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Z:\Estudos Econômicos\6_Finanças Públicas\Rotinas\3-Estados\1-ES\4-SECONT\3-Principais Receitas do ES\2024\3. Março\"/>
    </mc:Choice>
  </mc:AlternateContent>
  <xr:revisionPtr revIDLastSave="0" documentId="13_ncr:1_{B09A353E-4C9F-456D-8E3B-F63F3B95094C}" xr6:coauthVersionLast="47" xr6:coauthVersionMax="47" xr10:uidLastSave="{00000000-0000-0000-0000-000000000000}"/>
  <bookViews>
    <workbookView xWindow="-28920" yWindow="-105" windowWidth="29040" windowHeight="15720" xr2:uid="{00000000-000D-0000-FFFF-FFFF00000000}"/>
  </bookViews>
  <sheets>
    <sheet name="SUMÁRIO" sheetId="5" r:id="rId1"/>
    <sheet name="Plan1" sheetId="1" r:id="rId2"/>
    <sheet name="Plan2" sheetId="2" r:id="rId3"/>
    <sheet name="Plan3" sheetId="3" r:id="rId4"/>
    <sheet name="Plan4" sheetId="12" r:id="rId5"/>
    <sheet name="Plan5" sheetId="13" r:id="rId6"/>
    <sheet name="Plan6" sheetId="14" r:id="rId7"/>
    <sheet name="Plan7" sheetId="15" r:id="rId8"/>
    <sheet name="2022" sheetId="11" state="hidden" r:id="rId9"/>
    <sheet name="Planilha1" sheetId="10" state="hidden" r:id="rId10"/>
  </sheets>
  <definedNames>
    <definedName name="_xlnm._FilterDatabase" localSheetId="1" hidden="1">Plan1!$A$5:$A$312</definedName>
    <definedName name="_xlnm._FilterDatabase" localSheetId="2" hidden="1">Plan2!$A$5:$A$313</definedName>
    <definedName name="_xlnm._FilterDatabase" localSheetId="9" hidden="1">Planilha1!$A$3:$B$54</definedName>
  </definedNames>
  <calcPr calcId="181029"/>
</workbook>
</file>

<file path=xl/calcChain.xml><?xml version="1.0" encoding="utf-8"?>
<calcChain xmlns="http://schemas.openxmlformats.org/spreadsheetml/2006/main">
  <c r="C307" i="14" l="1"/>
  <c r="D307" i="14"/>
  <c r="E307" i="14"/>
  <c r="F307" i="14"/>
  <c r="G307" i="14"/>
  <c r="H307" i="14"/>
  <c r="I307" i="14"/>
  <c r="J307" i="14"/>
  <c r="B307" i="14"/>
  <c r="B307" i="13"/>
  <c r="B307" i="15"/>
  <c r="I307" i="15"/>
  <c r="B306" i="15"/>
  <c r="C306" i="15"/>
  <c r="D306" i="15"/>
  <c r="E306" i="15"/>
  <c r="F306" i="15"/>
  <c r="G306" i="15"/>
  <c r="H306" i="15"/>
  <c r="I306" i="15"/>
  <c r="J306" i="15"/>
  <c r="C307" i="15"/>
  <c r="D307" i="15"/>
  <c r="E307" i="15"/>
  <c r="F307" i="15"/>
  <c r="G307" i="15"/>
  <c r="H307" i="15"/>
  <c r="J307" i="15"/>
  <c r="B306" i="14"/>
  <c r="C306" i="14"/>
  <c r="D306" i="14"/>
  <c r="E306" i="14"/>
  <c r="F306" i="14"/>
  <c r="G306" i="14"/>
  <c r="H306" i="14"/>
  <c r="I306" i="14"/>
  <c r="J306" i="14"/>
  <c r="B305" i="14"/>
  <c r="C305" i="14"/>
  <c r="D305" i="14"/>
  <c r="E305" i="14"/>
  <c r="F305" i="14"/>
  <c r="G305" i="14"/>
  <c r="H305" i="14"/>
  <c r="I305" i="14"/>
  <c r="J305" i="14"/>
  <c r="J307" i="13"/>
  <c r="B306" i="13"/>
  <c r="C306" i="13"/>
  <c r="D306" i="13"/>
  <c r="E306" i="13"/>
  <c r="F306" i="13"/>
  <c r="G306" i="13"/>
  <c r="H306" i="13"/>
  <c r="I306" i="13"/>
  <c r="J306" i="13"/>
  <c r="C307" i="13"/>
  <c r="D307" i="13"/>
  <c r="E307" i="13"/>
  <c r="F307" i="13"/>
  <c r="G307" i="13"/>
  <c r="H307" i="13"/>
  <c r="I307" i="13"/>
  <c r="B307" i="12"/>
  <c r="B306" i="12"/>
  <c r="C306" i="12"/>
  <c r="D306" i="12"/>
  <c r="E306" i="12"/>
  <c r="F306" i="12"/>
  <c r="G306" i="12"/>
  <c r="H306" i="12"/>
  <c r="I306" i="12"/>
  <c r="J306" i="12"/>
  <c r="C307" i="12"/>
  <c r="D307" i="12"/>
  <c r="E307" i="12"/>
  <c r="F307" i="12"/>
  <c r="G307" i="12"/>
  <c r="H307" i="12"/>
  <c r="I307" i="12"/>
  <c r="J307" i="12"/>
  <c r="B306" i="2"/>
  <c r="C306" i="2"/>
  <c r="D306" i="2"/>
  <c r="E306" i="2"/>
  <c r="F306" i="2"/>
  <c r="G306" i="2"/>
  <c r="H306" i="2"/>
  <c r="I306" i="2"/>
  <c r="J306" i="2"/>
  <c r="B307" i="2"/>
  <c r="C307" i="2"/>
  <c r="D307" i="2"/>
  <c r="E307" i="2"/>
  <c r="F307" i="2"/>
  <c r="G307" i="2"/>
  <c r="H307" i="2"/>
  <c r="I307" i="2"/>
  <c r="J307" i="2"/>
  <c r="B305" i="2"/>
  <c r="J305" i="2"/>
  <c r="J305" i="15" s="1"/>
  <c r="I305" i="2"/>
  <c r="H305" i="2"/>
  <c r="G305" i="2"/>
  <c r="F305" i="2"/>
  <c r="E305" i="2"/>
  <c r="D305" i="2"/>
  <c r="C305" i="2"/>
  <c r="J304" i="2"/>
  <c r="J304" i="15" s="1"/>
  <c r="I304" i="2"/>
  <c r="H304" i="2"/>
  <c r="G304" i="2"/>
  <c r="F304" i="2"/>
  <c r="E304" i="2"/>
  <c r="D304" i="2"/>
  <c r="C304" i="2"/>
  <c r="B304" i="2"/>
  <c r="B303" i="2"/>
  <c r="H302" i="2"/>
  <c r="I304" i="15" l="1"/>
  <c r="B305" i="15"/>
  <c r="C305" i="15"/>
  <c r="D305" i="15"/>
  <c r="E305" i="15"/>
  <c r="F305" i="15"/>
  <c r="G305" i="15"/>
  <c r="H305" i="15"/>
  <c r="I305" i="15"/>
  <c r="B304" i="15"/>
  <c r="C304" i="15"/>
  <c r="D304" i="15"/>
  <c r="E304" i="15"/>
  <c r="F304" i="15"/>
  <c r="G304" i="15"/>
  <c r="H304" i="15"/>
  <c r="I303" i="2"/>
  <c r="G303" i="2"/>
  <c r="J303" i="2"/>
  <c r="B303" i="15" s="1"/>
  <c r="H303" i="2"/>
  <c r="H303" i="15" s="1"/>
  <c r="F303" i="2"/>
  <c r="E303" i="2"/>
  <c r="J302" i="2"/>
  <c r="J302" i="15" s="1"/>
  <c r="D303" i="2"/>
  <c r="D302" i="2"/>
  <c r="C303" i="2"/>
  <c r="E302" i="2"/>
  <c r="E302" i="15" s="1"/>
  <c r="F302" i="2"/>
  <c r="F302" i="15" s="1"/>
  <c r="G302" i="2"/>
  <c r="B302" i="2"/>
  <c r="C302" i="2"/>
  <c r="I302" i="2"/>
  <c r="B300" i="2"/>
  <c r="B301" i="2"/>
  <c r="J301" i="2"/>
  <c r="I301" i="2"/>
  <c r="H301" i="2"/>
  <c r="G301" i="2"/>
  <c r="F301" i="2"/>
  <c r="E301" i="2"/>
  <c r="D301" i="2"/>
  <c r="C301" i="2"/>
  <c r="E300" i="2"/>
  <c r="H280" i="1"/>
  <c r="H279" i="1"/>
  <c r="H278" i="1"/>
  <c r="H277" i="1"/>
  <c r="H276" i="1"/>
  <c r="H275" i="1"/>
  <c r="H27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G216" i="1"/>
  <c r="H215" i="1"/>
  <c r="H214" i="1"/>
  <c r="H213" i="1"/>
  <c r="H212" i="1"/>
  <c r="H211" i="1"/>
  <c r="H210" i="1"/>
  <c r="H209" i="1"/>
  <c r="H208" i="1"/>
  <c r="E208" i="1"/>
  <c r="D208" i="1"/>
  <c r="C208" i="1"/>
  <c r="H207" i="1"/>
  <c r="E207" i="1"/>
  <c r="D207" i="1"/>
  <c r="C207" i="1"/>
  <c r="H206" i="1"/>
  <c r="E206" i="1"/>
  <c r="D206" i="1"/>
  <c r="C206" i="1"/>
  <c r="H205" i="1"/>
  <c r="E205" i="1"/>
  <c r="D205" i="1"/>
  <c r="C205" i="1"/>
  <c r="H204" i="1"/>
  <c r="E204" i="1"/>
  <c r="D204" i="1"/>
  <c r="C204" i="1"/>
  <c r="E203" i="1"/>
  <c r="D203" i="1"/>
  <c r="C203" i="1"/>
  <c r="E202" i="1"/>
  <c r="D202" i="1"/>
  <c r="C202" i="1"/>
  <c r="H201" i="1"/>
  <c r="E201" i="1"/>
  <c r="D201" i="1"/>
  <c r="C201" i="1"/>
  <c r="D302" i="15" l="1"/>
  <c r="E303" i="15"/>
  <c r="F303" i="15"/>
  <c r="D303" i="15"/>
  <c r="D301" i="15"/>
  <c r="F301" i="15"/>
  <c r="I303" i="15"/>
  <c r="C302" i="15"/>
  <c r="B302" i="15"/>
  <c r="G302" i="15"/>
  <c r="I302" i="15"/>
  <c r="H302" i="15"/>
  <c r="G303" i="15"/>
  <c r="C303" i="15"/>
  <c r="J303" i="15"/>
  <c r="H301" i="15"/>
  <c r="C301" i="15"/>
  <c r="J301" i="15"/>
  <c r="B301" i="15"/>
  <c r="E301" i="15"/>
  <c r="G301" i="15"/>
  <c r="I301" i="15"/>
  <c r="I300" i="2"/>
  <c r="G300" i="2"/>
  <c r="F300" i="2"/>
  <c r="C300" i="2"/>
  <c r="H300" i="2"/>
  <c r="D300" i="2"/>
  <c r="J300" i="2"/>
  <c r="I299" i="2"/>
  <c r="H299" i="2"/>
  <c r="G299" i="2"/>
  <c r="F299" i="2"/>
  <c r="E299" i="2"/>
  <c r="D299" i="2"/>
  <c r="C299" i="2"/>
  <c r="J299" i="2"/>
  <c r="B299" i="2"/>
  <c r="C129" i="2"/>
  <c r="E130" i="2"/>
  <c r="C131" i="2"/>
  <c r="C132" i="2"/>
  <c r="B133" i="2"/>
  <c r="F149" i="2"/>
  <c r="E150" i="2"/>
  <c r="D151" i="2"/>
  <c r="G152" i="2"/>
  <c r="B153" i="2"/>
  <c r="B156" i="2"/>
  <c r="B158" i="2"/>
  <c r="C162" i="2"/>
  <c r="I168" i="2"/>
  <c r="C169" i="2"/>
  <c r="E170" i="2"/>
  <c r="I171" i="2"/>
  <c r="B172" i="2"/>
  <c r="F173" i="2"/>
  <c r="B174" i="2"/>
  <c r="F175" i="2"/>
  <c r="H176" i="2"/>
  <c r="B178" i="2"/>
  <c r="B183" i="2"/>
  <c r="G184" i="2"/>
  <c r="B188" i="2"/>
  <c r="I189" i="2"/>
  <c r="B190" i="2"/>
  <c r="I191" i="2"/>
  <c r="G192" i="2"/>
  <c r="I193" i="2"/>
  <c r="F195" i="2"/>
  <c r="C196" i="2"/>
  <c r="G204" i="2"/>
  <c r="C209" i="2"/>
  <c r="E210" i="2"/>
  <c r="C211" i="2"/>
  <c r="F212" i="2"/>
  <c r="D213" i="2"/>
  <c r="F214" i="2"/>
  <c r="F215" i="2"/>
  <c r="B221" i="2"/>
  <c r="I222" i="2"/>
  <c r="F223" i="2"/>
  <c r="E224" i="2"/>
  <c r="J225" i="2"/>
  <c r="B229" i="2"/>
  <c r="E230" i="2"/>
  <c r="I231" i="2"/>
  <c r="B232" i="2"/>
  <c r="D233" i="2"/>
  <c r="F235" i="2"/>
  <c r="E236" i="2"/>
  <c r="J237" i="2"/>
  <c r="D238" i="2"/>
  <c r="I248" i="2"/>
  <c r="J249" i="2"/>
  <c r="B250" i="2"/>
  <c r="B251" i="2"/>
  <c r="G252" i="2"/>
  <c r="B253" i="2"/>
  <c r="J260" i="2"/>
  <c r="E263" i="2"/>
  <c r="E264" i="2"/>
  <c r="I268" i="2"/>
  <c r="B269" i="2"/>
  <c r="E270" i="2"/>
  <c r="C271" i="2"/>
  <c r="C272" i="2"/>
  <c r="B273" i="2"/>
  <c r="I274" i="2"/>
  <c r="J276" i="2"/>
  <c r="E278" i="2"/>
  <c r="E284" i="2"/>
  <c r="J285" i="2"/>
  <c r="C287" i="2"/>
  <c r="B288" i="2"/>
  <c r="C289" i="2"/>
  <c r="C301" i="12" s="1"/>
  <c r="E290" i="2"/>
  <c r="E302" i="12" s="1"/>
  <c r="C291" i="2"/>
  <c r="C303" i="12" s="1"/>
  <c r="C292" i="2"/>
  <c r="C304" i="12" s="1"/>
  <c r="B293" i="2"/>
  <c r="C145" i="2"/>
  <c r="G146" i="2"/>
  <c r="H158" i="2"/>
  <c r="D163" i="2"/>
  <c r="E164" i="2"/>
  <c r="J165" i="2"/>
  <c r="G166" i="2"/>
  <c r="E185" i="2"/>
  <c r="I186" i="2"/>
  <c r="F189" i="2"/>
  <c r="E190" i="2"/>
  <c r="G191" i="2"/>
  <c r="D193" i="2"/>
  <c r="G203" i="2"/>
  <c r="I208" i="2"/>
  <c r="C239" i="2"/>
  <c r="C242" i="2"/>
  <c r="J244" i="2"/>
  <c r="F245" i="2"/>
  <c r="I246" i="2"/>
  <c r="C259" i="2"/>
  <c r="B265" i="2"/>
  <c r="I278" i="2"/>
  <c r="B279" i="2"/>
  <c r="C281" i="2"/>
  <c r="C282" i="2"/>
  <c r="G286" i="2"/>
  <c r="E144" i="2"/>
  <c r="J145" i="2"/>
  <c r="J159" i="2"/>
  <c r="D178" i="2"/>
  <c r="B219" i="2"/>
  <c r="E229" i="2"/>
  <c r="B241" i="2"/>
  <c r="B258" i="2"/>
  <c r="B261" i="2"/>
  <c r="J262" i="2"/>
  <c r="D127" i="2"/>
  <c r="E127" i="2"/>
  <c r="B128" i="2"/>
  <c r="B129" i="2"/>
  <c r="J129" i="2"/>
  <c r="J131" i="2"/>
  <c r="B132" i="2"/>
  <c r="B139" i="2"/>
  <c r="J139" i="2"/>
  <c r="D145" i="2"/>
  <c r="B159" i="2"/>
  <c r="C159" i="2"/>
  <c r="I167" i="2"/>
  <c r="E169" i="2"/>
  <c r="H169" i="2"/>
  <c r="I169" i="2"/>
  <c r="H171" i="2"/>
  <c r="D172" i="2"/>
  <c r="E172" i="2"/>
  <c r="F172" i="2"/>
  <c r="D173" i="2"/>
  <c r="C187" i="2"/>
  <c r="I198" i="2"/>
  <c r="J198" i="2"/>
  <c r="B199" i="2"/>
  <c r="C199" i="2"/>
  <c r="J199" i="2"/>
  <c r="B208" i="2"/>
  <c r="J219" i="2"/>
  <c r="E227" i="2"/>
  <c r="I227" i="2"/>
  <c r="J227" i="2"/>
  <c r="B228" i="2"/>
  <c r="I228" i="2"/>
  <c r="D247" i="2"/>
  <c r="E247" i="2"/>
  <c r="B248" i="2"/>
  <c r="J259" i="2"/>
  <c r="J267" i="2"/>
  <c r="B268" i="2"/>
  <c r="F269" i="2"/>
  <c r="G269" i="2"/>
  <c r="H269" i="2"/>
  <c r="I269" i="2"/>
  <c r="J273" i="2"/>
  <c r="F278" i="2"/>
  <c r="C279" i="2"/>
  <c r="D287" i="2"/>
  <c r="F287" i="2"/>
  <c r="G287" i="2"/>
  <c r="J298" i="2"/>
  <c r="H297" i="2"/>
  <c r="I127" i="2"/>
  <c r="I128" i="2"/>
  <c r="H137" i="2"/>
  <c r="B138" i="2"/>
  <c r="D139" i="2"/>
  <c r="C142" i="2"/>
  <c r="D147" i="2"/>
  <c r="H157" i="2"/>
  <c r="D159" i="2"/>
  <c r="J167" i="2"/>
  <c r="D179" i="2"/>
  <c r="I180" i="2"/>
  <c r="B187" i="2"/>
  <c r="H197" i="2"/>
  <c r="B198" i="2"/>
  <c r="D199" i="2"/>
  <c r="I200" i="2"/>
  <c r="B201" i="2"/>
  <c r="J202" i="2"/>
  <c r="J205" i="2"/>
  <c r="G206" i="2"/>
  <c r="B207" i="2"/>
  <c r="J217" i="2"/>
  <c r="B218" i="2"/>
  <c r="D219" i="2"/>
  <c r="I226" i="2"/>
  <c r="B227" i="2"/>
  <c r="D239" i="2"/>
  <c r="I240" i="2"/>
  <c r="J245" i="2"/>
  <c r="B247" i="2"/>
  <c r="J257" i="2"/>
  <c r="B267" i="2"/>
  <c r="C269" i="2"/>
  <c r="J277" i="2"/>
  <c r="B278" i="2"/>
  <c r="D279" i="2"/>
  <c r="B287" i="2"/>
  <c r="B305" i="12" l="1"/>
  <c r="F299" i="12"/>
  <c r="G299" i="12"/>
  <c r="H300" i="15"/>
  <c r="I300" i="15"/>
  <c r="G300" i="15"/>
  <c r="D300" i="15"/>
  <c r="F300" i="15"/>
  <c r="E300" i="15"/>
  <c r="B300" i="15"/>
  <c r="J300" i="15"/>
  <c r="C300" i="15"/>
  <c r="C299" i="12"/>
  <c r="B300" i="12"/>
  <c r="D299" i="12"/>
  <c r="J299" i="15"/>
  <c r="B299" i="15"/>
  <c r="B299" i="12"/>
  <c r="E299" i="15"/>
  <c r="C299" i="15"/>
  <c r="D299" i="15"/>
  <c r="I299" i="15"/>
  <c r="F299" i="15"/>
  <c r="H299" i="15"/>
  <c r="G299" i="15"/>
  <c r="B272" i="2"/>
  <c r="I271" i="2"/>
  <c r="E212" i="2"/>
  <c r="J231" i="2"/>
  <c r="J269" i="2"/>
  <c r="C290" i="2"/>
  <c r="C302" i="12" s="1"/>
  <c r="C229" i="2"/>
  <c r="J149" i="2"/>
  <c r="B289" i="2"/>
  <c r="B301" i="12" s="1"/>
  <c r="I251" i="2"/>
  <c r="B168" i="2"/>
  <c r="B292" i="2"/>
  <c r="B304" i="12" s="1"/>
  <c r="C191" i="2"/>
  <c r="C151" i="2"/>
  <c r="B252" i="2"/>
  <c r="B169" i="2"/>
  <c r="C189" i="2"/>
  <c r="J251" i="2"/>
  <c r="B238" i="2"/>
  <c r="I288" i="2"/>
  <c r="I300" i="12" s="1"/>
  <c r="G251" i="2"/>
  <c r="B291" i="2"/>
  <c r="J158" i="2"/>
  <c r="G292" i="2"/>
  <c r="G304" i="12" s="1"/>
  <c r="E238" i="2"/>
  <c r="I158" i="2"/>
  <c r="F192" i="2"/>
  <c r="J191" i="2"/>
  <c r="I151" i="2"/>
  <c r="G278" i="2"/>
  <c r="J189" i="2"/>
  <c r="G151" i="2"/>
  <c r="C149" i="2"/>
  <c r="B296" i="2"/>
  <c r="D296" i="2"/>
  <c r="F194" i="2"/>
  <c r="G194" i="2"/>
  <c r="B194" i="2"/>
  <c r="D256" i="2"/>
  <c r="J256" i="2"/>
  <c r="E256" i="2"/>
  <c r="C136" i="2"/>
  <c r="H136" i="2"/>
  <c r="B216" i="2"/>
  <c r="D216" i="2"/>
  <c r="H155" i="2"/>
  <c r="F155" i="2"/>
  <c r="F236" i="2"/>
  <c r="I294" i="2"/>
  <c r="D294" i="2"/>
  <c r="B294" i="2"/>
  <c r="C294" i="2"/>
  <c r="I254" i="2"/>
  <c r="F254" i="2"/>
  <c r="D234" i="2"/>
  <c r="C234" i="2"/>
  <c r="I214" i="2"/>
  <c r="G214" i="2"/>
  <c r="I154" i="2"/>
  <c r="H154" i="2"/>
  <c r="B134" i="2"/>
  <c r="C134" i="2"/>
  <c r="G154" i="2"/>
  <c r="F154" i="2"/>
  <c r="E154" i="2"/>
  <c r="J176" i="2"/>
  <c r="C156" i="2"/>
  <c r="B233" i="2"/>
  <c r="I273" i="2"/>
  <c r="G232" i="2"/>
  <c r="F273" i="2"/>
  <c r="F232" i="2"/>
  <c r="D153" i="2"/>
  <c r="C231" i="2"/>
  <c r="B151" i="2"/>
  <c r="D231" i="2"/>
  <c r="F152" i="2"/>
  <c r="F292" i="2"/>
  <c r="F304" i="12" s="1"/>
  <c r="J271" i="2"/>
  <c r="G245" i="2"/>
  <c r="D150" i="2"/>
  <c r="J151" i="2"/>
  <c r="E292" i="2"/>
  <c r="E304" i="12" s="1"/>
  <c r="F193" i="2"/>
  <c r="G169" i="2"/>
  <c r="I149" i="2"/>
  <c r="B150" i="2"/>
  <c r="F169" i="2"/>
  <c r="G149" i="2"/>
  <c r="D259" i="2"/>
  <c r="J265" i="2"/>
  <c r="D212" i="2"/>
  <c r="G186" i="2"/>
  <c r="G211" i="2"/>
  <c r="C252" i="2"/>
  <c r="D211" i="2"/>
  <c r="E232" i="2"/>
  <c r="B210" i="2"/>
  <c r="G132" i="2"/>
  <c r="D232" i="2"/>
  <c r="J209" i="2"/>
  <c r="G189" i="2"/>
  <c r="G209" i="2"/>
  <c r="B131" i="2"/>
  <c r="C232" i="2"/>
  <c r="F209" i="2"/>
  <c r="F132" i="2"/>
  <c r="C130" i="2"/>
  <c r="E209" i="2"/>
  <c r="E132" i="2"/>
  <c r="I176" i="2"/>
  <c r="E214" i="2"/>
  <c r="B154" i="2"/>
  <c r="J291" i="2"/>
  <c r="J303" i="12" s="1"/>
  <c r="I276" i="2"/>
  <c r="D254" i="2"/>
  <c r="G231" i="2"/>
  <c r="B214" i="2"/>
  <c r="E174" i="2"/>
  <c r="J153" i="2"/>
  <c r="I131" i="2"/>
  <c r="I153" i="2"/>
  <c r="I194" i="2"/>
  <c r="G131" i="2"/>
  <c r="C256" i="2"/>
  <c r="F176" i="2"/>
  <c r="G176" i="2"/>
  <c r="D154" i="2"/>
  <c r="D214" i="2"/>
  <c r="E176" i="2"/>
  <c r="I174" i="2"/>
  <c r="E254" i="2"/>
  <c r="C214" i="2"/>
  <c r="D176" i="2"/>
  <c r="B173" i="2"/>
  <c r="H296" i="2"/>
  <c r="D191" i="2"/>
  <c r="G172" i="2"/>
  <c r="I291" i="2"/>
  <c r="I303" i="12" s="1"/>
  <c r="G276" i="2"/>
  <c r="C254" i="2"/>
  <c r="J213" i="2"/>
  <c r="B191" i="2"/>
  <c r="D174" i="2"/>
  <c r="J136" i="2"/>
  <c r="H131" i="2"/>
  <c r="C171" i="2"/>
  <c r="J296" i="2"/>
  <c r="H291" i="2"/>
  <c r="H303" i="12" s="1"/>
  <c r="F274" i="2"/>
  <c r="E269" i="2"/>
  <c r="B254" i="2"/>
  <c r="J229" i="2"/>
  <c r="I213" i="2"/>
  <c r="D190" i="2"/>
  <c r="F153" i="2"/>
  <c r="G136" i="2"/>
  <c r="G236" i="2"/>
  <c r="B193" i="2"/>
  <c r="G296" i="2"/>
  <c r="G291" i="2"/>
  <c r="G303" i="12" s="1"/>
  <c r="E274" i="2"/>
  <c r="F252" i="2"/>
  <c r="J236" i="2"/>
  <c r="F229" i="2"/>
  <c r="F213" i="2"/>
  <c r="E196" i="2"/>
  <c r="C190" i="2"/>
  <c r="J173" i="2"/>
  <c r="F136" i="2"/>
  <c r="D131" i="2"/>
  <c r="B213" i="2"/>
  <c r="F296" i="2"/>
  <c r="D291" i="2"/>
  <c r="D303" i="12" s="1"/>
  <c r="C274" i="2"/>
  <c r="E252" i="2"/>
  <c r="I236" i="2"/>
  <c r="B196" i="2"/>
  <c r="I173" i="2"/>
  <c r="E136" i="2"/>
  <c r="B256" i="2"/>
  <c r="G254" i="2"/>
  <c r="C154" i="2"/>
  <c r="I234" i="2"/>
  <c r="G212" i="2"/>
  <c r="E296" i="2"/>
  <c r="B274" i="2"/>
  <c r="H194" i="2"/>
  <c r="D136" i="2"/>
  <c r="C296" i="2"/>
  <c r="B136" i="2"/>
  <c r="E194" i="2"/>
  <c r="H134" i="2"/>
  <c r="H294" i="2"/>
  <c r="D273" i="2"/>
  <c r="J233" i="2"/>
  <c r="D194" i="2"/>
  <c r="G134" i="2"/>
  <c r="C251" i="2"/>
  <c r="G294" i="2"/>
  <c r="F272" i="2"/>
  <c r="I256" i="2"/>
  <c r="D251" i="2"/>
  <c r="I233" i="2"/>
  <c r="C194" i="2"/>
  <c r="C172" i="2"/>
  <c r="J156" i="2"/>
  <c r="F134" i="2"/>
  <c r="E250" i="2"/>
  <c r="J185" i="2"/>
  <c r="I134" i="2"/>
  <c r="F294" i="2"/>
  <c r="E272" i="2"/>
  <c r="G256" i="2"/>
  <c r="F233" i="2"/>
  <c r="H185" i="2"/>
  <c r="C150" i="2"/>
  <c r="E134" i="2"/>
  <c r="G272" i="2"/>
  <c r="C249" i="2"/>
  <c r="E294" i="2"/>
  <c r="D272" i="2"/>
  <c r="F256" i="2"/>
  <c r="C219" i="2"/>
  <c r="I209" i="2"/>
  <c r="J193" i="2"/>
  <c r="J171" i="2"/>
  <c r="D134" i="2"/>
  <c r="F276" i="2"/>
  <c r="H267" i="2"/>
  <c r="D236" i="2"/>
  <c r="C227" i="2"/>
  <c r="J207" i="2"/>
  <c r="J180" i="2"/>
  <c r="G167" i="2"/>
  <c r="I289" i="2"/>
  <c r="I301" i="12" s="1"/>
  <c r="G249" i="2"/>
  <c r="I207" i="2"/>
  <c r="G298" i="2"/>
  <c r="G298" i="12" s="1"/>
  <c r="J293" i="2"/>
  <c r="H289" i="2"/>
  <c r="H301" i="12" s="1"/>
  <c r="C285" i="2"/>
  <c r="D276" i="2"/>
  <c r="H271" i="2"/>
  <c r="F267" i="2"/>
  <c r="I258" i="2"/>
  <c r="J253" i="2"/>
  <c r="F249" i="2"/>
  <c r="B236" i="2"/>
  <c r="B231" i="2"/>
  <c r="F225" i="2"/>
  <c r="J216" i="2"/>
  <c r="C212" i="2"/>
  <c r="G207" i="2"/>
  <c r="I196" i="2"/>
  <c r="E192" i="2"/>
  <c r="I188" i="2"/>
  <c r="H180" i="2"/>
  <c r="H175" i="2"/>
  <c r="G171" i="2"/>
  <c r="E167" i="2"/>
  <c r="G156" i="2"/>
  <c r="E152" i="2"/>
  <c r="J147" i="2"/>
  <c r="G138" i="2"/>
  <c r="J133" i="2"/>
  <c r="H129" i="2"/>
  <c r="J264" i="2"/>
  <c r="G264" i="2"/>
  <c r="D285" i="2"/>
  <c r="J258" i="2"/>
  <c r="E244" i="2"/>
  <c r="C236" i="2"/>
  <c r="G225" i="2"/>
  <c r="J196" i="2"/>
  <c r="B189" i="2"/>
  <c r="B176" i="2"/>
  <c r="H156" i="2"/>
  <c r="B149" i="2"/>
  <c r="F298" i="2"/>
  <c r="I293" i="2"/>
  <c r="G289" i="2"/>
  <c r="G301" i="12" s="1"/>
  <c r="B285" i="2"/>
  <c r="C276" i="2"/>
  <c r="G271" i="2"/>
  <c r="E267" i="2"/>
  <c r="G258" i="2"/>
  <c r="I253" i="2"/>
  <c r="E249" i="2"/>
  <c r="E241" i="2"/>
  <c r="G234" i="2"/>
  <c r="D230" i="2"/>
  <c r="E225" i="2"/>
  <c r="I216" i="2"/>
  <c r="B212" i="2"/>
  <c r="F207" i="2"/>
  <c r="H196" i="2"/>
  <c r="D192" i="2"/>
  <c r="J179" i="2"/>
  <c r="H174" i="2"/>
  <c r="D171" i="2"/>
  <c r="D167" i="2"/>
  <c r="F156" i="2"/>
  <c r="D152" i="2"/>
  <c r="I147" i="2"/>
  <c r="F138" i="2"/>
  <c r="I133" i="2"/>
  <c r="G129" i="2"/>
  <c r="E198" i="2"/>
  <c r="F285" i="2"/>
  <c r="I267" i="2"/>
  <c r="D227" i="2"/>
  <c r="E184" i="2"/>
  <c r="H167" i="2"/>
  <c r="J138" i="2"/>
  <c r="B130" i="2"/>
  <c r="J289" i="2"/>
  <c r="J301" i="12" s="1"/>
  <c r="B259" i="2"/>
  <c r="G244" i="2"/>
  <c r="D218" i="2"/>
  <c r="E189" i="2"/>
  <c r="I156" i="2"/>
  <c r="E149" i="2"/>
  <c r="I138" i="2"/>
  <c r="G267" i="2"/>
  <c r="F167" i="2"/>
  <c r="I129" i="2"/>
  <c r="E298" i="2"/>
  <c r="F293" i="2"/>
  <c r="F289" i="2"/>
  <c r="F301" i="12" s="1"/>
  <c r="J284" i="2"/>
  <c r="B276" i="2"/>
  <c r="D271" i="2"/>
  <c r="C267" i="2"/>
  <c r="F258" i="2"/>
  <c r="F253" i="2"/>
  <c r="B249" i="2"/>
  <c r="F234" i="2"/>
  <c r="C230" i="2"/>
  <c r="D225" i="2"/>
  <c r="F216" i="2"/>
  <c r="J211" i="2"/>
  <c r="I205" i="2"/>
  <c r="G196" i="2"/>
  <c r="C192" i="2"/>
  <c r="J187" i="2"/>
  <c r="C179" i="2"/>
  <c r="G174" i="2"/>
  <c r="B171" i="2"/>
  <c r="I165" i="2"/>
  <c r="E156" i="2"/>
  <c r="C152" i="2"/>
  <c r="G147" i="2"/>
  <c r="E138" i="2"/>
  <c r="F133" i="2"/>
  <c r="F129" i="2"/>
  <c r="G144" i="2"/>
  <c r="F218" i="2"/>
  <c r="B290" i="2"/>
  <c r="B302" i="12" s="1"/>
  <c r="E218" i="2"/>
  <c r="D198" i="2"/>
  <c r="E285" i="2"/>
  <c r="I249" i="2"/>
  <c r="C176" i="2"/>
  <c r="E276" i="2"/>
  <c r="H138" i="2"/>
  <c r="D298" i="2"/>
  <c r="D293" i="2"/>
  <c r="E289" i="2"/>
  <c r="E301" i="12" s="1"/>
  <c r="G284" i="2"/>
  <c r="G274" i="2"/>
  <c r="B271" i="2"/>
  <c r="I265" i="2"/>
  <c r="E258" i="2"/>
  <c r="D253" i="2"/>
  <c r="J239" i="2"/>
  <c r="E234" i="2"/>
  <c r="B230" i="2"/>
  <c r="C225" i="2"/>
  <c r="E216" i="2"/>
  <c r="I211" i="2"/>
  <c r="F205" i="2"/>
  <c r="F196" i="2"/>
  <c r="B192" i="2"/>
  <c r="I187" i="2"/>
  <c r="B179" i="2"/>
  <c r="F174" i="2"/>
  <c r="D170" i="2"/>
  <c r="H165" i="2"/>
  <c r="D156" i="2"/>
  <c r="B152" i="2"/>
  <c r="F147" i="2"/>
  <c r="D138" i="2"/>
  <c r="D133" i="2"/>
  <c r="E129" i="2"/>
  <c r="G285" i="2"/>
  <c r="B245" i="2"/>
  <c r="D270" i="2"/>
  <c r="H265" i="2"/>
  <c r="D258" i="2"/>
  <c r="B225" i="2"/>
  <c r="B205" i="2"/>
  <c r="H187" i="2"/>
  <c r="J178" i="2"/>
  <c r="C170" i="2"/>
  <c r="F165" i="2"/>
  <c r="E147" i="2"/>
  <c r="I296" i="2"/>
  <c r="H282" i="2"/>
  <c r="C270" i="2"/>
  <c r="G265" i="2"/>
  <c r="J247" i="2"/>
  <c r="B239" i="2"/>
  <c r="I229" i="2"/>
  <c r="J224" i="2"/>
  <c r="C216" i="2"/>
  <c r="J204" i="2"/>
  <c r="D196" i="2"/>
  <c r="G187" i="2"/>
  <c r="I178" i="2"/>
  <c r="B170" i="2"/>
  <c r="C165" i="2"/>
  <c r="I136" i="2"/>
  <c r="D292" i="2"/>
  <c r="D304" i="12" s="1"/>
  <c r="J287" i="2"/>
  <c r="J287" i="15" s="1"/>
  <c r="J279" i="2"/>
  <c r="D274" i="2"/>
  <c r="B270" i="2"/>
  <c r="F265" i="2"/>
  <c r="D252" i="2"/>
  <c r="I247" i="2"/>
  <c r="J238" i="2"/>
  <c r="B234" i="2"/>
  <c r="G229" i="2"/>
  <c r="G224" i="2"/>
  <c r="B211" i="2"/>
  <c r="H191" i="2"/>
  <c r="F187" i="2"/>
  <c r="H178" i="2"/>
  <c r="C174" i="2"/>
  <c r="J169" i="2"/>
  <c r="H151" i="2"/>
  <c r="I145" i="2"/>
  <c r="D132" i="2"/>
  <c r="J127" i="2"/>
  <c r="I287" i="2"/>
  <c r="I299" i="12" s="1"/>
  <c r="E265" i="2"/>
  <c r="G247" i="2"/>
  <c r="I238" i="2"/>
  <c r="D210" i="2"/>
  <c r="G200" i="2"/>
  <c r="E187" i="2"/>
  <c r="G178" i="2"/>
  <c r="H145" i="2"/>
  <c r="H127" i="2"/>
  <c r="D158" i="2"/>
  <c r="H287" i="2"/>
  <c r="H299" i="12" s="1"/>
  <c r="D265" i="2"/>
  <c r="F247" i="2"/>
  <c r="G238" i="2"/>
  <c r="E221" i="2"/>
  <c r="C210" i="2"/>
  <c r="D187" i="2"/>
  <c r="F178" i="2"/>
  <c r="G145" i="2"/>
  <c r="G127" i="2"/>
  <c r="J278" i="2"/>
  <c r="C265" i="2"/>
  <c r="F238" i="2"/>
  <c r="D221" i="2"/>
  <c r="E178" i="2"/>
  <c r="F145" i="2"/>
  <c r="E245" i="2"/>
  <c r="J218" i="2"/>
  <c r="H198" i="2"/>
  <c r="D185" i="2"/>
  <c r="G158" i="2"/>
  <c r="I285" i="2"/>
  <c r="D278" i="2"/>
  <c r="E262" i="2"/>
  <c r="D250" i="2"/>
  <c r="D245" i="2"/>
  <c r="G227" i="2"/>
  <c r="I218" i="2"/>
  <c r="G198" i="2"/>
  <c r="C185" i="2"/>
  <c r="F158" i="2"/>
  <c r="D290" i="2"/>
  <c r="D302" i="12" s="1"/>
  <c r="H285" i="2"/>
  <c r="H297" i="12" s="1"/>
  <c r="C250" i="2"/>
  <c r="C245" i="2"/>
  <c r="F227" i="2"/>
  <c r="G218" i="2"/>
  <c r="B209" i="2"/>
  <c r="F198" i="2"/>
  <c r="H189" i="2"/>
  <c r="B185" i="2"/>
  <c r="E158" i="2"/>
  <c r="H149" i="2"/>
  <c r="C139" i="2"/>
  <c r="D130" i="2"/>
  <c r="H143" i="2"/>
  <c r="I143" i="2"/>
  <c r="J143" i="2"/>
  <c r="F181" i="2"/>
  <c r="G181" i="2"/>
  <c r="H181" i="2"/>
  <c r="I181" i="2"/>
  <c r="J181" i="2"/>
  <c r="F141" i="2"/>
  <c r="G141" i="2"/>
  <c r="H141" i="2"/>
  <c r="I141" i="2"/>
  <c r="J141" i="2"/>
  <c r="F163" i="2"/>
  <c r="B260" i="2"/>
  <c r="D260" i="2"/>
  <c r="E260" i="2"/>
  <c r="B220" i="2"/>
  <c r="D220" i="2"/>
  <c r="E220" i="2"/>
  <c r="B180" i="2"/>
  <c r="D180" i="2"/>
  <c r="E180" i="2"/>
  <c r="F180" i="2"/>
  <c r="B140" i="2"/>
  <c r="D140" i="2"/>
  <c r="F140" i="2"/>
  <c r="E140" i="2"/>
  <c r="E281" i="2"/>
  <c r="C241" i="2"/>
  <c r="J200" i="2"/>
  <c r="I142" i="2"/>
  <c r="D281" i="2"/>
  <c r="C261" i="2"/>
  <c r="J220" i="2"/>
  <c r="C180" i="2"/>
  <c r="I146" i="2"/>
  <c r="E142" i="2"/>
  <c r="H163" i="2"/>
  <c r="I163" i="2"/>
  <c r="J163" i="2"/>
  <c r="F241" i="2"/>
  <c r="G241" i="2"/>
  <c r="I241" i="2"/>
  <c r="J241" i="2"/>
  <c r="F161" i="2"/>
  <c r="G161" i="2"/>
  <c r="H161" i="2"/>
  <c r="I161" i="2"/>
  <c r="J161" i="2"/>
  <c r="E261" i="2"/>
  <c r="D241" i="2"/>
  <c r="C221" i="2"/>
  <c r="J142" i="2"/>
  <c r="B280" i="2"/>
  <c r="D280" i="2"/>
  <c r="E280" i="2"/>
  <c r="B240" i="2"/>
  <c r="D240" i="2"/>
  <c r="E240" i="2"/>
  <c r="B200" i="2"/>
  <c r="D200" i="2"/>
  <c r="E200" i="2"/>
  <c r="B160" i="2"/>
  <c r="D160" i="2"/>
  <c r="E160" i="2"/>
  <c r="F160" i="2"/>
  <c r="D261" i="2"/>
  <c r="G180" i="2"/>
  <c r="E163" i="2"/>
  <c r="J297" i="2"/>
  <c r="J240" i="2"/>
  <c r="I220" i="2"/>
  <c r="H200" i="2"/>
  <c r="C163" i="2"/>
  <c r="J137" i="2"/>
  <c r="I243" i="2"/>
  <c r="J243" i="2"/>
  <c r="B177" i="2"/>
  <c r="C177" i="2"/>
  <c r="D177" i="2"/>
  <c r="E177" i="2"/>
  <c r="F177" i="2"/>
  <c r="G177" i="2"/>
  <c r="I177" i="2"/>
  <c r="G183" i="2"/>
  <c r="B163" i="2"/>
  <c r="J280" i="2"/>
  <c r="I260" i="2"/>
  <c r="G220" i="2"/>
  <c r="F200" i="2"/>
  <c r="F183" i="2"/>
  <c r="J162" i="2"/>
  <c r="D141" i="2"/>
  <c r="G163" i="2"/>
  <c r="F261" i="2"/>
  <c r="G261" i="2"/>
  <c r="I261" i="2"/>
  <c r="J261" i="2"/>
  <c r="G260" i="2"/>
  <c r="F240" i="2"/>
  <c r="G223" i="2"/>
  <c r="C220" i="2"/>
  <c r="F203" i="2"/>
  <c r="D183" i="2"/>
  <c r="I166" i="2"/>
  <c r="E162" i="2"/>
  <c r="B141" i="2"/>
  <c r="G280" i="2"/>
  <c r="F260" i="2"/>
  <c r="G243" i="2"/>
  <c r="C240" i="2"/>
  <c r="H195" i="2"/>
  <c r="C183" i="2"/>
  <c r="J157" i="2"/>
  <c r="E145" i="2"/>
  <c r="J140" i="2"/>
  <c r="I223" i="2"/>
  <c r="J223" i="2"/>
  <c r="C143" i="2"/>
  <c r="B197" i="2"/>
  <c r="C197" i="2"/>
  <c r="D197" i="2"/>
  <c r="E197" i="2"/>
  <c r="F197" i="2"/>
  <c r="G197" i="2"/>
  <c r="I197" i="2"/>
  <c r="F220" i="2"/>
  <c r="F280" i="2"/>
  <c r="G263" i="2"/>
  <c r="E223" i="2"/>
  <c r="E161" i="2"/>
  <c r="I140" i="2"/>
  <c r="H283" i="2"/>
  <c r="I283" i="2"/>
  <c r="J283" i="2"/>
  <c r="H183" i="2"/>
  <c r="I183" i="2"/>
  <c r="J183" i="2"/>
  <c r="B182" i="2"/>
  <c r="D182" i="2"/>
  <c r="F182" i="2"/>
  <c r="G182" i="2"/>
  <c r="H182" i="2"/>
  <c r="B143" i="2"/>
  <c r="F221" i="2"/>
  <c r="G221" i="2"/>
  <c r="I221" i="2"/>
  <c r="J221" i="2"/>
  <c r="B217" i="2"/>
  <c r="C217" i="2"/>
  <c r="D217" i="2"/>
  <c r="E217" i="2"/>
  <c r="F217" i="2"/>
  <c r="G217" i="2"/>
  <c r="I217" i="2"/>
  <c r="E141" i="2"/>
  <c r="B295" i="2"/>
  <c r="C295" i="2"/>
  <c r="D295" i="2"/>
  <c r="E295" i="2"/>
  <c r="G295" i="2"/>
  <c r="I295" i="2"/>
  <c r="J295" i="2"/>
  <c r="C260" i="2"/>
  <c r="C280" i="2"/>
  <c r="F263" i="2"/>
  <c r="J182" i="2"/>
  <c r="D161" i="2"/>
  <c r="H140" i="2"/>
  <c r="B155" i="2"/>
  <c r="C155" i="2"/>
  <c r="D155" i="2"/>
  <c r="E155" i="2"/>
  <c r="G155" i="2"/>
  <c r="I155" i="2"/>
  <c r="J155" i="2"/>
  <c r="F243" i="2"/>
  <c r="G283" i="2"/>
  <c r="E243" i="2"/>
  <c r="D223" i="2"/>
  <c r="F283" i="2"/>
  <c r="D243" i="2"/>
  <c r="C223" i="2"/>
  <c r="B203" i="2"/>
  <c r="I182" i="2"/>
  <c r="G165" i="2"/>
  <c r="C161" i="2"/>
  <c r="B145" i="2"/>
  <c r="G140" i="2"/>
  <c r="F281" i="2"/>
  <c r="G281" i="2"/>
  <c r="H281" i="2"/>
  <c r="I281" i="2"/>
  <c r="J281" i="2"/>
  <c r="C243" i="2"/>
  <c r="C140" i="2"/>
  <c r="B202" i="2"/>
  <c r="F202" i="2"/>
  <c r="G202" i="2"/>
  <c r="C262" i="2"/>
  <c r="B277" i="2"/>
  <c r="C277" i="2"/>
  <c r="D277" i="2"/>
  <c r="E277" i="2"/>
  <c r="F277" i="2"/>
  <c r="G277" i="2"/>
  <c r="I277" i="2"/>
  <c r="B275" i="2"/>
  <c r="C275" i="2"/>
  <c r="D275" i="2"/>
  <c r="E275" i="2"/>
  <c r="G275" i="2"/>
  <c r="I275" i="2"/>
  <c r="J275" i="2"/>
  <c r="B223" i="2"/>
  <c r="I263" i="2"/>
  <c r="J263" i="2"/>
  <c r="B282" i="2"/>
  <c r="D282" i="2"/>
  <c r="F282" i="2"/>
  <c r="G282" i="2"/>
  <c r="B242" i="2"/>
  <c r="D242" i="2"/>
  <c r="F242" i="2"/>
  <c r="G242" i="2"/>
  <c r="B162" i="2"/>
  <c r="D162" i="2"/>
  <c r="F162" i="2"/>
  <c r="H162" i="2"/>
  <c r="G162" i="2"/>
  <c r="B237" i="2"/>
  <c r="C237" i="2"/>
  <c r="D237" i="2"/>
  <c r="E237" i="2"/>
  <c r="F237" i="2"/>
  <c r="G237" i="2"/>
  <c r="I237" i="2"/>
  <c r="B157" i="2"/>
  <c r="C157" i="2"/>
  <c r="D157" i="2"/>
  <c r="E157" i="2"/>
  <c r="F157" i="2"/>
  <c r="G157" i="2"/>
  <c r="I157" i="2"/>
  <c r="B255" i="2"/>
  <c r="C255" i="2"/>
  <c r="D255" i="2"/>
  <c r="E255" i="2"/>
  <c r="G255" i="2"/>
  <c r="I255" i="2"/>
  <c r="J255" i="2"/>
  <c r="B215" i="2"/>
  <c r="C215" i="2"/>
  <c r="D215" i="2"/>
  <c r="E215" i="2"/>
  <c r="G215" i="2"/>
  <c r="I215" i="2"/>
  <c r="J215" i="2"/>
  <c r="B195" i="2"/>
  <c r="C195" i="2"/>
  <c r="D195" i="2"/>
  <c r="E195" i="2"/>
  <c r="G195" i="2"/>
  <c r="I195" i="2"/>
  <c r="J195" i="2"/>
  <c r="B175" i="2"/>
  <c r="C175" i="2"/>
  <c r="D175" i="2"/>
  <c r="E175" i="2"/>
  <c r="G175" i="2"/>
  <c r="I175" i="2"/>
  <c r="J175" i="2"/>
  <c r="B135" i="2"/>
  <c r="C135" i="2"/>
  <c r="D135" i="2"/>
  <c r="E135" i="2"/>
  <c r="G135" i="2"/>
  <c r="I135" i="2"/>
  <c r="J135" i="2"/>
  <c r="C200" i="2"/>
  <c r="C141" i="2"/>
  <c r="F255" i="2"/>
  <c r="E182" i="2"/>
  <c r="B161" i="2"/>
  <c r="C288" i="2"/>
  <c r="C300" i="12" s="1"/>
  <c r="D288" i="2"/>
  <c r="D300" i="12" s="1"/>
  <c r="E288" i="2"/>
  <c r="E300" i="12" s="1"/>
  <c r="F288" i="2"/>
  <c r="F300" i="12" s="1"/>
  <c r="G288" i="2"/>
  <c r="G300" i="12" s="1"/>
  <c r="H288" i="2"/>
  <c r="H300" i="12" s="1"/>
  <c r="J288" i="2"/>
  <c r="J300" i="12" s="1"/>
  <c r="C268" i="2"/>
  <c r="D268" i="2"/>
  <c r="E268" i="2"/>
  <c r="F268" i="2"/>
  <c r="G268" i="2"/>
  <c r="H268" i="2"/>
  <c r="J268" i="2"/>
  <c r="C248" i="2"/>
  <c r="D248" i="2"/>
  <c r="E248" i="2"/>
  <c r="F248" i="2"/>
  <c r="G248" i="2"/>
  <c r="J248" i="2"/>
  <c r="C228" i="2"/>
  <c r="D228" i="2"/>
  <c r="E228" i="2"/>
  <c r="F228" i="2"/>
  <c r="G228" i="2"/>
  <c r="J228" i="2"/>
  <c r="F208" i="2"/>
  <c r="G208" i="2"/>
  <c r="J208" i="2"/>
  <c r="C188" i="2"/>
  <c r="D188" i="2"/>
  <c r="E188" i="2"/>
  <c r="F188" i="2"/>
  <c r="G188" i="2"/>
  <c r="H188" i="2"/>
  <c r="J188" i="2"/>
  <c r="C168" i="2"/>
  <c r="D168" i="2"/>
  <c r="E168" i="2"/>
  <c r="F168" i="2"/>
  <c r="G168" i="2"/>
  <c r="H168" i="2"/>
  <c r="J168" i="2"/>
  <c r="C148" i="2"/>
  <c r="D148" i="2"/>
  <c r="E148" i="2"/>
  <c r="F148" i="2"/>
  <c r="G148" i="2"/>
  <c r="H148" i="2"/>
  <c r="J148" i="2"/>
  <c r="C128" i="2"/>
  <c r="D128" i="2"/>
  <c r="E128" i="2"/>
  <c r="F128" i="2"/>
  <c r="G128" i="2"/>
  <c r="H128" i="2"/>
  <c r="J128" i="2"/>
  <c r="H295" i="2"/>
  <c r="D283" i="2"/>
  <c r="F275" i="2"/>
  <c r="C263" i="2"/>
  <c r="B243" i="2"/>
  <c r="J222" i="2"/>
  <c r="I206" i="2"/>
  <c r="I202" i="2"/>
  <c r="C182" i="2"/>
  <c r="J177" i="2"/>
  <c r="E165" i="2"/>
  <c r="J160" i="2"/>
  <c r="I148" i="2"/>
  <c r="C167" i="2"/>
  <c r="B167" i="2"/>
  <c r="B147" i="2"/>
  <c r="C147" i="2"/>
  <c r="B127" i="2"/>
  <c r="C127" i="2"/>
  <c r="F295" i="2"/>
  <c r="E287" i="2"/>
  <c r="E299" i="12" s="1"/>
  <c r="C283" i="2"/>
  <c r="D267" i="2"/>
  <c r="B263" i="2"/>
  <c r="C247" i="2"/>
  <c r="J242" i="2"/>
  <c r="H202" i="2"/>
  <c r="I185" i="2"/>
  <c r="E181" i="2"/>
  <c r="H177" i="2"/>
  <c r="D165" i="2"/>
  <c r="I160" i="2"/>
  <c r="B148" i="2"/>
  <c r="G143" i="2"/>
  <c r="H135" i="2"/>
  <c r="F127" i="2"/>
  <c r="I280" i="2"/>
  <c r="B226" i="2"/>
  <c r="C226" i="2"/>
  <c r="D226" i="2"/>
  <c r="E226" i="2"/>
  <c r="F226" i="2"/>
  <c r="J226" i="2"/>
  <c r="B126" i="2"/>
  <c r="C126" i="2"/>
  <c r="D126" i="2"/>
  <c r="E126" i="2"/>
  <c r="F126" i="2"/>
  <c r="G126" i="2"/>
  <c r="H126" i="2"/>
  <c r="I126" i="2"/>
  <c r="J126" i="2"/>
  <c r="I242" i="2"/>
  <c r="G226" i="2"/>
  <c r="D181" i="2"/>
  <c r="H160" i="2"/>
  <c r="F143" i="2"/>
  <c r="F135" i="2"/>
  <c r="B222" i="2"/>
  <c r="D222" i="2"/>
  <c r="F222" i="2"/>
  <c r="G222" i="2"/>
  <c r="E282" i="2"/>
  <c r="B298" i="2"/>
  <c r="B298" i="15" s="1"/>
  <c r="C298" i="2"/>
  <c r="I162" i="2"/>
  <c r="B166" i="2"/>
  <c r="C166" i="2"/>
  <c r="D166" i="2"/>
  <c r="E166" i="2"/>
  <c r="F166" i="2"/>
  <c r="H166" i="2"/>
  <c r="J166" i="2"/>
  <c r="B165" i="2"/>
  <c r="H203" i="2"/>
  <c r="I203" i="2"/>
  <c r="J203" i="2"/>
  <c r="B262" i="2"/>
  <c r="D262" i="2"/>
  <c r="F262" i="2"/>
  <c r="G262" i="2"/>
  <c r="B142" i="2"/>
  <c r="D142" i="2"/>
  <c r="F142" i="2"/>
  <c r="G142" i="2"/>
  <c r="H142" i="2"/>
  <c r="F201" i="2"/>
  <c r="G201" i="2"/>
  <c r="I201" i="2"/>
  <c r="J201" i="2"/>
  <c r="B257" i="2"/>
  <c r="C257" i="2"/>
  <c r="D257" i="2"/>
  <c r="E257" i="2"/>
  <c r="F257" i="2"/>
  <c r="G257" i="2"/>
  <c r="I257" i="2"/>
  <c r="B137" i="2"/>
  <c r="C137" i="2"/>
  <c r="D137" i="2"/>
  <c r="E137" i="2"/>
  <c r="F137" i="2"/>
  <c r="G137" i="2"/>
  <c r="I137" i="2"/>
  <c r="B297" i="2"/>
  <c r="C297" i="2"/>
  <c r="D297" i="2"/>
  <c r="E297" i="2"/>
  <c r="F297" i="2"/>
  <c r="F297" i="15" s="1"/>
  <c r="G297" i="2"/>
  <c r="I297" i="2"/>
  <c r="B281" i="2"/>
  <c r="B293" i="14" s="1"/>
  <c r="B235" i="2"/>
  <c r="C235" i="2"/>
  <c r="D235" i="2"/>
  <c r="E235" i="2"/>
  <c r="G235" i="2"/>
  <c r="I235" i="2"/>
  <c r="J235" i="2"/>
  <c r="G240" i="2"/>
  <c r="E183" i="2"/>
  <c r="E283" i="2"/>
  <c r="D263" i="2"/>
  <c r="B286" i="2"/>
  <c r="C286" i="2"/>
  <c r="D286" i="2"/>
  <c r="E286" i="2"/>
  <c r="F286" i="2"/>
  <c r="H286" i="2"/>
  <c r="J286" i="2"/>
  <c r="J298" i="12" s="1"/>
  <c r="B266" i="2"/>
  <c r="C266" i="2"/>
  <c r="D266" i="2"/>
  <c r="E266" i="2"/>
  <c r="F266" i="2"/>
  <c r="H266" i="2"/>
  <c r="J266" i="2"/>
  <c r="B246" i="2"/>
  <c r="C246" i="2"/>
  <c r="D246" i="2"/>
  <c r="E246" i="2"/>
  <c r="F246" i="2"/>
  <c r="J246" i="2"/>
  <c r="B206" i="2"/>
  <c r="F206" i="2"/>
  <c r="J206" i="2"/>
  <c r="B186" i="2"/>
  <c r="C186" i="2"/>
  <c r="D186" i="2"/>
  <c r="E186" i="2"/>
  <c r="F186" i="2"/>
  <c r="H186" i="2"/>
  <c r="J186" i="2"/>
  <c r="B146" i="2"/>
  <c r="C146" i="2"/>
  <c r="D146" i="2"/>
  <c r="E146" i="2"/>
  <c r="F146" i="2"/>
  <c r="H146" i="2"/>
  <c r="J146" i="2"/>
  <c r="B283" i="2"/>
  <c r="I298" i="2"/>
  <c r="J282" i="2"/>
  <c r="I266" i="2"/>
  <c r="I262" i="2"/>
  <c r="G246" i="2"/>
  <c r="I225" i="2"/>
  <c r="E222" i="2"/>
  <c r="G185" i="2"/>
  <c r="C181" i="2"/>
  <c r="G160" i="2"/>
  <c r="E143" i="2"/>
  <c r="B284" i="2"/>
  <c r="C284" i="2"/>
  <c r="D284" i="2"/>
  <c r="F284" i="2"/>
  <c r="H284" i="2"/>
  <c r="I284" i="2"/>
  <c r="B264" i="2"/>
  <c r="C264" i="2"/>
  <c r="D264" i="2"/>
  <c r="F264" i="2"/>
  <c r="H264" i="2"/>
  <c r="I264" i="2"/>
  <c r="B244" i="2"/>
  <c r="C244" i="2"/>
  <c r="D244" i="2"/>
  <c r="F244" i="2"/>
  <c r="I244" i="2"/>
  <c r="B224" i="2"/>
  <c r="C224" i="2"/>
  <c r="D224" i="2"/>
  <c r="F224" i="2"/>
  <c r="I224" i="2"/>
  <c r="B204" i="2"/>
  <c r="F204" i="2"/>
  <c r="I204" i="2"/>
  <c r="B184" i="2"/>
  <c r="C184" i="2"/>
  <c r="D184" i="2"/>
  <c r="F184" i="2"/>
  <c r="H184" i="2"/>
  <c r="J184" i="2"/>
  <c r="I184" i="2"/>
  <c r="B164" i="2"/>
  <c r="C164" i="2"/>
  <c r="D164" i="2"/>
  <c r="F164" i="2"/>
  <c r="H164" i="2"/>
  <c r="I164" i="2"/>
  <c r="J164" i="2"/>
  <c r="B144" i="2"/>
  <c r="C144" i="2"/>
  <c r="D144" i="2"/>
  <c r="F144" i="2"/>
  <c r="H144" i="2"/>
  <c r="J144" i="2"/>
  <c r="I144" i="2"/>
  <c r="H298" i="2"/>
  <c r="I286" i="2"/>
  <c r="I282" i="2"/>
  <c r="G266" i="2"/>
  <c r="I245" i="2"/>
  <c r="E242" i="2"/>
  <c r="C222" i="2"/>
  <c r="G205" i="2"/>
  <c r="J197" i="2"/>
  <c r="F185" i="2"/>
  <c r="B181" i="2"/>
  <c r="G164" i="2"/>
  <c r="C160" i="2"/>
  <c r="H147" i="2"/>
  <c r="D143" i="2"/>
  <c r="H293" i="2"/>
  <c r="F291" i="2"/>
  <c r="F303" i="12" s="1"/>
  <c r="D289" i="2"/>
  <c r="D301" i="12" s="1"/>
  <c r="C278" i="2"/>
  <c r="H273" i="2"/>
  <c r="F271" i="2"/>
  <c r="D269" i="2"/>
  <c r="C258" i="2"/>
  <c r="F251" i="2"/>
  <c r="D249" i="2"/>
  <c r="C238" i="2"/>
  <c r="F231" i="2"/>
  <c r="D229" i="2"/>
  <c r="C218" i="2"/>
  <c r="F211" i="2"/>
  <c r="D209" i="2"/>
  <c r="C198" i="2"/>
  <c r="H193" i="2"/>
  <c r="F191" i="2"/>
  <c r="D189" i="2"/>
  <c r="C178" i="2"/>
  <c r="H173" i="2"/>
  <c r="F171" i="2"/>
  <c r="D169" i="2"/>
  <c r="C158" i="2"/>
  <c r="H153" i="2"/>
  <c r="F151" i="2"/>
  <c r="D149" i="2"/>
  <c r="C138" i="2"/>
  <c r="H133" i="2"/>
  <c r="F131" i="2"/>
  <c r="D129" i="2"/>
  <c r="G293" i="2"/>
  <c r="E291" i="2"/>
  <c r="E303" i="12" s="1"/>
  <c r="G273" i="2"/>
  <c r="E271" i="2"/>
  <c r="G253" i="2"/>
  <c r="E251" i="2"/>
  <c r="G233" i="2"/>
  <c r="E231" i="2"/>
  <c r="G213" i="2"/>
  <c r="E211" i="2"/>
  <c r="G193" i="2"/>
  <c r="E191" i="2"/>
  <c r="G173" i="2"/>
  <c r="E171" i="2"/>
  <c r="G153" i="2"/>
  <c r="E151" i="2"/>
  <c r="G133" i="2"/>
  <c r="E131" i="2"/>
  <c r="E293" i="2"/>
  <c r="E273" i="2"/>
  <c r="E253" i="2"/>
  <c r="E233" i="2"/>
  <c r="E213" i="2"/>
  <c r="E193" i="2"/>
  <c r="E173" i="2"/>
  <c r="E153" i="2"/>
  <c r="E133" i="2"/>
  <c r="C293" i="2"/>
  <c r="J290" i="2"/>
  <c r="J302" i="12" s="1"/>
  <c r="I279" i="2"/>
  <c r="C273" i="2"/>
  <c r="J270" i="2"/>
  <c r="I259" i="2"/>
  <c r="C253" i="2"/>
  <c r="J250" i="2"/>
  <c r="I239" i="2"/>
  <c r="C233" i="2"/>
  <c r="J230" i="2"/>
  <c r="I219" i="2"/>
  <c r="C213" i="2"/>
  <c r="J210" i="2"/>
  <c r="I199" i="2"/>
  <c r="C193" i="2"/>
  <c r="J190" i="2"/>
  <c r="I179" i="2"/>
  <c r="C173" i="2"/>
  <c r="J170" i="2"/>
  <c r="I159" i="2"/>
  <c r="C153" i="2"/>
  <c r="J150" i="2"/>
  <c r="I139" i="2"/>
  <c r="C133" i="2"/>
  <c r="J130" i="2"/>
  <c r="I290" i="2"/>
  <c r="I302" i="12" s="1"/>
  <c r="I270" i="2"/>
  <c r="I250" i="2"/>
  <c r="I230" i="2"/>
  <c r="I210" i="2"/>
  <c r="H199" i="2"/>
  <c r="I190" i="2"/>
  <c r="H179" i="2"/>
  <c r="I170" i="2"/>
  <c r="H159" i="2"/>
  <c r="I150" i="2"/>
  <c r="H139" i="2"/>
  <c r="I130" i="2"/>
  <c r="J292" i="2"/>
  <c r="J304" i="12" s="1"/>
  <c r="H290" i="2"/>
  <c r="H302" i="12" s="1"/>
  <c r="G279" i="2"/>
  <c r="J272" i="2"/>
  <c r="H270" i="2"/>
  <c r="G259" i="2"/>
  <c r="J252" i="2"/>
  <c r="G239" i="2"/>
  <c r="J232" i="2"/>
  <c r="G219" i="2"/>
  <c r="J212" i="2"/>
  <c r="G199" i="2"/>
  <c r="J192" i="2"/>
  <c r="H190" i="2"/>
  <c r="G179" i="2"/>
  <c r="J172" i="2"/>
  <c r="H170" i="2"/>
  <c r="G159" i="2"/>
  <c r="J152" i="2"/>
  <c r="H150" i="2"/>
  <c r="G139" i="2"/>
  <c r="J132" i="2"/>
  <c r="H130" i="2"/>
  <c r="I292" i="2"/>
  <c r="I304" i="12" s="1"/>
  <c r="G290" i="2"/>
  <c r="G302" i="12" s="1"/>
  <c r="F279" i="2"/>
  <c r="I272" i="2"/>
  <c r="G270" i="2"/>
  <c r="F259" i="2"/>
  <c r="I252" i="2"/>
  <c r="G250" i="2"/>
  <c r="F239" i="2"/>
  <c r="I232" i="2"/>
  <c r="G230" i="2"/>
  <c r="F219" i="2"/>
  <c r="I212" i="2"/>
  <c r="G210" i="2"/>
  <c r="F199" i="2"/>
  <c r="I192" i="2"/>
  <c r="G190" i="2"/>
  <c r="F179" i="2"/>
  <c r="I172" i="2"/>
  <c r="G170" i="2"/>
  <c r="F159" i="2"/>
  <c r="I152" i="2"/>
  <c r="G150" i="2"/>
  <c r="F139" i="2"/>
  <c r="I132" i="2"/>
  <c r="G130" i="2"/>
  <c r="J294" i="2"/>
  <c r="H292" i="2"/>
  <c r="H304" i="12" s="1"/>
  <c r="F290" i="2"/>
  <c r="F302" i="12" s="1"/>
  <c r="E279" i="2"/>
  <c r="J274" i="2"/>
  <c r="H272" i="2"/>
  <c r="F270" i="2"/>
  <c r="E259" i="2"/>
  <c r="J254" i="2"/>
  <c r="F250" i="2"/>
  <c r="E239" i="2"/>
  <c r="J234" i="2"/>
  <c r="F230" i="2"/>
  <c r="E219" i="2"/>
  <c r="J214" i="2"/>
  <c r="F210" i="2"/>
  <c r="E199" i="2"/>
  <c r="J194" i="2"/>
  <c r="H192" i="2"/>
  <c r="F190" i="2"/>
  <c r="E179" i="2"/>
  <c r="J174" i="2"/>
  <c r="H172" i="2"/>
  <c r="F170" i="2"/>
  <c r="E159" i="2"/>
  <c r="J154" i="2"/>
  <c r="H152" i="2"/>
  <c r="F150" i="2"/>
  <c r="E139" i="2"/>
  <c r="J134" i="2"/>
  <c r="H132" i="2"/>
  <c r="F130" i="2"/>
  <c r="J298" i="15"/>
  <c r="J125" i="2"/>
  <c r="J125" i="15" s="1"/>
  <c r="I296" i="15" l="1"/>
  <c r="H305" i="13"/>
  <c r="C305" i="13"/>
  <c r="B305" i="13"/>
  <c r="D305" i="13"/>
  <c r="F305" i="12"/>
  <c r="I305" i="13"/>
  <c r="F305" i="13"/>
  <c r="G305" i="12"/>
  <c r="D305" i="12"/>
  <c r="J305" i="13"/>
  <c r="E305" i="12"/>
  <c r="E305" i="13"/>
  <c r="J305" i="12"/>
  <c r="G305" i="13"/>
  <c r="H305" i="12"/>
  <c r="C305" i="12"/>
  <c r="I305" i="12"/>
  <c r="B304" i="14"/>
  <c r="F304" i="14"/>
  <c r="F304" i="13"/>
  <c r="D304" i="14"/>
  <c r="D304" i="13"/>
  <c r="E304" i="14"/>
  <c r="E304" i="13"/>
  <c r="G304" i="13"/>
  <c r="G304" i="14"/>
  <c r="I304" i="13"/>
  <c r="I304" i="14"/>
  <c r="J304" i="13"/>
  <c r="J304" i="14"/>
  <c r="H304" i="13"/>
  <c r="H304" i="14"/>
  <c r="C304" i="14"/>
  <c r="C304" i="13"/>
  <c r="B304" i="13"/>
  <c r="B303" i="14"/>
  <c r="C303" i="13"/>
  <c r="J303" i="13"/>
  <c r="B303" i="13"/>
  <c r="G303" i="14"/>
  <c r="D303" i="14"/>
  <c r="E303" i="14"/>
  <c r="F303" i="14"/>
  <c r="D303" i="13"/>
  <c r="G303" i="13"/>
  <c r="B302" i="13"/>
  <c r="B303" i="12"/>
  <c r="J303" i="14"/>
  <c r="E303" i="13"/>
  <c r="H303" i="14"/>
  <c r="I303" i="14"/>
  <c r="I303" i="13"/>
  <c r="F303" i="13"/>
  <c r="C303" i="14"/>
  <c r="B302" i="14"/>
  <c r="E302" i="14"/>
  <c r="F302" i="14"/>
  <c r="G302" i="14"/>
  <c r="D302" i="14"/>
  <c r="J302" i="13"/>
  <c r="D302" i="13"/>
  <c r="I302" i="14"/>
  <c r="G302" i="13"/>
  <c r="I302" i="13"/>
  <c r="E302" i="13"/>
  <c r="F302" i="13"/>
  <c r="J302" i="14"/>
  <c r="H302" i="14"/>
  <c r="C302" i="14"/>
  <c r="C302" i="13"/>
  <c r="E301" i="13"/>
  <c r="B301" i="14"/>
  <c r="C301" i="14"/>
  <c r="D301" i="13"/>
  <c r="I301" i="13"/>
  <c r="I301" i="14"/>
  <c r="J301" i="14"/>
  <c r="D301" i="14"/>
  <c r="F301" i="13"/>
  <c r="G301" i="13"/>
  <c r="B301" i="13"/>
  <c r="E301" i="14"/>
  <c r="G301" i="14"/>
  <c r="F301" i="14"/>
  <c r="C301" i="13"/>
  <c r="J290" i="15"/>
  <c r="J301" i="13"/>
  <c r="H301" i="14"/>
  <c r="B300" i="14"/>
  <c r="C296" i="15"/>
  <c r="J300" i="14"/>
  <c r="I300" i="14"/>
  <c r="F300" i="14"/>
  <c r="H300" i="14"/>
  <c r="C300" i="14"/>
  <c r="D300" i="14"/>
  <c r="G300" i="14"/>
  <c r="E300" i="14"/>
  <c r="C300" i="13"/>
  <c r="B297" i="12"/>
  <c r="J299" i="12"/>
  <c r="F300" i="13"/>
  <c r="E300" i="13"/>
  <c r="B300" i="13"/>
  <c r="G300" i="13"/>
  <c r="J294" i="15"/>
  <c r="J289" i="15"/>
  <c r="J300" i="13"/>
  <c r="B296" i="12"/>
  <c r="I300" i="13"/>
  <c r="D300" i="13"/>
  <c r="B299" i="13"/>
  <c r="H299" i="14"/>
  <c r="G299" i="13"/>
  <c r="B299" i="14"/>
  <c r="D299" i="14"/>
  <c r="C299" i="13"/>
  <c r="F299" i="14"/>
  <c r="E299" i="14"/>
  <c r="C299" i="14"/>
  <c r="F299" i="13"/>
  <c r="G299" i="14"/>
  <c r="D299" i="13"/>
  <c r="J299" i="13"/>
  <c r="E299" i="13"/>
  <c r="J299" i="14"/>
  <c r="I299" i="13"/>
  <c r="I299" i="14"/>
  <c r="B296" i="15"/>
  <c r="E296" i="15"/>
  <c r="H298" i="12"/>
  <c r="F298" i="12"/>
  <c r="G296" i="12"/>
  <c r="G296" i="15"/>
  <c r="F296" i="12"/>
  <c r="D296" i="12"/>
  <c r="F298" i="15"/>
  <c r="J296" i="12"/>
  <c r="D297" i="12"/>
  <c r="F296" i="15"/>
  <c r="E298" i="12"/>
  <c r="D298" i="12"/>
  <c r="D296" i="15"/>
  <c r="E296" i="12"/>
  <c r="H296" i="15"/>
  <c r="J296" i="15"/>
  <c r="H298" i="15"/>
  <c r="C296" i="12"/>
  <c r="I296" i="12"/>
  <c r="C298" i="15"/>
  <c r="C298" i="12"/>
  <c r="B298" i="12"/>
  <c r="E298" i="15"/>
  <c r="I298" i="15"/>
  <c r="I298" i="12"/>
  <c r="I297" i="12"/>
  <c r="J296" i="14"/>
  <c r="D298" i="15"/>
  <c r="B297" i="15"/>
  <c r="G298" i="15"/>
  <c r="C297" i="12"/>
  <c r="F294" i="15"/>
  <c r="G294" i="15"/>
  <c r="B297" i="14"/>
  <c r="F296" i="13"/>
  <c r="H298" i="14"/>
  <c r="B295" i="14"/>
  <c r="G296" i="14"/>
  <c r="E296" i="14"/>
  <c r="B294" i="15"/>
  <c r="C294" i="15"/>
  <c r="D294" i="15"/>
  <c r="E294" i="15"/>
  <c r="H294" i="15"/>
  <c r="I294" i="15"/>
  <c r="E297" i="15"/>
  <c r="E297" i="13"/>
  <c r="J297" i="14"/>
  <c r="J297" i="12"/>
  <c r="F298" i="13"/>
  <c r="I296" i="13"/>
  <c r="H297" i="14"/>
  <c r="C297" i="14"/>
  <c r="J298" i="13"/>
  <c r="I297" i="15"/>
  <c r="E298" i="14"/>
  <c r="E297" i="12"/>
  <c r="E297" i="14"/>
  <c r="C297" i="15"/>
  <c r="G298" i="13"/>
  <c r="I298" i="14"/>
  <c r="D296" i="13"/>
  <c r="J296" i="13"/>
  <c r="E298" i="13"/>
  <c r="D297" i="15"/>
  <c r="I298" i="13"/>
  <c r="F296" i="14"/>
  <c r="G297" i="12"/>
  <c r="I296" i="14"/>
  <c r="I297" i="14"/>
  <c r="H296" i="12"/>
  <c r="C298" i="13"/>
  <c r="C296" i="14"/>
  <c r="F297" i="13"/>
  <c r="F298" i="14"/>
  <c r="J298" i="14"/>
  <c r="G297" i="15"/>
  <c r="B295" i="13"/>
  <c r="C296" i="13"/>
  <c r="D296" i="14"/>
  <c r="J288" i="15"/>
  <c r="J297" i="13"/>
  <c r="F297" i="14"/>
  <c r="E296" i="13"/>
  <c r="B298" i="14"/>
  <c r="C298" i="14"/>
  <c r="G296" i="13"/>
  <c r="D298" i="14"/>
  <c r="G297" i="14"/>
  <c r="G297" i="13"/>
  <c r="H297" i="15"/>
  <c r="H296" i="14"/>
  <c r="D297" i="14"/>
  <c r="D298" i="13"/>
  <c r="D297" i="13"/>
  <c r="B296" i="14"/>
  <c r="B296" i="13"/>
  <c r="B298" i="13"/>
  <c r="F297" i="12"/>
  <c r="I297" i="13"/>
  <c r="J297" i="15"/>
  <c r="C297" i="13"/>
  <c r="G298" i="14"/>
  <c r="B297" i="13"/>
  <c r="C293" i="15"/>
  <c r="E293" i="15"/>
  <c r="D293" i="15"/>
  <c r="F295" i="15"/>
  <c r="J295" i="15"/>
  <c r="J295" i="12"/>
  <c r="G295" i="15"/>
  <c r="C295" i="15"/>
  <c r="D295" i="15"/>
  <c r="H295" i="15"/>
  <c r="E295" i="15"/>
  <c r="I293" i="15"/>
  <c r="B293" i="15"/>
  <c r="J293" i="15"/>
  <c r="G293" i="15"/>
  <c r="B295" i="15"/>
  <c r="J284" i="15"/>
  <c r="F293" i="15"/>
  <c r="I295" i="15"/>
  <c r="H293" i="15"/>
  <c r="J235" i="12"/>
  <c r="J235" i="15"/>
  <c r="J227" i="12"/>
  <c r="J227" i="15"/>
  <c r="J211" i="15"/>
  <c r="J203" i="12"/>
  <c r="J203" i="15"/>
  <c r="J195" i="12"/>
  <c r="J195" i="15"/>
  <c r="J187" i="12"/>
  <c r="J187" i="15"/>
  <c r="J179" i="12"/>
  <c r="J179" i="15"/>
  <c r="J171" i="12"/>
  <c r="J171" i="15"/>
  <c r="J163" i="12"/>
  <c r="J163" i="15"/>
  <c r="J155" i="12"/>
  <c r="J155" i="15"/>
  <c r="J147" i="12"/>
  <c r="J147" i="15"/>
  <c r="J139" i="12"/>
  <c r="J139" i="15"/>
  <c r="J131" i="15"/>
  <c r="J280" i="15"/>
  <c r="J272" i="15"/>
  <c r="J264" i="15"/>
  <c r="J256" i="15"/>
  <c r="J248" i="15"/>
  <c r="J240" i="15"/>
  <c r="J232" i="15"/>
  <c r="J224" i="15"/>
  <c r="J216" i="15"/>
  <c r="J208" i="15"/>
  <c r="J200" i="15"/>
  <c r="J192" i="15"/>
  <c r="J184" i="15"/>
  <c r="J176" i="15"/>
  <c r="J168" i="15"/>
  <c r="J160" i="15"/>
  <c r="J152" i="15"/>
  <c r="J144" i="15"/>
  <c r="J136" i="15"/>
  <c r="J128" i="15"/>
  <c r="J271" i="15"/>
  <c r="J255" i="15"/>
  <c r="J231" i="15"/>
  <c r="J215" i="15"/>
  <c r="J191" i="15"/>
  <c r="J167" i="15"/>
  <c r="J143" i="15"/>
  <c r="J283" i="12"/>
  <c r="J283" i="15"/>
  <c r="J267" i="12"/>
  <c r="J267" i="15"/>
  <c r="J251" i="12"/>
  <c r="J251" i="15"/>
  <c r="J279" i="15"/>
  <c r="J263" i="15"/>
  <c r="J247" i="15"/>
  <c r="J239" i="15"/>
  <c r="J223" i="15"/>
  <c r="J207" i="15"/>
  <c r="J199" i="15"/>
  <c r="J183" i="15"/>
  <c r="J175" i="15"/>
  <c r="J159" i="15"/>
  <c r="J151" i="15"/>
  <c r="J135" i="15"/>
  <c r="J127" i="15"/>
  <c r="J268" i="15"/>
  <c r="J260" i="15"/>
  <c r="J252" i="15"/>
  <c r="J236" i="15"/>
  <c r="J228" i="15"/>
  <c r="J220" i="15"/>
  <c r="J204" i="15"/>
  <c r="J196" i="15"/>
  <c r="J188" i="15"/>
  <c r="J172" i="15"/>
  <c r="J164" i="15"/>
  <c r="J156" i="15"/>
  <c r="J140" i="15"/>
  <c r="J132" i="15"/>
  <c r="J263" i="12"/>
  <c r="J247" i="12"/>
  <c r="J239" i="12"/>
  <c r="J223" i="12"/>
  <c r="J215" i="12"/>
  <c r="J207" i="12"/>
  <c r="J199" i="12"/>
  <c r="J191" i="12"/>
  <c r="J183" i="12"/>
  <c r="J175" i="12"/>
  <c r="J167" i="12"/>
  <c r="J159" i="12"/>
  <c r="J151" i="12"/>
  <c r="J143" i="12"/>
  <c r="J279" i="12"/>
  <c r="J211" i="12"/>
  <c r="I276" i="15"/>
  <c r="I148" i="15"/>
  <c r="I290" i="15"/>
  <c r="J280" i="12"/>
  <c r="J272" i="12"/>
  <c r="J264" i="12"/>
  <c r="J248" i="12"/>
  <c r="J240" i="12"/>
  <c r="J232" i="12"/>
  <c r="J216" i="12"/>
  <c r="J208" i="12"/>
  <c r="J200" i="12"/>
  <c r="J184" i="12"/>
  <c r="J176" i="12"/>
  <c r="J168" i="12"/>
  <c r="J152" i="12"/>
  <c r="J144" i="12"/>
  <c r="I289" i="15"/>
  <c r="I125" i="2"/>
  <c r="I125" i="15" s="1"/>
  <c r="I292" i="15"/>
  <c r="J284" i="12"/>
  <c r="J268" i="12"/>
  <c r="J252" i="12"/>
  <c r="J236" i="12"/>
  <c r="J220" i="12"/>
  <c r="J204" i="12"/>
  <c r="J188" i="12"/>
  <c r="J172" i="12"/>
  <c r="J156" i="12"/>
  <c r="J140" i="12"/>
  <c r="J286" i="15"/>
  <c r="I291" i="15"/>
  <c r="I219" i="15"/>
  <c r="J285" i="15"/>
  <c r="J293" i="14"/>
  <c r="I293" i="14"/>
  <c r="J260" i="12"/>
  <c r="J228" i="12"/>
  <c r="J196" i="12"/>
  <c r="J164" i="12"/>
  <c r="J294" i="14" l="1"/>
  <c r="J293" i="12"/>
  <c r="I293" i="12"/>
  <c r="G292" i="15"/>
  <c r="F292" i="15"/>
  <c r="E292" i="15"/>
  <c r="D292" i="15"/>
  <c r="I294" i="14"/>
  <c r="H292" i="15"/>
  <c r="C292" i="15"/>
  <c r="J295" i="14"/>
  <c r="I294" i="13"/>
  <c r="J294" i="13"/>
  <c r="I295" i="14"/>
  <c r="I293" i="13"/>
  <c r="I294" i="12"/>
  <c r="I284" i="15"/>
  <c r="I295" i="13"/>
  <c r="J295" i="13"/>
  <c r="J293" i="13"/>
  <c r="J294" i="12"/>
  <c r="I295" i="12"/>
  <c r="J148" i="12"/>
  <c r="J146" i="13"/>
  <c r="J163" i="13"/>
  <c r="J170" i="13"/>
  <c r="J187" i="13"/>
  <c r="J202" i="13"/>
  <c r="J218" i="13"/>
  <c r="J226" i="13"/>
  <c r="J242" i="13"/>
  <c r="J251" i="13"/>
  <c r="J266" i="13"/>
  <c r="J274" i="13"/>
  <c r="I254" i="13"/>
  <c r="I287" i="13"/>
  <c r="J142" i="13"/>
  <c r="J166" i="13"/>
  <c r="J198" i="13"/>
  <c r="J239" i="13"/>
  <c r="J271" i="13"/>
  <c r="J278" i="13"/>
  <c r="I286" i="15"/>
  <c r="I175" i="15"/>
  <c r="I186" i="13"/>
  <c r="I271" i="12"/>
  <c r="I271" i="15"/>
  <c r="I282" i="13"/>
  <c r="J166" i="15"/>
  <c r="J177" i="13"/>
  <c r="J217" i="13"/>
  <c r="J206" i="15"/>
  <c r="J254" i="15"/>
  <c r="J265" i="13"/>
  <c r="J282" i="15"/>
  <c r="I176" i="12"/>
  <c r="I176" i="15"/>
  <c r="I187" i="13"/>
  <c r="I272" i="15"/>
  <c r="I283" i="13"/>
  <c r="J145" i="15"/>
  <c r="J156" i="13"/>
  <c r="J169" i="15"/>
  <c r="J180" i="13"/>
  <c r="J185" i="15"/>
  <c r="J185" i="14"/>
  <c r="J187" i="14"/>
  <c r="J189" i="14"/>
  <c r="J191" i="14"/>
  <c r="J193" i="14"/>
  <c r="J195" i="14"/>
  <c r="J186" i="14"/>
  <c r="J190" i="14"/>
  <c r="J194" i="14"/>
  <c r="J188" i="14"/>
  <c r="J192" i="14"/>
  <c r="J196" i="14"/>
  <c r="J196" i="13"/>
  <c r="J201" i="15"/>
  <c r="J212" i="13"/>
  <c r="J225" i="15"/>
  <c r="J236" i="13"/>
  <c r="J249" i="15"/>
  <c r="J260" i="13"/>
  <c r="J273" i="15"/>
  <c r="J284" i="13"/>
  <c r="J243" i="12"/>
  <c r="J243" i="15"/>
  <c r="J254" i="13"/>
  <c r="I195" i="15"/>
  <c r="I206" i="13"/>
  <c r="I142" i="15"/>
  <c r="I153" i="13"/>
  <c r="I182" i="15"/>
  <c r="I193" i="13"/>
  <c r="I226" i="15"/>
  <c r="I237" i="13"/>
  <c r="J244" i="12"/>
  <c r="J255" i="13"/>
  <c r="J244" i="15"/>
  <c r="J175" i="13"/>
  <c r="J207" i="13"/>
  <c r="J171" i="13"/>
  <c r="J219" i="13"/>
  <c r="J174" i="13"/>
  <c r="J206" i="13"/>
  <c r="B292" i="15"/>
  <c r="I151" i="15"/>
  <c r="I162" i="13"/>
  <c r="I194" i="13"/>
  <c r="I183" i="15"/>
  <c r="I215" i="15"/>
  <c r="I226" i="13"/>
  <c r="I247" i="12"/>
  <c r="I247" i="15"/>
  <c r="I258" i="13"/>
  <c r="I279" i="15"/>
  <c r="I290" i="13"/>
  <c r="I138" i="12"/>
  <c r="I138" i="15"/>
  <c r="I149" i="13"/>
  <c r="I158" i="15"/>
  <c r="I169" i="13"/>
  <c r="I174" i="15"/>
  <c r="I185" i="13"/>
  <c r="I198" i="15"/>
  <c r="I209" i="13"/>
  <c r="I214" i="15"/>
  <c r="I225" i="13"/>
  <c r="I230" i="15"/>
  <c r="I241" i="13"/>
  <c r="I246" i="15"/>
  <c r="I257" i="13"/>
  <c r="I262" i="15"/>
  <c r="I273" i="13"/>
  <c r="I274" i="15"/>
  <c r="I285" i="13"/>
  <c r="I152" i="15"/>
  <c r="I163" i="13"/>
  <c r="I184" i="15"/>
  <c r="I195" i="13"/>
  <c r="I216" i="15"/>
  <c r="I227" i="13"/>
  <c r="I248" i="15"/>
  <c r="I259" i="13"/>
  <c r="I280" i="12"/>
  <c r="I280" i="15"/>
  <c r="I291" i="13"/>
  <c r="I133" i="15"/>
  <c r="I144" i="13"/>
  <c r="I141" i="15"/>
  <c r="I152" i="13"/>
  <c r="I149" i="15"/>
  <c r="I150" i="14"/>
  <c r="I152" i="14"/>
  <c r="I154" i="14"/>
  <c r="I156" i="14"/>
  <c r="I158" i="14"/>
  <c r="I160" i="14"/>
  <c r="I160" i="13"/>
  <c r="I149" i="14"/>
  <c r="I153" i="14"/>
  <c r="I157" i="14"/>
  <c r="I155" i="14"/>
  <c r="I159" i="14"/>
  <c r="I151" i="14"/>
  <c r="I168" i="13"/>
  <c r="I157" i="15"/>
  <c r="I165" i="15"/>
  <c r="I176" i="13"/>
  <c r="I173" i="15"/>
  <c r="I174" i="14"/>
  <c r="I176" i="14"/>
  <c r="I178" i="14"/>
  <c r="I180" i="14"/>
  <c r="I182" i="14"/>
  <c r="I184" i="14"/>
  <c r="I184" i="13"/>
  <c r="I181" i="14"/>
  <c r="I175" i="14"/>
  <c r="I179" i="14"/>
  <c r="I183" i="14"/>
  <c r="I177" i="14"/>
  <c r="I173" i="14"/>
  <c r="I181" i="15"/>
  <c r="I192" i="13"/>
  <c r="I189" i="15"/>
  <c r="I200" i="13"/>
  <c r="I197" i="15"/>
  <c r="I198" i="14"/>
  <c r="I200" i="14"/>
  <c r="I202" i="14"/>
  <c r="I204" i="14"/>
  <c r="I206" i="14"/>
  <c r="I208" i="14"/>
  <c r="I208" i="13"/>
  <c r="I205" i="14"/>
  <c r="I199" i="14"/>
  <c r="I203" i="14"/>
  <c r="I207" i="14"/>
  <c r="I197" i="14"/>
  <c r="I201" i="14"/>
  <c r="I205" i="15"/>
  <c r="I216" i="13"/>
  <c r="I224" i="13"/>
  <c r="I213" i="15"/>
  <c r="I222" i="14"/>
  <c r="I224" i="14"/>
  <c r="I226" i="14"/>
  <c r="I228" i="14"/>
  <c r="I230" i="14"/>
  <c r="I232" i="14"/>
  <c r="I232" i="13"/>
  <c r="I221" i="15"/>
  <c r="I225" i="14"/>
  <c r="I223" i="14"/>
  <c r="I227" i="14"/>
  <c r="I231" i="14"/>
  <c r="I221" i="14"/>
  <c r="I229" i="14"/>
  <c r="I240" i="13"/>
  <c r="I229" i="15"/>
  <c r="I248" i="13"/>
  <c r="I237" i="15"/>
  <c r="I246" i="14"/>
  <c r="I248" i="14"/>
  <c r="I250" i="14"/>
  <c r="I252" i="14"/>
  <c r="I254" i="14"/>
  <c r="I256" i="14"/>
  <c r="I256" i="13"/>
  <c r="I245" i="15"/>
  <c r="I249" i="14"/>
  <c r="I247" i="14"/>
  <c r="I251" i="14"/>
  <c r="I255" i="14"/>
  <c r="I245" i="14"/>
  <c r="I253" i="14"/>
  <c r="I264" i="13"/>
  <c r="I253" i="15"/>
  <c r="I261" i="15"/>
  <c r="I272" i="13"/>
  <c r="I270" i="14"/>
  <c r="I272" i="14"/>
  <c r="I274" i="14"/>
  <c r="I276" i="14"/>
  <c r="I278" i="14"/>
  <c r="I280" i="14"/>
  <c r="I280" i="13"/>
  <c r="I269" i="15"/>
  <c r="I273" i="14"/>
  <c r="I271" i="14"/>
  <c r="I275" i="14"/>
  <c r="I279" i="14"/>
  <c r="I269" i="14"/>
  <c r="I277" i="14"/>
  <c r="I288" i="13"/>
  <c r="I277" i="15"/>
  <c r="I285" i="15"/>
  <c r="J259" i="12"/>
  <c r="J259" i="15"/>
  <c r="J270" i="13"/>
  <c r="I139" i="15"/>
  <c r="I150" i="13"/>
  <c r="I171" i="15"/>
  <c r="I182" i="13"/>
  <c r="I203" i="15"/>
  <c r="I214" i="13"/>
  <c r="I251" i="15"/>
  <c r="I262" i="13"/>
  <c r="J126" i="15"/>
  <c r="J137" i="13"/>
  <c r="J142" i="15"/>
  <c r="J153" i="13"/>
  <c r="J154" i="15"/>
  <c r="J165" i="13"/>
  <c r="J170" i="15"/>
  <c r="J181" i="13"/>
  <c r="J182" i="15"/>
  <c r="J193" i="13"/>
  <c r="J194" i="15"/>
  <c r="J205" i="13"/>
  <c r="J210" i="15"/>
  <c r="J221" i="13"/>
  <c r="J226" i="15"/>
  <c r="J237" i="13"/>
  <c r="J242" i="15"/>
  <c r="J253" i="13"/>
  <c r="J258" i="15"/>
  <c r="J269" i="13"/>
  <c r="J290" i="12"/>
  <c r="J278" i="15"/>
  <c r="J289" i="13"/>
  <c r="I220" i="15"/>
  <c r="I231" i="13"/>
  <c r="I132" i="15"/>
  <c r="I143" i="13"/>
  <c r="I260" i="15"/>
  <c r="I271" i="13"/>
  <c r="J212" i="12"/>
  <c r="J212" i="15"/>
  <c r="J223" i="13"/>
  <c r="I204" i="15"/>
  <c r="I215" i="13"/>
  <c r="J192" i="12"/>
  <c r="J180" i="15"/>
  <c r="J191" i="13"/>
  <c r="J143" i="13"/>
  <c r="I180" i="15"/>
  <c r="I212" i="15"/>
  <c r="I255" i="13"/>
  <c r="J194" i="13"/>
  <c r="J250" i="13"/>
  <c r="J235" i="13"/>
  <c r="J283" i="13"/>
  <c r="I230" i="13"/>
  <c r="I243" i="15"/>
  <c r="I143" i="15"/>
  <c r="I154" i="13"/>
  <c r="I239" i="12"/>
  <c r="I239" i="15"/>
  <c r="I250" i="13"/>
  <c r="J130" i="15"/>
  <c r="J141" i="13"/>
  <c r="J201" i="13"/>
  <c r="J190" i="15"/>
  <c r="J222" i="15"/>
  <c r="J233" i="13"/>
  <c r="J270" i="15"/>
  <c r="J281" i="13"/>
  <c r="I144" i="15"/>
  <c r="I155" i="13"/>
  <c r="I240" i="12"/>
  <c r="I240" i="15"/>
  <c r="I251" i="13"/>
  <c r="J137" i="12"/>
  <c r="J137" i="15"/>
  <c r="J137" i="14"/>
  <c r="J139" i="14"/>
  <c r="J141" i="14"/>
  <c r="J143" i="14"/>
  <c r="J145" i="14"/>
  <c r="J147" i="14"/>
  <c r="J138" i="14"/>
  <c r="J148" i="14"/>
  <c r="J142" i="14"/>
  <c r="J144" i="14"/>
  <c r="J140" i="14"/>
  <c r="J146" i="14"/>
  <c r="J148" i="13"/>
  <c r="J161" i="15"/>
  <c r="J161" i="14"/>
  <c r="J163" i="14"/>
  <c r="J165" i="14"/>
  <c r="J167" i="14"/>
  <c r="J169" i="14"/>
  <c r="J171" i="14"/>
  <c r="J162" i="14"/>
  <c r="J166" i="14"/>
  <c r="J170" i="14"/>
  <c r="J164" i="14"/>
  <c r="J168" i="14"/>
  <c r="J172" i="14"/>
  <c r="J172" i="13"/>
  <c r="J209" i="15"/>
  <c r="J209" i="14"/>
  <c r="J211" i="14"/>
  <c r="J213" i="14"/>
  <c r="J215" i="14"/>
  <c r="J217" i="14"/>
  <c r="J219" i="14"/>
  <c r="J210" i="14"/>
  <c r="J214" i="14"/>
  <c r="J218" i="14"/>
  <c r="J212" i="14"/>
  <c r="J216" i="14"/>
  <c r="J220" i="14"/>
  <c r="J220" i="13"/>
  <c r="J241" i="15"/>
  <c r="J252" i="13"/>
  <c r="J265" i="15"/>
  <c r="J276" i="13"/>
  <c r="I131" i="15"/>
  <c r="I142" i="13"/>
  <c r="I235" i="15"/>
  <c r="I246" i="13"/>
  <c r="I154" i="15"/>
  <c r="I165" i="13"/>
  <c r="I194" i="15"/>
  <c r="I205" i="13"/>
  <c r="I242" i="15"/>
  <c r="I253" i="13"/>
  <c r="I228" i="12"/>
  <c r="I228" i="15"/>
  <c r="I239" i="13"/>
  <c r="I236" i="15"/>
  <c r="I247" i="13"/>
  <c r="I159" i="13"/>
  <c r="I191" i="13"/>
  <c r="J155" i="13"/>
  <c r="J267" i="13"/>
  <c r="I159" i="12"/>
  <c r="I159" i="15"/>
  <c r="I170" i="13"/>
  <c r="I191" i="12"/>
  <c r="I191" i="15"/>
  <c r="I202" i="13"/>
  <c r="I223" i="12"/>
  <c r="I223" i="15"/>
  <c r="I234" i="13"/>
  <c r="I255" i="12"/>
  <c r="I255" i="15"/>
  <c r="I266" i="13"/>
  <c r="I287" i="12"/>
  <c r="I287" i="15"/>
  <c r="J138" i="15"/>
  <c r="J149" i="13"/>
  <c r="J158" i="15"/>
  <c r="J169" i="13"/>
  <c r="J185" i="13"/>
  <c r="J174" i="15"/>
  <c r="J198" i="15"/>
  <c r="J209" i="13"/>
  <c r="J214" i="15"/>
  <c r="J225" i="13"/>
  <c r="J230" i="15"/>
  <c r="J241" i="13"/>
  <c r="J246" i="15"/>
  <c r="J257" i="13"/>
  <c r="J262" i="15"/>
  <c r="J273" i="13"/>
  <c r="J274" i="15"/>
  <c r="J285" i="13"/>
  <c r="I128" i="15"/>
  <c r="I139" i="13"/>
  <c r="I160" i="12"/>
  <c r="I160" i="15"/>
  <c r="I171" i="13"/>
  <c r="I192" i="12"/>
  <c r="I192" i="15"/>
  <c r="I203" i="13"/>
  <c r="I224" i="12"/>
  <c r="I224" i="15"/>
  <c r="I235" i="13"/>
  <c r="I256" i="12"/>
  <c r="I256" i="15"/>
  <c r="I267" i="13"/>
  <c r="I288" i="12"/>
  <c r="I288" i="15"/>
  <c r="J133" i="15"/>
  <c r="J144" i="13"/>
  <c r="J141" i="15"/>
  <c r="J152" i="13"/>
  <c r="J149" i="15"/>
  <c r="J149" i="14"/>
  <c r="J151" i="14"/>
  <c r="J153" i="14"/>
  <c r="J155" i="14"/>
  <c r="J157" i="14"/>
  <c r="J159" i="14"/>
  <c r="J154" i="14"/>
  <c r="J158" i="14"/>
  <c r="J150" i="14"/>
  <c r="J152" i="14"/>
  <c r="J156" i="14"/>
  <c r="J160" i="14"/>
  <c r="J160" i="13"/>
  <c r="J157" i="15"/>
  <c r="J168" i="13"/>
  <c r="J165" i="15"/>
  <c r="J176" i="13"/>
  <c r="J173" i="15"/>
  <c r="J173" i="14"/>
  <c r="J175" i="14"/>
  <c r="J177" i="14"/>
  <c r="J179" i="14"/>
  <c r="J181" i="14"/>
  <c r="J183" i="14"/>
  <c r="J174" i="14"/>
  <c r="J178" i="14"/>
  <c r="J182" i="14"/>
  <c r="J176" i="14"/>
  <c r="J180" i="14"/>
  <c r="J184" i="14"/>
  <c r="J184" i="13"/>
  <c r="J181" i="15"/>
  <c r="J192" i="13"/>
  <c r="J189" i="15"/>
  <c r="J200" i="13"/>
  <c r="J197" i="15"/>
  <c r="J197" i="14"/>
  <c r="J199" i="14"/>
  <c r="J201" i="14"/>
  <c r="J203" i="14"/>
  <c r="J205" i="14"/>
  <c r="J207" i="14"/>
  <c r="J198" i="14"/>
  <c r="J202" i="14"/>
  <c r="J206" i="14"/>
  <c r="J200" i="14"/>
  <c r="J204" i="14"/>
  <c r="J208" i="14"/>
  <c r="J208" i="13"/>
  <c r="J205" i="15"/>
  <c r="J216" i="13"/>
  <c r="J213" i="15"/>
  <c r="J224" i="13"/>
  <c r="J221" i="15"/>
  <c r="J221" i="14"/>
  <c r="J223" i="14"/>
  <c r="J225" i="14"/>
  <c r="J227" i="14"/>
  <c r="J229" i="14"/>
  <c r="J231" i="14"/>
  <c r="J222" i="14"/>
  <c r="J226" i="14"/>
  <c r="J230" i="14"/>
  <c r="J224" i="14"/>
  <c r="J228" i="14"/>
  <c r="J232" i="14"/>
  <c r="J232" i="13"/>
  <c r="J229" i="15"/>
  <c r="J240" i="13"/>
  <c r="J237" i="15"/>
  <c r="J248" i="13"/>
  <c r="J245" i="15"/>
  <c r="J245" i="14"/>
  <c r="J247" i="14"/>
  <c r="J249" i="14"/>
  <c r="J251" i="14"/>
  <c r="J253" i="14"/>
  <c r="J255" i="14"/>
  <c r="J246" i="14"/>
  <c r="J250" i="14"/>
  <c r="J254" i="14"/>
  <c r="J248" i="14"/>
  <c r="J252" i="14"/>
  <c r="J256" i="14"/>
  <c r="J256" i="13"/>
  <c r="J253" i="15"/>
  <c r="J264" i="13"/>
  <c r="J261" i="15"/>
  <c r="J272" i="13"/>
  <c r="J269" i="14"/>
  <c r="J271" i="14"/>
  <c r="J273" i="14"/>
  <c r="J275" i="14"/>
  <c r="J277" i="14"/>
  <c r="J279" i="14"/>
  <c r="J269" i="15"/>
  <c r="J270" i="14"/>
  <c r="J274" i="14"/>
  <c r="J278" i="14"/>
  <c r="J272" i="14"/>
  <c r="J276" i="14"/>
  <c r="J280" i="14"/>
  <c r="J280" i="13"/>
  <c r="J277" i="15"/>
  <c r="J288" i="13"/>
  <c r="J275" i="12"/>
  <c r="J275" i="15"/>
  <c r="J286" i="13"/>
  <c r="I147" i="15"/>
  <c r="I158" i="13"/>
  <c r="I179" i="15"/>
  <c r="I190" i="13"/>
  <c r="I211" i="15"/>
  <c r="I222" i="13"/>
  <c r="I267" i="15"/>
  <c r="I278" i="13"/>
  <c r="I134" i="15"/>
  <c r="I145" i="13"/>
  <c r="I150" i="15"/>
  <c r="I161" i="13"/>
  <c r="I162" i="15"/>
  <c r="I173" i="13"/>
  <c r="I178" i="15"/>
  <c r="I189" i="13"/>
  <c r="I186" i="15"/>
  <c r="I197" i="13"/>
  <c r="I202" i="15"/>
  <c r="I213" i="13"/>
  <c r="I218" i="15"/>
  <c r="I229" i="13"/>
  <c r="I234" i="15"/>
  <c r="I245" i="13"/>
  <c r="I250" i="15"/>
  <c r="I261" i="13"/>
  <c r="I266" i="15"/>
  <c r="I277" i="13"/>
  <c r="J292" i="12"/>
  <c r="J292" i="15"/>
  <c r="I252" i="15"/>
  <c r="I263" i="13"/>
  <c r="I164" i="15"/>
  <c r="I175" i="13"/>
  <c r="I172" i="15"/>
  <c r="I183" i="13"/>
  <c r="J160" i="12"/>
  <c r="J148" i="15"/>
  <c r="J159" i="13"/>
  <c r="I140" i="15"/>
  <c r="I151" i="13"/>
  <c r="J151" i="13"/>
  <c r="J167" i="13"/>
  <c r="J183" i="13"/>
  <c r="J199" i="13"/>
  <c r="J215" i="13"/>
  <c r="J262" i="13"/>
  <c r="J178" i="13"/>
  <c r="I286" i="13"/>
  <c r="J147" i="13"/>
  <c r="J179" i="13"/>
  <c r="J195" i="13"/>
  <c r="J211" i="13"/>
  <c r="J158" i="13"/>
  <c r="J190" i="13"/>
  <c r="J222" i="13"/>
  <c r="J238" i="13"/>
  <c r="J246" i="13"/>
  <c r="I270" i="13"/>
  <c r="I207" i="15"/>
  <c r="I218" i="13"/>
  <c r="J146" i="15"/>
  <c r="J157" i="13"/>
  <c r="J238" i="15"/>
  <c r="J249" i="13"/>
  <c r="I208" i="15"/>
  <c r="I219" i="13"/>
  <c r="J129" i="15"/>
  <c r="J140" i="13"/>
  <c r="J153" i="15"/>
  <c r="J164" i="13"/>
  <c r="J177" i="15"/>
  <c r="J188" i="13"/>
  <c r="J193" i="15"/>
  <c r="J204" i="13"/>
  <c r="J217" i="15"/>
  <c r="J228" i="13"/>
  <c r="J233" i="15"/>
  <c r="J233" i="14"/>
  <c r="J235" i="14"/>
  <c r="J237" i="14"/>
  <c r="J239" i="14"/>
  <c r="J241" i="14"/>
  <c r="J243" i="14"/>
  <c r="J234" i="14"/>
  <c r="J238" i="14"/>
  <c r="J242" i="14"/>
  <c r="J236" i="14"/>
  <c r="J240" i="14"/>
  <c r="J244" i="14"/>
  <c r="J244" i="13"/>
  <c r="J257" i="14"/>
  <c r="J259" i="14"/>
  <c r="J261" i="14"/>
  <c r="J263" i="14"/>
  <c r="J265" i="14"/>
  <c r="J267" i="14"/>
  <c r="J257" i="15"/>
  <c r="J258" i="14"/>
  <c r="J262" i="14"/>
  <c r="J266" i="14"/>
  <c r="J260" i="14"/>
  <c r="J264" i="14"/>
  <c r="J268" i="14"/>
  <c r="J268" i="13"/>
  <c r="J281" i="14"/>
  <c r="J283" i="14"/>
  <c r="J285" i="14"/>
  <c r="J287" i="14"/>
  <c r="J289" i="14"/>
  <c r="J291" i="14"/>
  <c r="J281" i="15"/>
  <c r="J282" i="14"/>
  <c r="J286" i="14"/>
  <c r="J290" i="14"/>
  <c r="J284" i="14"/>
  <c r="J288" i="14"/>
  <c r="J292" i="14"/>
  <c r="J292" i="13"/>
  <c r="I163" i="15"/>
  <c r="I174" i="13"/>
  <c r="I126" i="15"/>
  <c r="I137" i="13"/>
  <c r="I170" i="15"/>
  <c r="I181" i="13"/>
  <c r="I210" i="15"/>
  <c r="I221" i="13"/>
  <c r="I258" i="15"/>
  <c r="I269" i="13"/>
  <c r="I278" i="15"/>
  <c r="I289" i="13"/>
  <c r="I188" i="15"/>
  <c r="I199" i="13"/>
  <c r="I223" i="13"/>
  <c r="I244" i="15"/>
  <c r="J154" i="13"/>
  <c r="J282" i="13"/>
  <c r="J139" i="13"/>
  <c r="J203" i="13"/>
  <c r="I127" i="15"/>
  <c r="I138" i="13"/>
  <c r="I135" i="15"/>
  <c r="I146" i="13"/>
  <c r="I178" i="13"/>
  <c r="I167" i="15"/>
  <c r="I210" i="13"/>
  <c r="I199" i="15"/>
  <c r="I231" i="12"/>
  <c r="I231" i="15"/>
  <c r="I242" i="13"/>
  <c r="I263" i="15"/>
  <c r="I274" i="13"/>
  <c r="I130" i="15"/>
  <c r="I141" i="13"/>
  <c r="I146" i="15"/>
  <c r="I157" i="13"/>
  <c r="I166" i="15"/>
  <c r="I177" i="13"/>
  <c r="I190" i="15"/>
  <c r="I201" i="13"/>
  <c r="I206" i="15"/>
  <c r="I217" i="13"/>
  <c r="I222" i="15"/>
  <c r="I233" i="13"/>
  <c r="I238" i="15"/>
  <c r="I249" i="13"/>
  <c r="I254" i="15"/>
  <c r="I265" i="13"/>
  <c r="I270" i="15"/>
  <c r="I281" i="13"/>
  <c r="I282" i="15"/>
  <c r="I148" i="12"/>
  <c r="I136" i="15"/>
  <c r="I147" i="13"/>
  <c r="I168" i="15"/>
  <c r="I179" i="13"/>
  <c r="I200" i="15"/>
  <c r="I211" i="13"/>
  <c r="I232" i="15"/>
  <c r="I243" i="13"/>
  <c r="I264" i="15"/>
  <c r="I275" i="13"/>
  <c r="I129" i="15"/>
  <c r="I140" i="13"/>
  <c r="I137" i="15"/>
  <c r="I138" i="14"/>
  <c r="I140" i="14"/>
  <c r="I142" i="14"/>
  <c r="I144" i="14"/>
  <c r="I146" i="14"/>
  <c r="I148" i="14"/>
  <c r="I148" i="13"/>
  <c r="I137" i="14"/>
  <c r="I141" i="14"/>
  <c r="I145" i="14"/>
  <c r="I143" i="14"/>
  <c r="I139" i="14"/>
  <c r="I147" i="14"/>
  <c r="I145" i="15"/>
  <c r="I156" i="13"/>
  <c r="I153" i="15"/>
  <c r="I164" i="13"/>
  <c r="I161" i="15"/>
  <c r="I162" i="14"/>
  <c r="I164" i="14"/>
  <c r="I166" i="14"/>
  <c r="I168" i="14"/>
  <c r="I170" i="14"/>
  <c r="I172" i="14"/>
  <c r="I172" i="13"/>
  <c r="I169" i="14"/>
  <c r="I163" i="14"/>
  <c r="I167" i="14"/>
  <c r="I171" i="14"/>
  <c r="I165" i="14"/>
  <c r="I161" i="14"/>
  <c r="I169" i="15"/>
  <c r="I180" i="13"/>
  <c r="I177" i="15"/>
  <c r="I188" i="13"/>
  <c r="I185" i="15"/>
  <c r="I186" i="14"/>
  <c r="I188" i="14"/>
  <c r="I190" i="14"/>
  <c r="I192" i="14"/>
  <c r="I194" i="14"/>
  <c r="I196" i="14"/>
  <c r="I196" i="13"/>
  <c r="I193" i="14"/>
  <c r="I187" i="14"/>
  <c r="I191" i="14"/>
  <c r="I195" i="14"/>
  <c r="I185" i="14"/>
  <c r="I189" i="14"/>
  <c r="I193" i="15"/>
  <c r="I204" i="13"/>
  <c r="I201" i="15"/>
  <c r="I212" i="13"/>
  <c r="I209" i="15"/>
  <c r="I210" i="14"/>
  <c r="I212" i="14"/>
  <c r="I214" i="14"/>
  <c r="I216" i="14"/>
  <c r="I218" i="14"/>
  <c r="I220" i="14"/>
  <c r="I220" i="13"/>
  <c r="I209" i="14"/>
  <c r="I211" i="14"/>
  <c r="I215" i="14"/>
  <c r="I219" i="14"/>
  <c r="I213" i="14"/>
  <c r="I217" i="14"/>
  <c r="I217" i="15"/>
  <c r="I228" i="13"/>
  <c r="I225" i="15"/>
  <c r="I236" i="13"/>
  <c r="I233" i="15"/>
  <c r="I234" i="14"/>
  <c r="I236" i="14"/>
  <c r="I238" i="14"/>
  <c r="I240" i="14"/>
  <c r="I242" i="14"/>
  <c r="I244" i="14"/>
  <c r="I244" i="13"/>
  <c r="I237" i="14"/>
  <c r="I235" i="14"/>
  <c r="I239" i="14"/>
  <c r="I243" i="14"/>
  <c r="I233" i="14"/>
  <c r="I241" i="14"/>
  <c r="I241" i="15"/>
  <c r="I252" i="13"/>
  <c r="I249" i="15"/>
  <c r="I260" i="13"/>
  <c r="I258" i="14"/>
  <c r="I260" i="14"/>
  <c r="I262" i="14"/>
  <c r="I264" i="14"/>
  <c r="I266" i="14"/>
  <c r="I268" i="14"/>
  <c r="I268" i="13"/>
  <c r="I257" i="15"/>
  <c r="I261" i="14"/>
  <c r="I259" i="14"/>
  <c r="I263" i="14"/>
  <c r="I267" i="14"/>
  <c r="I257" i="14"/>
  <c r="I265" i="14"/>
  <c r="I276" i="13"/>
  <c r="I265" i="15"/>
  <c r="I284" i="13"/>
  <c r="I273" i="15"/>
  <c r="I282" i="14"/>
  <c r="I284" i="14"/>
  <c r="I286" i="14"/>
  <c r="I288" i="14"/>
  <c r="I290" i="14"/>
  <c r="I292" i="14"/>
  <c r="I292" i="13"/>
  <c r="I285" i="14"/>
  <c r="I283" i="14"/>
  <c r="I287" i="14"/>
  <c r="I291" i="14"/>
  <c r="I281" i="15"/>
  <c r="I281" i="14"/>
  <c r="I289" i="14"/>
  <c r="J219" i="12"/>
  <c r="J219" i="15"/>
  <c r="J230" i="13"/>
  <c r="J291" i="12"/>
  <c r="J291" i="15"/>
  <c r="I155" i="15"/>
  <c r="I166" i="13"/>
  <c r="I187" i="15"/>
  <c r="I198" i="13"/>
  <c r="I227" i="15"/>
  <c r="I238" i="13"/>
  <c r="I283" i="15"/>
  <c r="J134" i="15"/>
  <c r="J145" i="13"/>
  <c r="J150" i="15"/>
  <c r="J161" i="13"/>
  <c r="J162" i="15"/>
  <c r="J173" i="13"/>
  <c r="J178" i="15"/>
  <c r="J189" i="13"/>
  <c r="J186" i="15"/>
  <c r="J197" i="13"/>
  <c r="J202" i="15"/>
  <c r="J213" i="13"/>
  <c r="J218" i="15"/>
  <c r="J229" i="13"/>
  <c r="J234" i="15"/>
  <c r="J245" i="13"/>
  <c r="J250" i="15"/>
  <c r="J261" i="13"/>
  <c r="J266" i="15"/>
  <c r="J277" i="13"/>
  <c r="I156" i="15"/>
  <c r="I167" i="13"/>
  <c r="I196" i="15"/>
  <c r="I207" i="13"/>
  <c r="J288" i="12"/>
  <c r="J287" i="13"/>
  <c r="J276" i="15"/>
  <c r="I268" i="15"/>
  <c r="I279" i="13"/>
  <c r="J231" i="13"/>
  <c r="J247" i="13"/>
  <c r="J263" i="13"/>
  <c r="J279" i="13"/>
  <c r="J138" i="13"/>
  <c r="J162" i="13"/>
  <c r="J186" i="13"/>
  <c r="J210" i="13"/>
  <c r="J234" i="13"/>
  <c r="J258" i="13"/>
  <c r="J290" i="13"/>
  <c r="I275" i="15"/>
  <c r="J227" i="13"/>
  <c r="J243" i="13"/>
  <c r="J259" i="13"/>
  <c r="J275" i="13"/>
  <c r="J291" i="13"/>
  <c r="J150" i="13"/>
  <c r="J182" i="13"/>
  <c r="J214" i="13"/>
  <c r="I259" i="15"/>
  <c r="I166" i="12"/>
  <c r="I206" i="12"/>
  <c r="I222" i="12"/>
  <c r="I238" i="12"/>
  <c r="I254" i="12"/>
  <c r="I270" i="12"/>
  <c r="I143" i="12"/>
  <c r="I175" i="12"/>
  <c r="I207" i="12"/>
  <c r="I200" i="12"/>
  <c r="I232" i="12"/>
  <c r="I137" i="12"/>
  <c r="I152" i="12"/>
  <c r="I184" i="12"/>
  <c r="I146" i="12"/>
  <c r="I190" i="12"/>
  <c r="I140" i="12"/>
  <c r="I216" i="12"/>
  <c r="I248" i="12"/>
  <c r="J224" i="12"/>
  <c r="J180" i="12"/>
  <c r="I174" i="12"/>
  <c r="I198" i="12"/>
  <c r="I214" i="12"/>
  <c r="I230" i="12"/>
  <c r="I246" i="12"/>
  <c r="I262" i="12"/>
  <c r="I151" i="12"/>
  <c r="I183" i="12"/>
  <c r="I215" i="12"/>
  <c r="J166" i="12"/>
  <c r="J206" i="12"/>
  <c r="J222" i="12"/>
  <c r="J238" i="12"/>
  <c r="J254" i="12"/>
  <c r="J270" i="12"/>
  <c r="I212" i="12"/>
  <c r="I156" i="12"/>
  <c r="J146" i="12"/>
  <c r="J190" i="12"/>
  <c r="I290" i="12"/>
  <c r="I172" i="12"/>
  <c r="I168" i="12"/>
  <c r="I220" i="12"/>
  <c r="I167" i="12"/>
  <c r="I199" i="12"/>
  <c r="J174" i="12"/>
  <c r="J198" i="12"/>
  <c r="J214" i="12"/>
  <c r="J230" i="12"/>
  <c r="J246" i="12"/>
  <c r="J262" i="12"/>
  <c r="I208" i="12"/>
  <c r="J276" i="12"/>
  <c r="I144" i="12"/>
  <c r="I272" i="12"/>
  <c r="I164" i="12"/>
  <c r="I289" i="12"/>
  <c r="I263" i="12"/>
  <c r="I244" i="12"/>
  <c r="I145" i="12"/>
  <c r="J256" i="12"/>
  <c r="I158" i="12"/>
  <c r="I284" i="12"/>
  <c r="I153" i="12"/>
  <c r="I161" i="12"/>
  <c r="I169" i="12"/>
  <c r="I177" i="12"/>
  <c r="I185" i="12"/>
  <c r="I193" i="12"/>
  <c r="I201" i="12"/>
  <c r="I209" i="12"/>
  <c r="I217" i="12"/>
  <c r="I225" i="12"/>
  <c r="I233" i="12"/>
  <c r="I241" i="12"/>
  <c r="I249" i="12"/>
  <c r="I257" i="12"/>
  <c r="I265" i="12"/>
  <c r="I273" i="12"/>
  <c r="I281" i="12"/>
  <c r="J138" i="12"/>
  <c r="J158" i="12"/>
  <c r="J274" i="12"/>
  <c r="J145" i="12"/>
  <c r="J153" i="12"/>
  <c r="J161" i="12"/>
  <c r="J169" i="12"/>
  <c r="J177" i="12"/>
  <c r="J185" i="12"/>
  <c r="J193" i="12"/>
  <c r="J201" i="12"/>
  <c r="J209" i="12"/>
  <c r="J217" i="12"/>
  <c r="J225" i="12"/>
  <c r="J233" i="12"/>
  <c r="J241" i="12"/>
  <c r="J249" i="12"/>
  <c r="J257" i="12"/>
  <c r="J265" i="12"/>
  <c r="J273" i="12"/>
  <c r="J281" i="12"/>
  <c r="I235" i="12"/>
  <c r="I279" i="12"/>
  <c r="I264" i="12"/>
  <c r="I163" i="12"/>
  <c r="I195" i="12"/>
  <c r="J150" i="12"/>
  <c r="J162" i="12"/>
  <c r="J178" i="12"/>
  <c r="J186" i="12"/>
  <c r="J202" i="12"/>
  <c r="J218" i="12"/>
  <c r="J234" i="12"/>
  <c r="J250" i="12"/>
  <c r="J266" i="12"/>
  <c r="J286" i="12"/>
  <c r="I259" i="12"/>
  <c r="I243" i="12"/>
  <c r="I282" i="12"/>
  <c r="I196" i="12"/>
  <c r="I252" i="12"/>
  <c r="I141" i="12"/>
  <c r="I149" i="12"/>
  <c r="I157" i="12"/>
  <c r="I165" i="12"/>
  <c r="I173" i="12"/>
  <c r="I181" i="12"/>
  <c r="I189" i="12"/>
  <c r="I197" i="12"/>
  <c r="I205" i="12"/>
  <c r="I213" i="12"/>
  <c r="I221" i="12"/>
  <c r="I229" i="12"/>
  <c r="I237" i="12"/>
  <c r="I245" i="12"/>
  <c r="I253" i="12"/>
  <c r="I261" i="12"/>
  <c r="I269" i="12"/>
  <c r="I277" i="12"/>
  <c r="I285" i="12"/>
  <c r="I139" i="12"/>
  <c r="I171" i="12"/>
  <c r="I203" i="12"/>
  <c r="I251" i="12"/>
  <c r="I142" i="12"/>
  <c r="I154" i="12"/>
  <c r="I170" i="12"/>
  <c r="I182" i="12"/>
  <c r="I194" i="12"/>
  <c r="I210" i="12"/>
  <c r="I226" i="12"/>
  <c r="I242" i="12"/>
  <c r="I258" i="12"/>
  <c r="I278" i="12"/>
  <c r="I180" i="12"/>
  <c r="I236" i="12"/>
  <c r="J287" i="12"/>
  <c r="J271" i="12"/>
  <c r="J255" i="12"/>
  <c r="J282" i="12"/>
  <c r="I268" i="12"/>
  <c r="J141" i="12"/>
  <c r="J149" i="12"/>
  <c r="J157" i="12"/>
  <c r="J165" i="12"/>
  <c r="J173" i="12"/>
  <c r="J181" i="12"/>
  <c r="J189" i="12"/>
  <c r="J197" i="12"/>
  <c r="J205" i="12"/>
  <c r="J213" i="12"/>
  <c r="J221" i="12"/>
  <c r="J229" i="12"/>
  <c r="J237" i="12"/>
  <c r="J245" i="12"/>
  <c r="J253" i="12"/>
  <c r="J261" i="12"/>
  <c r="J269" i="12"/>
  <c r="J277" i="12"/>
  <c r="J285" i="12"/>
  <c r="I147" i="12"/>
  <c r="I179" i="12"/>
  <c r="I211" i="12"/>
  <c r="I267" i="12"/>
  <c r="J142" i="12"/>
  <c r="J154" i="12"/>
  <c r="J170" i="12"/>
  <c r="J182" i="12"/>
  <c r="J194" i="12"/>
  <c r="J210" i="12"/>
  <c r="J226" i="12"/>
  <c r="J242" i="12"/>
  <c r="J258" i="12"/>
  <c r="J278" i="12"/>
  <c r="I188" i="12"/>
  <c r="I260" i="12"/>
  <c r="I292" i="12"/>
  <c r="J289" i="12"/>
  <c r="I275" i="12"/>
  <c r="I274" i="12"/>
  <c r="I155" i="12"/>
  <c r="I187" i="12"/>
  <c r="I227" i="12"/>
  <c r="I283" i="12"/>
  <c r="I150" i="12"/>
  <c r="I162" i="12"/>
  <c r="I178" i="12"/>
  <c r="I186" i="12"/>
  <c r="I202" i="12"/>
  <c r="I218" i="12"/>
  <c r="I234" i="12"/>
  <c r="I250" i="12"/>
  <c r="I266" i="12"/>
  <c r="I286" i="12"/>
  <c r="I204" i="12"/>
  <c r="I276" i="12"/>
  <c r="I219" i="12"/>
  <c r="J231" i="12"/>
  <c r="I291" i="12"/>
  <c r="H289" i="15"/>
  <c r="G289" i="15"/>
  <c r="E289" i="15"/>
  <c r="D289" i="15"/>
  <c r="C289" i="15"/>
  <c r="B289" i="15"/>
  <c r="F286" i="15"/>
  <c r="F287" i="15"/>
  <c r="F288" i="15"/>
  <c r="F289" i="15"/>
  <c r="F290" i="15"/>
  <c r="F291" i="15"/>
  <c r="H149" i="15"/>
  <c r="C267" i="15"/>
  <c r="F268" i="15"/>
  <c r="B270" i="15"/>
  <c r="C271" i="15"/>
  <c r="C272" i="15"/>
  <c r="E273" i="15"/>
  <c r="E274" i="15"/>
  <c r="C275" i="15"/>
  <c r="D276" i="15"/>
  <c r="G277" i="15"/>
  <c r="E278" i="15"/>
  <c r="C279" i="15"/>
  <c r="F285" i="15"/>
  <c r="B277" i="15"/>
  <c r="G274" i="15"/>
  <c r="B275" i="15"/>
  <c r="C276" i="15"/>
  <c r="G276" i="15"/>
  <c r="E277" i="15"/>
  <c r="D278" i="15"/>
  <c r="G278" i="15"/>
  <c r="B280" i="15"/>
  <c r="F280" i="15"/>
  <c r="E269" i="15"/>
  <c r="E265" i="15"/>
  <c r="H280" i="2"/>
  <c r="H303" i="13" s="1"/>
  <c r="H279" i="2"/>
  <c r="H278" i="2"/>
  <c r="H277" i="2"/>
  <c r="H276" i="2"/>
  <c r="H275" i="2"/>
  <c r="H274" i="2"/>
  <c r="E266" i="15"/>
  <c r="B266" i="15"/>
  <c r="H263" i="2"/>
  <c r="H262" i="2"/>
  <c r="H302" i="13" l="1"/>
  <c r="H298" i="13"/>
  <c r="H301" i="13"/>
  <c r="H300" i="13"/>
  <c r="H299" i="13"/>
  <c r="H297" i="13"/>
  <c r="H296" i="13"/>
  <c r="B293" i="12"/>
  <c r="F293" i="12"/>
  <c r="F293" i="14"/>
  <c r="F295" i="14"/>
  <c r="F294" i="14"/>
  <c r="H293" i="14"/>
  <c r="H293" i="12"/>
  <c r="F295" i="12"/>
  <c r="H284" i="15"/>
  <c r="F294" i="12"/>
  <c r="B284" i="15"/>
  <c r="H295" i="12"/>
  <c r="B281" i="15"/>
  <c r="F281" i="15"/>
  <c r="B292" i="12"/>
  <c r="H281" i="15"/>
  <c r="C292" i="12"/>
  <c r="C280" i="15"/>
  <c r="F283" i="15"/>
  <c r="H283" i="15"/>
  <c r="F282" i="15"/>
  <c r="F280" i="12"/>
  <c r="E277" i="12"/>
  <c r="C279" i="12"/>
  <c r="E278" i="12"/>
  <c r="E289" i="12"/>
  <c r="B289" i="12"/>
  <c r="G289" i="12"/>
  <c r="F292" i="12"/>
  <c r="C278" i="15"/>
  <c r="B279" i="15"/>
  <c r="F275" i="15"/>
  <c r="C274" i="15"/>
  <c r="B288" i="15"/>
  <c r="E288" i="15"/>
  <c r="H288" i="15"/>
  <c r="B291" i="15"/>
  <c r="D291" i="15"/>
  <c r="D287" i="15"/>
  <c r="E291" i="15"/>
  <c r="E287" i="15"/>
  <c r="G291" i="15"/>
  <c r="G287" i="15"/>
  <c r="H291" i="15"/>
  <c r="H287" i="15"/>
  <c r="B290" i="15"/>
  <c r="B286" i="15"/>
  <c r="C290" i="15"/>
  <c r="C286" i="15"/>
  <c r="D286" i="15"/>
  <c r="H290" i="15"/>
  <c r="H286" i="15"/>
  <c r="H294" i="14"/>
  <c r="F279" i="15"/>
  <c r="D274" i="15"/>
  <c r="B285" i="15"/>
  <c r="C285" i="15"/>
  <c r="D285" i="15"/>
  <c r="G285" i="15"/>
  <c r="H285" i="15"/>
  <c r="H274" i="15"/>
  <c r="H278" i="15"/>
  <c r="H276" i="15"/>
  <c r="F276" i="15"/>
  <c r="G268" i="15"/>
  <c r="D280" i="15"/>
  <c r="E276" i="15"/>
  <c r="H280" i="15"/>
  <c r="E280" i="15"/>
  <c r="B276" i="15"/>
  <c r="G280" i="15"/>
  <c r="E279" i="15"/>
  <c r="H275" i="15"/>
  <c r="H279" i="15"/>
  <c r="D279" i="15"/>
  <c r="F278" i="15"/>
  <c r="B278" i="15"/>
  <c r="D275" i="15"/>
  <c r="B274" i="15"/>
  <c r="E275" i="15"/>
  <c r="G279" i="15"/>
  <c r="G275" i="15"/>
  <c r="D277" i="15"/>
  <c r="F272" i="15"/>
  <c r="E272" i="15"/>
  <c r="C270" i="15"/>
  <c r="G270" i="15"/>
  <c r="E268" i="15"/>
  <c r="C266" i="15"/>
  <c r="G272" i="15"/>
  <c r="E270" i="15"/>
  <c r="H273" i="15"/>
  <c r="D273" i="15"/>
  <c r="B273" i="15"/>
  <c r="F271" i="15"/>
  <c r="D269" i="15"/>
  <c r="B269" i="15"/>
  <c r="F267" i="15"/>
  <c r="H265" i="15"/>
  <c r="D265" i="15"/>
  <c r="B265" i="15"/>
  <c r="G273" i="15"/>
  <c r="C273" i="15"/>
  <c r="H272" i="15"/>
  <c r="D272" i="15"/>
  <c r="B272" i="15"/>
  <c r="E271" i="15"/>
  <c r="F270" i="15"/>
  <c r="G269" i="15"/>
  <c r="C269" i="15"/>
  <c r="H268" i="15"/>
  <c r="D268" i="15"/>
  <c r="B268" i="15"/>
  <c r="E267" i="15"/>
  <c r="F266" i="15"/>
  <c r="C265" i="15"/>
  <c r="F273" i="15"/>
  <c r="H271" i="15"/>
  <c r="D271" i="15"/>
  <c r="B271" i="15"/>
  <c r="H267" i="15"/>
  <c r="D267" i="15"/>
  <c r="B267" i="15"/>
  <c r="F265" i="15"/>
  <c r="G271" i="15"/>
  <c r="H270" i="15"/>
  <c r="D270" i="15"/>
  <c r="G267" i="15"/>
  <c r="H266" i="15"/>
  <c r="H264" i="15"/>
  <c r="H263" i="15"/>
  <c r="G264" i="15"/>
  <c r="F264" i="15"/>
  <c r="E264" i="15"/>
  <c r="D264" i="15"/>
  <c r="C264" i="15"/>
  <c r="B264" i="15"/>
  <c r="G263" i="15"/>
  <c r="F263" i="15"/>
  <c r="E263" i="15"/>
  <c r="D263" i="15"/>
  <c r="C263" i="15"/>
  <c r="H262" i="15"/>
  <c r="G262" i="15"/>
  <c r="F262" i="15"/>
  <c r="E262" i="15"/>
  <c r="D262" i="15"/>
  <c r="C262" i="15"/>
  <c r="B262" i="15"/>
  <c r="H295" i="14" l="1"/>
  <c r="F294" i="13"/>
  <c r="C294" i="13"/>
  <c r="C295" i="12"/>
  <c r="D293" i="13"/>
  <c r="D294" i="12"/>
  <c r="F293" i="13"/>
  <c r="C293" i="13"/>
  <c r="C294" i="12"/>
  <c r="D293" i="14"/>
  <c r="D293" i="12"/>
  <c r="D294" i="14"/>
  <c r="D295" i="14"/>
  <c r="G284" i="15"/>
  <c r="G295" i="13"/>
  <c r="G293" i="12"/>
  <c r="G293" i="14"/>
  <c r="G295" i="14"/>
  <c r="G294" i="14"/>
  <c r="E293" i="14"/>
  <c r="E293" i="12"/>
  <c r="E295" i="14"/>
  <c r="E294" i="14"/>
  <c r="H295" i="13"/>
  <c r="C293" i="12"/>
  <c r="C293" i="14"/>
  <c r="C294" i="14"/>
  <c r="C295" i="14"/>
  <c r="H293" i="13"/>
  <c r="H294" i="12"/>
  <c r="C295" i="13"/>
  <c r="E294" i="13"/>
  <c r="E295" i="12"/>
  <c r="B294" i="13"/>
  <c r="B295" i="12"/>
  <c r="D294" i="13"/>
  <c r="D295" i="12"/>
  <c r="E284" i="15"/>
  <c r="E295" i="13"/>
  <c r="D284" i="15"/>
  <c r="D295" i="13"/>
  <c r="F284" i="15"/>
  <c r="F295" i="13"/>
  <c r="G294" i="13"/>
  <c r="G295" i="12"/>
  <c r="G293" i="13"/>
  <c r="G294" i="12"/>
  <c r="B293" i="13"/>
  <c r="B294" i="12"/>
  <c r="E293" i="13"/>
  <c r="E294" i="12"/>
  <c r="H294" i="13"/>
  <c r="B294" i="14"/>
  <c r="D278" i="12"/>
  <c r="D266" i="15"/>
  <c r="H289" i="12"/>
  <c r="H277" i="15"/>
  <c r="E292" i="14"/>
  <c r="E281" i="15"/>
  <c r="G282" i="15"/>
  <c r="D290" i="12"/>
  <c r="D290" i="15"/>
  <c r="G288" i="12"/>
  <c r="G288" i="15"/>
  <c r="B282" i="15"/>
  <c r="H281" i="14"/>
  <c r="H269" i="15"/>
  <c r="C289" i="12"/>
  <c r="C277" i="15"/>
  <c r="E285" i="12"/>
  <c r="E285" i="15"/>
  <c r="H282" i="15"/>
  <c r="G286" i="12"/>
  <c r="G286" i="15"/>
  <c r="E290" i="12"/>
  <c r="E290" i="15"/>
  <c r="C282" i="15"/>
  <c r="C283" i="12"/>
  <c r="C283" i="15"/>
  <c r="C284" i="12"/>
  <c r="C284" i="15"/>
  <c r="G277" i="12"/>
  <c r="G265" i="15"/>
  <c r="G278" i="12"/>
  <c r="G266" i="15"/>
  <c r="C281" i="15"/>
  <c r="C292" i="14"/>
  <c r="D288" i="12"/>
  <c r="D288" i="15"/>
  <c r="F281" i="14"/>
  <c r="F269" i="15"/>
  <c r="C280" i="12"/>
  <c r="C268" i="15"/>
  <c r="B283" i="15"/>
  <c r="G281" i="15"/>
  <c r="G292" i="14"/>
  <c r="D281" i="15"/>
  <c r="D292" i="14"/>
  <c r="G290" i="12"/>
  <c r="G290" i="15"/>
  <c r="D282" i="15"/>
  <c r="D283" i="15"/>
  <c r="C287" i="12"/>
  <c r="C287" i="15"/>
  <c r="C288" i="12"/>
  <c r="C288" i="15"/>
  <c r="F289" i="12"/>
  <c r="F277" i="15"/>
  <c r="F286" i="12"/>
  <c r="F274" i="15"/>
  <c r="E286" i="12"/>
  <c r="E286" i="15"/>
  <c r="G283" i="15"/>
  <c r="B287" i="12"/>
  <c r="B287" i="15"/>
  <c r="H292" i="14"/>
  <c r="B275" i="12"/>
  <c r="B263" i="15"/>
  <c r="E282" i="15"/>
  <c r="E283" i="15"/>
  <c r="C291" i="12"/>
  <c r="C291" i="15"/>
  <c r="F292" i="14"/>
  <c r="F284" i="12"/>
  <c r="B286" i="13"/>
  <c r="B283" i="12"/>
  <c r="B285" i="12"/>
  <c r="H286" i="12"/>
  <c r="B286" i="12"/>
  <c r="G287" i="13"/>
  <c r="G291" i="12"/>
  <c r="D283" i="12"/>
  <c r="H288" i="12"/>
  <c r="E288" i="12"/>
  <c r="H286" i="14"/>
  <c r="E288" i="13"/>
  <c r="C286" i="12"/>
  <c r="C290" i="13"/>
  <c r="G283" i="12"/>
  <c r="E287" i="12"/>
  <c r="B288" i="14"/>
  <c r="D288" i="13"/>
  <c r="D277" i="12"/>
  <c r="H286" i="13"/>
  <c r="H275" i="12"/>
  <c r="D280" i="12"/>
  <c r="D291" i="13"/>
  <c r="D292" i="12"/>
  <c r="D290" i="14"/>
  <c r="D286" i="14"/>
  <c r="D282" i="14"/>
  <c r="D291" i="14"/>
  <c r="D287" i="14"/>
  <c r="D283" i="14"/>
  <c r="D288" i="14"/>
  <c r="D284" i="14"/>
  <c r="D289" i="14"/>
  <c r="D281" i="14"/>
  <c r="D285" i="14"/>
  <c r="D292" i="13"/>
  <c r="D281" i="12"/>
  <c r="D282" i="12"/>
  <c r="F287" i="14"/>
  <c r="H288" i="14"/>
  <c r="C287" i="13"/>
  <c r="G275" i="12"/>
  <c r="G286" i="13"/>
  <c r="B274" i="12"/>
  <c r="B285" i="13"/>
  <c r="F278" i="12"/>
  <c r="F289" i="13"/>
  <c r="E290" i="13"/>
  <c r="E279" i="12"/>
  <c r="H280" i="12"/>
  <c r="H291" i="13"/>
  <c r="H292" i="12"/>
  <c r="H285" i="13"/>
  <c r="H274" i="12"/>
  <c r="G285" i="12"/>
  <c r="D285" i="12"/>
  <c r="D285" i="13"/>
  <c r="D274" i="12"/>
  <c r="H290" i="12"/>
  <c r="E282" i="12"/>
  <c r="D286" i="12"/>
  <c r="C290" i="12"/>
  <c r="H291" i="12"/>
  <c r="E283" i="12"/>
  <c r="D287" i="12"/>
  <c r="G284" i="12"/>
  <c r="D284" i="12"/>
  <c r="B288" i="12"/>
  <c r="B290" i="13"/>
  <c r="B279" i="12"/>
  <c r="F283" i="14"/>
  <c r="F290" i="14"/>
  <c r="F284" i="14"/>
  <c r="H285" i="14"/>
  <c r="H282" i="14"/>
  <c r="C286" i="13"/>
  <c r="B281" i="12"/>
  <c r="B287" i="14"/>
  <c r="B281" i="14"/>
  <c r="D289" i="12"/>
  <c r="E289" i="13"/>
  <c r="B277" i="12"/>
  <c r="B280" i="12"/>
  <c r="B278" i="12"/>
  <c r="B289" i="13"/>
  <c r="H289" i="13"/>
  <c r="H278" i="12"/>
  <c r="H287" i="12"/>
  <c r="F286" i="13"/>
  <c r="F275" i="12"/>
  <c r="D276" i="12"/>
  <c r="F286" i="14"/>
  <c r="H291" i="14"/>
  <c r="B291" i="14"/>
  <c r="B284" i="14"/>
  <c r="B284" i="12"/>
  <c r="G279" i="12"/>
  <c r="G290" i="13"/>
  <c r="F287" i="13"/>
  <c r="F276" i="12"/>
  <c r="E291" i="14"/>
  <c r="E287" i="14"/>
  <c r="E283" i="14"/>
  <c r="E288" i="14"/>
  <c r="E284" i="14"/>
  <c r="E289" i="14"/>
  <c r="E285" i="14"/>
  <c r="E281" i="14"/>
  <c r="E282" i="14"/>
  <c r="E286" i="14"/>
  <c r="E290" i="14"/>
  <c r="E292" i="13"/>
  <c r="E281" i="12"/>
  <c r="C289" i="14"/>
  <c r="C285" i="14"/>
  <c r="C281" i="14"/>
  <c r="C290" i="14"/>
  <c r="C286" i="14"/>
  <c r="C282" i="14"/>
  <c r="C291" i="14"/>
  <c r="C287" i="14"/>
  <c r="C283" i="14"/>
  <c r="C284" i="14"/>
  <c r="C288" i="14"/>
  <c r="C292" i="13"/>
  <c r="C281" i="12"/>
  <c r="F290" i="13"/>
  <c r="F279" i="12"/>
  <c r="G282" i="12"/>
  <c r="D291" i="12"/>
  <c r="B282" i="12"/>
  <c r="C289" i="13"/>
  <c r="C278" i="12"/>
  <c r="C291" i="13"/>
  <c r="F281" i="12"/>
  <c r="F291" i="14"/>
  <c r="F288" i="14"/>
  <c r="H281" i="12"/>
  <c r="H283" i="14"/>
  <c r="G289" i="13"/>
  <c r="C275" i="12"/>
  <c r="B292" i="13"/>
  <c r="B282" i="14"/>
  <c r="B285" i="14"/>
  <c r="B292" i="14"/>
  <c r="F287" i="12"/>
  <c r="E274" i="12"/>
  <c r="B288" i="13"/>
  <c r="B291" i="13"/>
  <c r="G274" i="12"/>
  <c r="E291" i="13"/>
  <c r="E280" i="12"/>
  <c r="E292" i="12"/>
  <c r="G289" i="14"/>
  <c r="G285" i="14"/>
  <c r="G281" i="14"/>
  <c r="G290" i="14"/>
  <c r="G286" i="14"/>
  <c r="G282" i="14"/>
  <c r="G291" i="14"/>
  <c r="G287" i="14"/>
  <c r="G283" i="14"/>
  <c r="G284" i="14"/>
  <c r="G288" i="14"/>
  <c r="G292" i="13"/>
  <c r="G281" i="12"/>
  <c r="F289" i="14"/>
  <c r="H289" i="14"/>
  <c r="F285" i="12"/>
  <c r="B290" i="14"/>
  <c r="F288" i="13"/>
  <c r="F277" i="12"/>
  <c r="F285" i="13"/>
  <c r="F274" i="12"/>
  <c r="D290" i="13"/>
  <c r="D279" i="12"/>
  <c r="G291" i="13"/>
  <c r="G280" i="12"/>
  <c r="G292" i="12"/>
  <c r="H288" i="13"/>
  <c r="H277" i="12"/>
  <c r="C288" i="13"/>
  <c r="C277" i="12"/>
  <c r="E286" i="13"/>
  <c r="E275" i="12"/>
  <c r="D286" i="13"/>
  <c r="D275" i="12"/>
  <c r="H290" i="13"/>
  <c r="H279" i="12"/>
  <c r="B287" i="13"/>
  <c r="B276" i="12"/>
  <c r="E287" i="13"/>
  <c r="E276" i="12"/>
  <c r="H287" i="13"/>
  <c r="H276" i="12"/>
  <c r="H285" i="12"/>
  <c r="C285" i="12"/>
  <c r="H282" i="12"/>
  <c r="C282" i="12"/>
  <c r="B290" i="12"/>
  <c r="G287" i="12"/>
  <c r="E291" i="12"/>
  <c r="B291" i="12"/>
  <c r="E284" i="12"/>
  <c r="C285" i="13"/>
  <c r="C274" i="12"/>
  <c r="D287" i="13"/>
  <c r="H284" i="12"/>
  <c r="F292" i="13"/>
  <c r="F282" i="14"/>
  <c r="F285" i="14"/>
  <c r="D289" i="13"/>
  <c r="F290" i="12"/>
  <c r="G288" i="13"/>
  <c r="H292" i="13"/>
  <c r="H284" i="14"/>
  <c r="H287" i="14"/>
  <c r="H290" i="14"/>
  <c r="F283" i="12"/>
  <c r="B283" i="14"/>
  <c r="B286" i="14"/>
  <c r="B289" i="14"/>
  <c r="C276" i="12"/>
  <c r="H283" i="12"/>
  <c r="F291" i="12"/>
  <c r="E285" i="13"/>
  <c r="F282" i="12"/>
  <c r="G276" i="12"/>
  <c r="F288" i="12"/>
  <c r="G285" i="13"/>
  <c r="F291" i="13"/>
  <c r="H261" i="2"/>
  <c r="H260" i="2"/>
  <c r="H259" i="2"/>
  <c r="B261" i="15"/>
  <c r="D261" i="15"/>
  <c r="E261" i="15"/>
  <c r="F261" i="15"/>
  <c r="B259" i="15"/>
  <c r="C259" i="15"/>
  <c r="D259" i="15"/>
  <c r="E259" i="15"/>
  <c r="G271" i="12" l="1"/>
  <c r="G259" i="15"/>
  <c r="G273" i="12"/>
  <c r="G261" i="15"/>
  <c r="C284" i="13"/>
  <c r="C261" i="15"/>
  <c r="B272" i="12"/>
  <c r="B260" i="15"/>
  <c r="B282" i="13"/>
  <c r="B271" i="12"/>
  <c r="C271" i="12"/>
  <c r="E273" i="12"/>
  <c r="E271" i="12"/>
  <c r="D271" i="12"/>
  <c r="D273" i="12"/>
  <c r="F273" i="12"/>
  <c r="B273" i="12"/>
  <c r="C273" i="12"/>
  <c r="D284" i="13"/>
  <c r="G284" i="13"/>
  <c r="F284" i="13"/>
  <c r="B284" i="13"/>
  <c r="B283" i="13"/>
  <c r="E284" i="13"/>
  <c r="H261" i="15"/>
  <c r="F260" i="15"/>
  <c r="H260" i="15"/>
  <c r="D260" i="15"/>
  <c r="H259" i="15"/>
  <c r="F259" i="15"/>
  <c r="G260" i="15"/>
  <c r="C260" i="15"/>
  <c r="D258" i="15"/>
  <c r="B257" i="15"/>
  <c r="H258" i="2"/>
  <c r="H257" i="2"/>
  <c r="C257" i="15"/>
  <c r="D257" i="15"/>
  <c r="F257" i="15"/>
  <c r="G257" i="15"/>
  <c r="E282" i="13" l="1"/>
  <c r="E260" i="15"/>
  <c r="C269" i="14"/>
  <c r="C269" i="12"/>
  <c r="D281" i="13"/>
  <c r="D270" i="12"/>
  <c r="H271" i="12"/>
  <c r="H282" i="13"/>
  <c r="F283" i="13"/>
  <c r="F272" i="12"/>
  <c r="G282" i="13"/>
  <c r="G269" i="12"/>
  <c r="G269" i="14"/>
  <c r="C272" i="12"/>
  <c r="C283" i="13"/>
  <c r="D272" i="12"/>
  <c r="D283" i="13"/>
  <c r="H284" i="13"/>
  <c r="H273" i="12"/>
  <c r="F269" i="14"/>
  <c r="F269" i="12"/>
  <c r="G272" i="12"/>
  <c r="G283" i="13"/>
  <c r="E272" i="12"/>
  <c r="E283" i="13"/>
  <c r="D270" i="14"/>
  <c r="D280" i="14"/>
  <c r="D277" i="14"/>
  <c r="D271" i="14"/>
  <c r="D279" i="14"/>
  <c r="D276" i="14"/>
  <c r="D269" i="14"/>
  <c r="D274" i="14"/>
  <c r="D273" i="14"/>
  <c r="D278" i="14"/>
  <c r="D275" i="14"/>
  <c r="D272" i="14"/>
  <c r="D280" i="13"/>
  <c r="D269" i="12"/>
  <c r="B269" i="12"/>
  <c r="B269" i="14"/>
  <c r="F282" i="13"/>
  <c r="F271" i="12"/>
  <c r="H272" i="12"/>
  <c r="H283" i="13"/>
  <c r="C282" i="13"/>
  <c r="D282" i="13"/>
  <c r="H257" i="15"/>
  <c r="H258" i="15"/>
  <c r="E258" i="15"/>
  <c r="E257" i="15"/>
  <c r="H256" i="2"/>
  <c r="H255" i="2"/>
  <c r="B272" i="14" l="1"/>
  <c r="B258" i="15"/>
  <c r="C278" i="14"/>
  <c r="C258" i="15"/>
  <c r="G280" i="13"/>
  <c r="G258" i="15"/>
  <c r="F279" i="14"/>
  <c r="F258" i="15"/>
  <c r="F270" i="14"/>
  <c r="C273" i="14"/>
  <c r="F272" i="14"/>
  <c r="C277" i="14"/>
  <c r="G272" i="14"/>
  <c r="G276" i="14"/>
  <c r="B273" i="14"/>
  <c r="E270" i="14"/>
  <c r="E269" i="14"/>
  <c r="E269" i="12"/>
  <c r="E279" i="14"/>
  <c r="E273" i="14"/>
  <c r="E276" i="14"/>
  <c r="E271" i="14"/>
  <c r="E272" i="14"/>
  <c r="E280" i="13"/>
  <c r="E280" i="14"/>
  <c r="E274" i="14"/>
  <c r="E275" i="14"/>
  <c r="E277" i="14"/>
  <c r="E278" i="14"/>
  <c r="C281" i="13"/>
  <c r="C270" i="12"/>
  <c r="B271" i="14"/>
  <c r="B280" i="14"/>
  <c r="B277" i="14"/>
  <c r="B278" i="14"/>
  <c r="F274" i="14"/>
  <c r="F271" i="14"/>
  <c r="F276" i="14"/>
  <c r="F273" i="14"/>
  <c r="G279" i="14"/>
  <c r="G270" i="14"/>
  <c r="G271" i="14"/>
  <c r="C280" i="13"/>
  <c r="C280" i="14"/>
  <c r="C270" i="14"/>
  <c r="H274" i="14"/>
  <c r="H271" i="14"/>
  <c r="H277" i="14"/>
  <c r="H269" i="12"/>
  <c r="H269" i="14"/>
  <c r="H278" i="14"/>
  <c r="H270" i="14"/>
  <c r="H280" i="14"/>
  <c r="H272" i="14"/>
  <c r="H279" i="14"/>
  <c r="H276" i="14"/>
  <c r="H273" i="14"/>
  <c r="H275" i="14"/>
  <c r="H280" i="13"/>
  <c r="B275" i="14"/>
  <c r="E270" i="12"/>
  <c r="E281" i="13"/>
  <c r="B280" i="13"/>
  <c r="F277" i="14"/>
  <c r="F280" i="14"/>
  <c r="G280" i="14"/>
  <c r="G273" i="14"/>
  <c r="G274" i="14"/>
  <c r="C271" i="14"/>
  <c r="C276" i="14"/>
  <c r="C272" i="14"/>
  <c r="B270" i="12"/>
  <c r="B281" i="13"/>
  <c r="B274" i="14"/>
  <c r="G281" i="13"/>
  <c r="G270" i="12"/>
  <c r="F270" i="12"/>
  <c r="F281" i="13"/>
  <c r="H270" i="12"/>
  <c r="H281" i="13"/>
  <c r="B270" i="14"/>
  <c r="B279" i="14"/>
  <c r="B276" i="14"/>
  <c r="F278" i="14"/>
  <c r="F275" i="14"/>
  <c r="F280" i="13"/>
  <c r="G278" i="14"/>
  <c r="G275" i="14"/>
  <c r="G277" i="14"/>
  <c r="C274" i="14"/>
  <c r="C275" i="14"/>
  <c r="C279" i="14"/>
  <c r="E256" i="15"/>
  <c r="B256" i="15"/>
  <c r="H256" i="15"/>
  <c r="D256" i="15"/>
  <c r="G256" i="15"/>
  <c r="C256" i="15"/>
  <c r="F256" i="15"/>
  <c r="B255" i="15"/>
  <c r="C255" i="15"/>
  <c r="D255" i="15"/>
  <c r="E255" i="15"/>
  <c r="F255" i="15"/>
  <c r="G255" i="15"/>
  <c r="H255" i="15"/>
  <c r="H279" i="13" l="1"/>
  <c r="H268" i="12"/>
  <c r="H278" i="13"/>
  <c r="H267" i="12"/>
  <c r="D267" i="12"/>
  <c r="D278" i="13"/>
  <c r="C279" i="13"/>
  <c r="C268" i="12"/>
  <c r="B279" i="13"/>
  <c r="B268" i="12"/>
  <c r="F268" i="12"/>
  <c r="F279" i="13"/>
  <c r="C267" i="12"/>
  <c r="C278" i="13"/>
  <c r="E279" i="13"/>
  <c r="E268" i="12"/>
  <c r="E267" i="12"/>
  <c r="E278" i="13"/>
  <c r="G278" i="13"/>
  <c r="G267" i="12"/>
  <c r="G268" i="12"/>
  <c r="G279" i="13"/>
  <c r="F267" i="12"/>
  <c r="F278" i="13"/>
  <c r="B278" i="13"/>
  <c r="B267" i="12"/>
  <c r="D279" i="13"/>
  <c r="D268" i="12"/>
  <c r="H254" i="2"/>
  <c r="B254" i="15" l="1"/>
  <c r="C254" i="15"/>
  <c r="D254" i="15"/>
  <c r="E254" i="15"/>
  <c r="F254" i="15"/>
  <c r="G254" i="15"/>
  <c r="H254" i="15"/>
  <c r="H277" i="13" l="1"/>
  <c r="H266" i="12"/>
  <c r="D277" i="13"/>
  <c r="D266" i="12"/>
  <c r="E266" i="12"/>
  <c r="E277" i="13"/>
  <c r="G266" i="12"/>
  <c r="G277" i="13"/>
  <c r="C266" i="12"/>
  <c r="C277" i="13"/>
  <c r="F277" i="13"/>
  <c r="F266" i="12"/>
  <c r="B266" i="12"/>
  <c r="B277" i="13"/>
  <c r="C253" i="15"/>
  <c r="H253" i="2"/>
  <c r="F253" i="15"/>
  <c r="F276" i="13" l="1"/>
  <c r="F265" i="12"/>
  <c r="C276" i="13"/>
  <c r="C265" i="12"/>
  <c r="E253" i="15"/>
  <c r="B253" i="15"/>
  <c r="H253" i="15"/>
  <c r="D253" i="15"/>
  <c r="G253" i="15"/>
  <c r="B252" i="15"/>
  <c r="C252" i="15"/>
  <c r="D252" i="15"/>
  <c r="E252" i="15"/>
  <c r="F252" i="15"/>
  <c r="G252" i="15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G216" i="2"/>
  <c r="H215" i="2"/>
  <c r="H214" i="2"/>
  <c r="H213" i="2"/>
  <c r="H212" i="2"/>
  <c r="H210" i="2"/>
  <c r="H208" i="2"/>
  <c r="F208" i="15"/>
  <c r="E208" i="2"/>
  <c r="D208" i="2"/>
  <c r="C208" i="2"/>
  <c r="F207" i="15"/>
  <c r="E207" i="2"/>
  <c r="D207" i="2"/>
  <c r="H206" i="2"/>
  <c r="F206" i="15"/>
  <c r="E206" i="2"/>
  <c r="D206" i="2"/>
  <c r="C206" i="2"/>
  <c r="H205" i="2"/>
  <c r="F205" i="15"/>
  <c r="E205" i="2"/>
  <c r="D205" i="2"/>
  <c r="C205" i="2"/>
  <c r="H204" i="2"/>
  <c r="E204" i="2"/>
  <c r="D204" i="2"/>
  <c r="C204" i="2"/>
  <c r="E203" i="2"/>
  <c r="D203" i="2"/>
  <c r="C203" i="2"/>
  <c r="F202" i="15"/>
  <c r="E202" i="2"/>
  <c r="D202" i="2"/>
  <c r="C202" i="2"/>
  <c r="H201" i="2"/>
  <c r="F201" i="15"/>
  <c r="E201" i="2"/>
  <c r="D201" i="2"/>
  <c r="C201" i="2"/>
  <c r="B5" i="2"/>
  <c r="C5" i="2"/>
  <c r="D5" i="2"/>
  <c r="E5" i="2"/>
  <c r="F5" i="2"/>
  <c r="G5" i="2"/>
  <c r="H5" i="2"/>
  <c r="B6" i="2"/>
  <c r="C6" i="2"/>
  <c r="D6" i="2"/>
  <c r="E6" i="2"/>
  <c r="F6" i="2"/>
  <c r="G6" i="2"/>
  <c r="H6" i="2"/>
  <c r="B7" i="2"/>
  <c r="C7" i="2"/>
  <c r="D7" i="2"/>
  <c r="E7" i="2"/>
  <c r="F7" i="2"/>
  <c r="G7" i="2"/>
  <c r="H7" i="2"/>
  <c r="B8" i="2"/>
  <c r="C8" i="2"/>
  <c r="D8" i="2"/>
  <c r="E8" i="2"/>
  <c r="F8" i="2"/>
  <c r="G8" i="2"/>
  <c r="H8" i="2"/>
  <c r="B9" i="2"/>
  <c r="C9" i="2"/>
  <c r="D9" i="2"/>
  <c r="E9" i="2"/>
  <c r="F9" i="2"/>
  <c r="G9" i="2"/>
  <c r="H9" i="2"/>
  <c r="B10" i="2"/>
  <c r="C10" i="2"/>
  <c r="D10" i="2"/>
  <c r="E10" i="2"/>
  <c r="F10" i="2"/>
  <c r="G10" i="2"/>
  <c r="H10" i="2"/>
  <c r="B11" i="2"/>
  <c r="C11" i="2"/>
  <c r="D11" i="2"/>
  <c r="E11" i="2"/>
  <c r="F11" i="2"/>
  <c r="G11" i="2"/>
  <c r="H11" i="2"/>
  <c r="B12" i="2"/>
  <c r="C12" i="2"/>
  <c r="D12" i="2"/>
  <c r="E12" i="2"/>
  <c r="F12" i="2"/>
  <c r="G12" i="2"/>
  <c r="H12" i="2"/>
  <c r="B13" i="2"/>
  <c r="C13" i="2"/>
  <c r="D13" i="2"/>
  <c r="E13" i="2"/>
  <c r="F13" i="2"/>
  <c r="G13" i="2"/>
  <c r="H13" i="2"/>
  <c r="B14" i="2"/>
  <c r="C14" i="2"/>
  <c r="D14" i="2"/>
  <c r="E14" i="2"/>
  <c r="F14" i="2"/>
  <c r="G14" i="2"/>
  <c r="H14" i="2"/>
  <c r="B15" i="2"/>
  <c r="C15" i="2"/>
  <c r="D15" i="2"/>
  <c r="E15" i="2"/>
  <c r="F15" i="2"/>
  <c r="G15" i="2"/>
  <c r="H15" i="2"/>
  <c r="B16" i="2"/>
  <c r="C16" i="2"/>
  <c r="D16" i="2"/>
  <c r="E16" i="2"/>
  <c r="F16" i="2"/>
  <c r="G16" i="2"/>
  <c r="H16" i="2"/>
  <c r="B17" i="2"/>
  <c r="C17" i="2"/>
  <c r="D17" i="2"/>
  <c r="E17" i="2"/>
  <c r="F17" i="2"/>
  <c r="G17" i="2"/>
  <c r="H17" i="2"/>
  <c r="B18" i="2"/>
  <c r="C18" i="2"/>
  <c r="D18" i="2"/>
  <c r="E18" i="2"/>
  <c r="F18" i="2"/>
  <c r="G18" i="2"/>
  <c r="H18" i="2"/>
  <c r="B19" i="2"/>
  <c r="C19" i="2"/>
  <c r="D19" i="2"/>
  <c r="E19" i="2"/>
  <c r="F19" i="2"/>
  <c r="G19" i="2"/>
  <c r="H19" i="2"/>
  <c r="B20" i="2"/>
  <c r="C20" i="2"/>
  <c r="D20" i="2"/>
  <c r="E20" i="2"/>
  <c r="F20" i="2"/>
  <c r="G20" i="2"/>
  <c r="H20" i="2"/>
  <c r="B21" i="2"/>
  <c r="C21" i="2"/>
  <c r="D21" i="2"/>
  <c r="E21" i="2"/>
  <c r="F21" i="2"/>
  <c r="G21" i="2"/>
  <c r="H21" i="2"/>
  <c r="B22" i="2"/>
  <c r="C22" i="2"/>
  <c r="D22" i="2"/>
  <c r="E22" i="2"/>
  <c r="F22" i="2"/>
  <c r="G22" i="2"/>
  <c r="H22" i="2"/>
  <c r="B23" i="2"/>
  <c r="C23" i="2"/>
  <c r="D23" i="2"/>
  <c r="E23" i="2"/>
  <c r="F23" i="2"/>
  <c r="G23" i="2"/>
  <c r="H23" i="2"/>
  <c r="B24" i="2"/>
  <c r="C24" i="2"/>
  <c r="D24" i="2"/>
  <c r="E24" i="2"/>
  <c r="F24" i="2"/>
  <c r="G24" i="2"/>
  <c r="H24" i="2"/>
  <c r="B25" i="2"/>
  <c r="C25" i="2"/>
  <c r="D25" i="2"/>
  <c r="E25" i="2"/>
  <c r="F25" i="2"/>
  <c r="G25" i="2"/>
  <c r="H25" i="2"/>
  <c r="B26" i="2"/>
  <c r="C26" i="2"/>
  <c r="D26" i="2"/>
  <c r="E26" i="2"/>
  <c r="F26" i="2"/>
  <c r="G26" i="2"/>
  <c r="H26" i="2"/>
  <c r="B27" i="2"/>
  <c r="C27" i="2"/>
  <c r="D27" i="2"/>
  <c r="E27" i="2"/>
  <c r="F27" i="2"/>
  <c r="G27" i="2"/>
  <c r="H27" i="2"/>
  <c r="B28" i="2"/>
  <c r="C28" i="2"/>
  <c r="D28" i="2"/>
  <c r="E28" i="2"/>
  <c r="F28" i="2"/>
  <c r="G28" i="2"/>
  <c r="H28" i="2"/>
  <c r="B29" i="2"/>
  <c r="C29" i="2"/>
  <c r="D29" i="2"/>
  <c r="E29" i="2"/>
  <c r="F29" i="2"/>
  <c r="G29" i="2"/>
  <c r="H29" i="2"/>
  <c r="B30" i="2"/>
  <c r="C30" i="2"/>
  <c r="D30" i="2"/>
  <c r="E30" i="2"/>
  <c r="F30" i="2"/>
  <c r="G30" i="2"/>
  <c r="H30" i="2"/>
  <c r="B31" i="2"/>
  <c r="C31" i="2"/>
  <c r="D31" i="2"/>
  <c r="E31" i="2"/>
  <c r="F31" i="2"/>
  <c r="G31" i="2"/>
  <c r="H31" i="2"/>
  <c r="B32" i="2"/>
  <c r="C32" i="2"/>
  <c r="D32" i="2"/>
  <c r="E32" i="2"/>
  <c r="F32" i="2"/>
  <c r="G32" i="2"/>
  <c r="H32" i="2"/>
  <c r="B33" i="2"/>
  <c r="C33" i="2"/>
  <c r="D33" i="2"/>
  <c r="E33" i="2"/>
  <c r="F33" i="2"/>
  <c r="G33" i="2"/>
  <c r="H33" i="2"/>
  <c r="B34" i="2"/>
  <c r="C34" i="2"/>
  <c r="D34" i="2"/>
  <c r="E34" i="2"/>
  <c r="F34" i="2"/>
  <c r="G34" i="2"/>
  <c r="H34" i="2"/>
  <c r="B35" i="2"/>
  <c r="C35" i="2"/>
  <c r="D35" i="2"/>
  <c r="E35" i="2"/>
  <c r="F35" i="2"/>
  <c r="G35" i="2"/>
  <c r="H35" i="2"/>
  <c r="B36" i="2"/>
  <c r="C36" i="2"/>
  <c r="D36" i="2"/>
  <c r="E36" i="2"/>
  <c r="F36" i="2"/>
  <c r="G36" i="2"/>
  <c r="H36" i="2"/>
  <c r="B37" i="2"/>
  <c r="C37" i="2"/>
  <c r="D37" i="2"/>
  <c r="E37" i="2"/>
  <c r="F37" i="2"/>
  <c r="G37" i="2"/>
  <c r="H37" i="2"/>
  <c r="B38" i="2"/>
  <c r="C38" i="2"/>
  <c r="D38" i="2"/>
  <c r="E38" i="2"/>
  <c r="F38" i="2"/>
  <c r="G38" i="2"/>
  <c r="H38" i="2"/>
  <c r="B39" i="2"/>
  <c r="C39" i="2"/>
  <c r="D39" i="2"/>
  <c r="E39" i="2"/>
  <c r="F39" i="2"/>
  <c r="G39" i="2"/>
  <c r="H39" i="2"/>
  <c r="B40" i="2"/>
  <c r="C40" i="2"/>
  <c r="D40" i="2"/>
  <c r="E40" i="2"/>
  <c r="F40" i="2"/>
  <c r="G40" i="2"/>
  <c r="H40" i="2"/>
  <c r="B41" i="2"/>
  <c r="C41" i="2"/>
  <c r="D41" i="2"/>
  <c r="E41" i="2"/>
  <c r="F41" i="2"/>
  <c r="G41" i="2"/>
  <c r="H41" i="2"/>
  <c r="B42" i="2"/>
  <c r="C42" i="2"/>
  <c r="D42" i="2"/>
  <c r="E42" i="2"/>
  <c r="F42" i="2"/>
  <c r="G42" i="2"/>
  <c r="H42" i="2"/>
  <c r="B43" i="2"/>
  <c r="C43" i="2"/>
  <c r="D43" i="2"/>
  <c r="E43" i="2"/>
  <c r="F43" i="2"/>
  <c r="G43" i="2"/>
  <c r="H43" i="2"/>
  <c r="B44" i="2"/>
  <c r="C44" i="2"/>
  <c r="D44" i="2"/>
  <c r="E44" i="2"/>
  <c r="F44" i="2"/>
  <c r="G44" i="2"/>
  <c r="H44" i="2"/>
  <c r="B45" i="2"/>
  <c r="C45" i="2"/>
  <c r="D45" i="2"/>
  <c r="E45" i="2"/>
  <c r="F45" i="2"/>
  <c r="G45" i="2"/>
  <c r="H45" i="2"/>
  <c r="B46" i="2"/>
  <c r="C46" i="2"/>
  <c r="D46" i="2"/>
  <c r="E46" i="2"/>
  <c r="F46" i="2"/>
  <c r="G46" i="2"/>
  <c r="H46" i="2"/>
  <c r="B47" i="2"/>
  <c r="C47" i="2"/>
  <c r="D47" i="2"/>
  <c r="E47" i="2"/>
  <c r="F47" i="2"/>
  <c r="G47" i="2"/>
  <c r="H47" i="2"/>
  <c r="B48" i="2"/>
  <c r="C48" i="2"/>
  <c r="D48" i="2"/>
  <c r="E48" i="2"/>
  <c r="F48" i="2"/>
  <c r="G48" i="2"/>
  <c r="H48" i="2"/>
  <c r="B49" i="2"/>
  <c r="C49" i="2"/>
  <c r="D49" i="2"/>
  <c r="E49" i="2"/>
  <c r="F49" i="2"/>
  <c r="G49" i="2"/>
  <c r="H49" i="2"/>
  <c r="B50" i="2"/>
  <c r="C50" i="2"/>
  <c r="D50" i="2"/>
  <c r="E50" i="2"/>
  <c r="F50" i="2"/>
  <c r="G50" i="2"/>
  <c r="H50" i="2"/>
  <c r="B51" i="2"/>
  <c r="C51" i="2"/>
  <c r="D51" i="2"/>
  <c r="E51" i="2"/>
  <c r="F51" i="2"/>
  <c r="G51" i="2"/>
  <c r="H51" i="2"/>
  <c r="B52" i="2"/>
  <c r="C52" i="2"/>
  <c r="D52" i="2"/>
  <c r="E52" i="2"/>
  <c r="F52" i="2"/>
  <c r="G52" i="2"/>
  <c r="H52" i="2"/>
  <c r="B53" i="2"/>
  <c r="C53" i="2"/>
  <c r="D53" i="2"/>
  <c r="E53" i="2"/>
  <c r="F53" i="2"/>
  <c r="G53" i="2"/>
  <c r="H53" i="2"/>
  <c r="B54" i="2"/>
  <c r="C54" i="2"/>
  <c r="D54" i="2"/>
  <c r="E54" i="2"/>
  <c r="F54" i="2"/>
  <c r="G54" i="2"/>
  <c r="H54" i="2"/>
  <c r="B55" i="2"/>
  <c r="C55" i="2"/>
  <c r="D55" i="2"/>
  <c r="E55" i="2"/>
  <c r="F55" i="2"/>
  <c r="G55" i="2"/>
  <c r="H55" i="2"/>
  <c r="B56" i="2"/>
  <c r="C56" i="2"/>
  <c r="D56" i="2"/>
  <c r="E56" i="2"/>
  <c r="F56" i="2"/>
  <c r="G56" i="2"/>
  <c r="H56" i="2"/>
  <c r="B57" i="2"/>
  <c r="C57" i="2"/>
  <c r="D57" i="2"/>
  <c r="E57" i="2"/>
  <c r="F57" i="2"/>
  <c r="G57" i="2"/>
  <c r="H57" i="2"/>
  <c r="B58" i="2"/>
  <c r="C58" i="2"/>
  <c r="D58" i="2"/>
  <c r="E58" i="2"/>
  <c r="F58" i="2"/>
  <c r="G58" i="2"/>
  <c r="H58" i="2"/>
  <c r="B59" i="2"/>
  <c r="C59" i="2"/>
  <c r="D59" i="2"/>
  <c r="E59" i="2"/>
  <c r="F59" i="2"/>
  <c r="G59" i="2"/>
  <c r="H59" i="2"/>
  <c r="B60" i="2"/>
  <c r="C60" i="2"/>
  <c r="D60" i="2"/>
  <c r="E60" i="2"/>
  <c r="F60" i="2"/>
  <c r="G60" i="2"/>
  <c r="H60" i="2"/>
  <c r="B61" i="2"/>
  <c r="C61" i="2"/>
  <c r="D61" i="2"/>
  <c r="E61" i="2"/>
  <c r="F61" i="2"/>
  <c r="G61" i="2"/>
  <c r="H61" i="2"/>
  <c r="B62" i="2"/>
  <c r="C62" i="2"/>
  <c r="D62" i="2"/>
  <c r="E62" i="2"/>
  <c r="F62" i="2"/>
  <c r="G62" i="2"/>
  <c r="H62" i="2"/>
  <c r="B63" i="2"/>
  <c r="C63" i="2"/>
  <c r="D63" i="2"/>
  <c r="E63" i="2"/>
  <c r="F63" i="2"/>
  <c r="G63" i="2"/>
  <c r="H63" i="2"/>
  <c r="B64" i="2"/>
  <c r="C64" i="2"/>
  <c r="D64" i="2"/>
  <c r="E64" i="2"/>
  <c r="F64" i="2"/>
  <c r="G64" i="2"/>
  <c r="H64" i="2"/>
  <c r="B65" i="2"/>
  <c r="C65" i="2"/>
  <c r="D65" i="2"/>
  <c r="E65" i="2"/>
  <c r="F65" i="2"/>
  <c r="G65" i="2"/>
  <c r="H65" i="2"/>
  <c r="B66" i="2"/>
  <c r="C66" i="2"/>
  <c r="D66" i="2"/>
  <c r="E66" i="2"/>
  <c r="F66" i="2"/>
  <c r="G66" i="2"/>
  <c r="H66" i="2"/>
  <c r="B67" i="2"/>
  <c r="C67" i="2"/>
  <c r="D67" i="2"/>
  <c r="E67" i="2"/>
  <c r="F67" i="2"/>
  <c r="G67" i="2"/>
  <c r="H67" i="2"/>
  <c r="B68" i="2"/>
  <c r="C68" i="2"/>
  <c r="D68" i="2"/>
  <c r="E68" i="2"/>
  <c r="F68" i="2"/>
  <c r="G68" i="2"/>
  <c r="H68" i="2"/>
  <c r="B69" i="2"/>
  <c r="C69" i="2"/>
  <c r="D69" i="2"/>
  <c r="E69" i="2"/>
  <c r="F69" i="2"/>
  <c r="G69" i="2"/>
  <c r="H69" i="2"/>
  <c r="B70" i="2"/>
  <c r="C70" i="2"/>
  <c r="D70" i="2"/>
  <c r="E70" i="2"/>
  <c r="F70" i="2"/>
  <c r="G70" i="2"/>
  <c r="H70" i="2"/>
  <c r="B71" i="2"/>
  <c r="C71" i="2"/>
  <c r="D71" i="2"/>
  <c r="E71" i="2"/>
  <c r="F71" i="2"/>
  <c r="G71" i="2"/>
  <c r="H71" i="2"/>
  <c r="B72" i="2"/>
  <c r="C72" i="2"/>
  <c r="D72" i="2"/>
  <c r="E72" i="2"/>
  <c r="F72" i="2"/>
  <c r="G72" i="2"/>
  <c r="H72" i="2"/>
  <c r="B73" i="2"/>
  <c r="C73" i="2"/>
  <c r="D73" i="2"/>
  <c r="E73" i="2"/>
  <c r="F73" i="2"/>
  <c r="G73" i="2"/>
  <c r="H73" i="2"/>
  <c r="B74" i="2"/>
  <c r="C74" i="2"/>
  <c r="D74" i="2"/>
  <c r="E74" i="2"/>
  <c r="F74" i="2"/>
  <c r="G74" i="2"/>
  <c r="H74" i="2"/>
  <c r="B75" i="2"/>
  <c r="C75" i="2"/>
  <c r="D75" i="2"/>
  <c r="E75" i="2"/>
  <c r="F75" i="2"/>
  <c r="G75" i="2"/>
  <c r="H75" i="2"/>
  <c r="B76" i="2"/>
  <c r="C76" i="2"/>
  <c r="D76" i="2"/>
  <c r="E76" i="2"/>
  <c r="F76" i="2"/>
  <c r="G76" i="2"/>
  <c r="H76" i="2"/>
  <c r="B77" i="2"/>
  <c r="C77" i="2"/>
  <c r="D77" i="2"/>
  <c r="E77" i="2"/>
  <c r="F77" i="2"/>
  <c r="G77" i="2"/>
  <c r="H77" i="2"/>
  <c r="B78" i="2"/>
  <c r="C78" i="2"/>
  <c r="D78" i="2"/>
  <c r="E78" i="2"/>
  <c r="F78" i="2"/>
  <c r="G78" i="2"/>
  <c r="H78" i="2"/>
  <c r="B79" i="2"/>
  <c r="C79" i="2"/>
  <c r="D79" i="2"/>
  <c r="E79" i="2"/>
  <c r="F79" i="2"/>
  <c r="G79" i="2"/>
  <c r="H79" i="2"/>
  <c r="B80" i="2"/>
  <c r="C80" i="2"/>
  <c r="D80" i="2"/>
  <c r="E80" i="2"/>
  <c r="F80" i="2"/>
  <c r="G80" i="2"/>
  <c r="H80" i="2"/>
  <c r="B81" i="2"/>
  <c r="C81" i="2"/>
  <c r="D81" i="2"/>
  <c r="E81" i="2"/>
  <c r="F81" i="2"/>
  <c r="G81" i="2"/>
  <c r="H81" i="2"/>
  <c r="B82" i="2"/>
  <c r="C82" i="2"/>
  <c r="D82" i="2"/>
  <c r="E82" i="2"/>
  <c r="F82" i="2"/>
  <c r="G82" i="2"/>
  <c r="H82" i="2"/>
  <c r="B83" i="2"/>
  <c r="C83" i="2"/>
  <c r="D83" i="2"/>
  <c r="E83" i="2"/>
  <c r="F83" i="2"/>
  <c r="G83" i="2"/>
  <c r="H83" i="2"/>
  <c r="B84" i="2"/>
  <c r="C84" i="2"/>
  <c r="D84" i="2"/>
  <c r="E84" i="2"/>
  <c r="F84" i="2"/>
  <c r="G84" i="2"/>
  <c r="H84" i="2"/>
  <c r="B85" i="2"/>
  <c r="C85" i="2"/>
  <c r="D85" i="2"/>
  <c r="E85" i="2"/>
  <c r="F85" i="2"/>
  <c r="G85" i="2"/>
  <c r="H85" i="2"/>
  <c r="B86" i="2"/>
  <c r="C86" i="2"/>
  <c r="D86" i="2"/>
  <c r="E86" i="2"/>
  <c r="F86" i="2"/>
  <c r="G86" i="2"/>
  <c r="H86" i="2"/>
  <c r="B87" i="2"/>
  <c r="C87" i="2"/>
  <c r="D87" i="2"/>
  <c r="E87" i="2"/>
  <c r="F87" i="2"/>
  <c r="G87" i="2"/>
  <c r="H87" i="2"/>
  <c r="B88" i="2"/>
  <c r="C88" i="2"/>
  <c r="D88" i="2"/>
  <c r="E88" i="2"/>
  <c r="F88" i="2"/>
  <c r="G88" i="2"/>
  <c r="H88" i="2"/>
  <c r="B89" i="2"/>
  <c r="C89" i="2"/>
  <c r="D89" i="2"/>
  <c r="E89" i="2"/>
  <c r="F89" i="2"/>
  <c r="G89" i="2"/>
  <c r="H89" i="2"/>
  <c r="B90" i="2"/>
  <c r="C90" i="2"/>
  <c r="D90" i="2"/>
  <c r="E90" i="2"/>
  <c r="F90" i="2"/>
  <c r="G90" i="2"/>
  <c r="H90" i="2"/>
  <c r="B91" i="2"/>
  <c r="C91" i="2"/>
  <c r="D91" i="2"/>
  <c r="E91" i="2"/>
  <c r="F91" i="2"/>
  <c r="G91" i="2"/>
  <c r="H91" i="2"/>
  <c r="B92" i="2"/>
  <c r="C92" i="2"/>
  <c r="D92" i="2"/>
  <c r="E92" i="2"/>
  <c r="F92" i="2"/>
  <c r="G92" i="2"/>
  <c r="H92" i="2"/>
  <c r="B93" i="2"/>
  <c r="C93" i="2"/>
  <c r="D93" i="2"/>
  <c r="E93" i="2"/>
  <c r="F93" i="2"/>
  <c r="G93" i="2"/>
  <c r="H93" i="2"/>
  <c r="B94" i="2"/>
  <c r="C94" i="2"/>
  <c r="D94" i="2"/>
  <c r="E94" i="2"/>
  <c r="F94" i="2"/>
  <c r="G94" i="2"/>
  <c r="H94" i="2"/>
  <c r="B95" i="2"/>
  <c r="C95" i="2"/>
  <c r="D95" i="2"/>
  <c r="E95" i="2"/>
  <c r="F95" i="2"/>
  <c r="G95" i="2"/>
  <c r="H95" i="2"/>
  <c r="B96" i="2"/>
  <c r="C96" i="2"/>
  <c r="D96" i="2"/>
  <c r="E96" i="2"/>
  <c r="F96" i="2"/>
  <c r="G96" i="2"/>
  <c r="H96" i="2"/>
  <c r="B97" i="2"/>
  <c r="C97" i="2"/>
  <c r="D97" i="2"/>
  <c r="E97" i="2"/>
  <c r="F97" i="2"/>
  <c r="G97" i="2"/>
  <c r="H97" i="2"/>
  <c r="B98" i="2"/>
  <c r="C98" i="2"/>
  <c r="D98" i="2"/>
  <c r="E98" i="2"/>
  <c r="F98" i="2"/>
  <c r="G98" i="2"/>
  <c r="H98" i="2"/>
  <c r="B99" i="2"/>
  <c r="C99" i="2"/>
  <c r="D99" i="2"/>
  <c r="E99" i="2"/>
  <c r="F99" i="2"/>
  <c r="G99" i="2"/>
  <c r="H99" i="2"/>
  <c r="B100" i="2"/>
  <c r="C100" i="2"/>
  <c r="D100" i="2"/>
  <c r="E100" i="2"/>
  <c r="F100" i="2"/>
  <c r="G100" i="2"/>
  <c r="H100" i="2"/>
  <c r="B101" i="2"/>
  <c r="C101" i="2"/>
  <c r="D101" i="2"/>
  <c r="E101" i="2"/>
  <c r="F101" i="2"/>
  <c r="G101" i="2"/>
  <c r="H101" i="2"/>
  <c r="B102" i="2"/>
  <c r="C102" i="2"/>
  <c r="D102" i="2"/>
  <c r="E102" i="2"/>
  <c r="F102" i="2"/>
  <c r="G102" i="2"/>
  <c r="H102" i="2"/>
  <c r="B103" i="2"/>
  <c r="C103" i="2"/>
  <c r="D103" i="2"/>
  <c r="E103" i="2"/>
  <c r="F103" i="2"/>
  <c r="G103" i="2"/>
  <c r="H103" i="2"/>
  <c r="B104" i="2"/>
  <c r="C104" i="2"/>
  <c r="D104" i="2"/>
  <c r="E104" i="2"/>
  <c r="F104" i="2"/>
  <c r="G104" i="2"/>
  <c r="H104" i="2"/>
  <c r="B105" i="2"/>
  <c r="C105" i="2"/>
  <c r="D105" i="2"/>
  <c r="E105" i="2"/>
  <c r="F105" i="2"/>
  <c r="G105" i="2"/>
  <c r="H105" i="2"/>
  <c r="B106" i="2"/>
  <c r="C106" i="2"/>
  <c r="D106" i="2"/>
  <c r="E106" i="2"/>
  <c r="F106" i="2"/>
  <c r="G106" i="2"/>
  <c r="H106" i="2"/>
  <c r="B107" i="2"/>
  <c r="C107" i="2"/>
  <c r="D107" i="2"/>
  <c r="E107" i="2"/>
  <c r="F107" i="2"/>
  <c r="G107" i="2"/>
  <c r="H107" i="2"/>
  <c r="B108" i="2"/>
  <c r="C108" i="2"/>
  <c r="D108" i="2"/>
  <c r="E108" i="2"/>
  <c r="F108" i="2"/>
  <c r="G108" i="2"/>
  <c r="H108" i="2"/>
  <c r="B109" i="2"/>
  <c r="C109" i="2"/>
  <c r="D109" i="2"/>
  <c r="E109" i="2"/>
  <c r="F109" i="2"/>
  <c r="G109" i="2"/>
  <c r="H109" i="2"/>
  <c r="B110" i="2"/>
  <c r="C110" i="2"/>
  <c r="D110" i="2"/>
  <c r="E110" i="2"/>
  <c r="F110" i="2"/>
  <c r="G110" i="2"/>
  <c r="H110" i="2"/>
  <c r="B111" i="2"/>
  <c r="C111" i="2"/>
  <c r="D111" i="2"/>
  <c r="E111" i="2"/>
  <c r="F111" i="2"/>
  <c r="G111" i="2"/>
  <c r="H111" i="2"/>
  <c r="B112" i="2"/>
  <c r="C112" i="2"/>
  <c r="D112" i="2"/>
  <c r="E112" i="2"/>
  <c r="F112" i="2"/>
  <c r="G112" i="2"/>
  <c r="H112" i="2"/>
  <c r="B113" i="2"/>
  <c r="C113" i="2"/>
  <c r="D113" i="2"/>
  <c r="E113" i="2"/>
  <c r="F113" i="2"/>
  <c r="G113" i="2"/>
  <c r="H113" i="2"/>
  <c r="B114" i="2"/>
  <c r="C114" i="2"/>
  <c r="D114" i="2"/>
  <c r="E114" i="2"/>
  <c r="F114" i="2"/>
  <c r="G114" i="2"/>
  <c r="H114" i="2"/>
  <c r="B115" i="2"/>
  <c r="C115" i="2"/>
  <c r="D115" i="2"/>
  <c r="E115" i="2"/>
  <c r="F115" i="2"/>
  <c r="G115" i="2"/>
  <c r="H115" i="2"/>
  <c r="B116" i="2"/>
  <c r="C116" i="2"/>
  <c r="D116" i="2"/>
  <c r="E116" i="2"/>
  <c r="F116" i="2"/>
  <c r="G116" i="2"/>
  <c r="H116" i="2"/>
  <c r="B117" i="2"/>
  <c r="C117" i="2"/>
  <c r="D117" i="2"/>
  <c r="E117" i="2"/>
  <c r="F117" i="2"/>
  <c r="G117" i="2"/>
  <c r="H117" i="2"/>
  <c r="B118" i="2"/>
  <c r="C118" i="2"/>
  <c r="D118" i="2"/>
  <c r="E118" i="2"/>
  <c r="F118" i="2"/>
  <c r="G118" i="2"/>
  <c r="H118" i="2"/>
  <c r="B119" i="2"/>
  <c r="C119" i="2"/>
  <c r="D119" i="2"/>
  <c r="E119" i="2"/>
  <c r="F119" i="2"/>
  <c r="G119" i="2"/>
  <c r="H119" i="2"/>
  <c r="B120" i="2"/>
  <c r="C120" i="2"/>
  <c r="D120" i="2"/>
  <c r="E120" i="2"/>
  <c r="F120" i="2"/>
  <c r="G120" i="2"/>
  <c r="H120" i="2"/>
  <c r="B121" i="2"/>
  <c r="C121" i="2"/>
  <c r="D121" i="2"/>
  <c r="E121" i="2"/>
  <c r="F121" i="2"/>
  <c r="G121" i="2"/>
  <c r="H121" i="2"/>
  <c r="B122" i="2"/>
  <c r="C122" i="2"/>
  <c r="D122" i="2"/>
  <c r="E122" i="2"/>
  <c r="F122" i="2"/>
  <c r="G122" i="2"/>
  <c r="H122" i="2"/>
  <c r="B123" i="2"/>
  <c r="C123" i="2"/>
  <c r="D123" i="2"/>
  <c r="E123" i="2"/>
  <c r="F123" i="2"/>
  <c r="G123" i="2"/>
  <c r="H123" i="2"/>
  <c r="B124" i="2"/>
  <c r="C124" i="2"/>
  <c r="D124" i="2"/>
  <c r="E124" i="2"/>
  <c r="F124" i="2"/>
  <c r="G124" i="2"/>
  <c r="H124" i="2"/>
  <c r="B125" i="2"/>
  <c r="B125" i="15" s="1"/>
  <c r="C125" i="2"/>
  <c r="C125" i="15" s="1"/>
  <c r="D125" i="2"/>
  <c r="D125" i="15" s="1"/>
  <c r="E125" i="2"/>
  <c r="E125" i="15" s="1"/>
  <c r="F125" i="2"/>
  <c r="F125" i="15" s="1"/>
  <c r="G125" i="2"/>
  <c r="G125" i="15" s="1"/>
  <c r="H125" i="2"/>
  <c r="H125" i="15" s="1"/>
  <c r="B126" i="15"/>
  <c r="C126" i="15"/>
  <c r="D126" i="15"/>
  <c r="E126" i="15"/>
  <c r="F126" i="15"/>
  <c r="G126" i="15"/>
  <c r="H126" i="15"/>
  <c r="B127" i="15"/>
  <c r="C127" i="15"/>
  <c r="D127" i="15"/>
  <c r="E127" i="15"/>
  <c r="F127" i="15"/>
  <c r="G127" i="15"/>
  <c r="H127" i="15"/>
  <c r="B128" i="15"/>
  <c r="C128" i="15"/>
  <c r="D128" i="15"/>
  <c r="E128" i="15"/>
  <c r="F128" i="15"/>
  <c r="G128" i="15"/>
  <c r="H128" i="15"/>
  <c r="B129" i="15"/>
  <c r="C129" i="15"/>
  <c r="D129" i="15"/>
  <c r="E129" i="15"/>
  <c r="F129" i="15"/>
  <c r="G129" i="15"/>
  <c r="H129" i="15"/>
  <c r="B130" i="15"/>
  <c r="C130" i="15"/>
  <c r="D130" i="15"/>
  <c r="E130" i="15"/>
  <c r="F130" i="15"/>
  <c r="G130" i="15"/>
  <c r="H130" i="15"/>
  <c r="B131" i="15"/>
  <c r="C131" i="15"/>
  <c r="D131" i="15"/>
  <c r="E131" i="15"/>
  <c r="F131" i="15"/>
  <c r="G131" i="15"/>
  <c r="H131" i="15"/>
  <c r="B132" i="15"/>
  <c r="C132" i="15"/>
  <c r="D132" i="15"/>
  <c r="E132" i="15"/>
  <c r="F132" i="15"/>
  <c r="G132" i="15"/>
  <c r="H132" i="15"/>
  <c r="B133" i="15"/>
  <c r="C133" i="15"/>
  <c r="D133" i="15"/>
  <c r="E133" i="15"/>
  <c r="F133" i="15"/>
  <c r="G133" i="15"/>
  <c r="H133" i="15"/>
  <c r="B134" i="15"/>
  <c r="C134" i="15"/>
  <c r="D134" i="15"/>
  <c r="E134" i="15"/>
  <c r="F134" i="15"/>
  <c r="G134" i="15"/>
  <c r="H134" i="15"/>
  <c r="B135" i="15"/>
  <c r="C135" i="15"/>
  <c r="D135" i="15"/>
  <c r="E135" i="15"/>
  <c r="F135" i="15"/>
  <c r="G135" i="15"/>
  <c r="H135" i="15"/>
  <c r="B136" i="15"/>
  <c r="C136" i="15"/>
  <c r="D136" i="15"/>
  <c r="E136" i="15"/>
  <c r="F136" i="15"/>
  <c r="G136" i="15"/>
  <c r="H136" i="15"/>
  <c r="B137" i="15"/>
  <c r="C137" i="15"/>
  <c r="D137" i="15"/>
  <c r="E137" i="15"/>
  <c r="F137" i="15"/>
  <c r="G137" i="15"/>
  <c r="H137" i="15"/>
  <c r="B138" i="15"/>
  <c r="C138" i="15"/>
  <c r="D138" i="15"/>
  <c r="E138" i="15"/>
  <c r="F138" i="15"/>
  <c r="G138" i="15"/>
  <c r="H138" i="15"/>
  <c r="B139" i="15"/>
  <c r="C139" i="15"/>
  <c r="D139" i="15"/>
  <c r="E139" i="15"/>
  <c r="F139" i="15"/>
  <c r="G139" i="15"/>
  <c r="H139" i="15"/>
  <c r="B140" i="15"/>
  <c r="C140" i="15"/>
  <c r="D140" i="15"/>
  <c r="E140" i="15"/>
  <c r="F140" i="15"/>
  <c r="G140" i="15"/>
  <c r="H140" i="15"/>
  <c r="B141" i="15"/>
  <c r="C141" i="15"/>
  <c r="D141" i="15"/>
  <c r="E141" i="15"/>
  <c r="F141" i="15"/>
  <c r="G141" i="15"/>
  <c r="H141" i="15"/>
  <c r="B142" i="15"/>
  <c r="C142" i="15"/>
  <c r="D142" i="15"/>
  <c r="E142" i="15"/>
  <c r="F142" i="15"/>
  <c r="G142" i="15"/>
  <c r="H142" i="15"/>
  <c r="B143" i="15"/>
  <c r="C143" i="15"/>
  <c r="D143" i="15"/>
  <c r="E143" i="15"/>
  <c r="F143" i="15"/>
  <c r="G143" i="15"/>
  <c r="H143" i="15"/>
  <c r="B144" i="15"/>
  <c r="C144" i="15"/>
  <c r="D144" i="15"/>
  <c r="E144" i="15"/>
  <c r="F144" i="15"/>
  <c r="G144" i="15"/>
  <c r="H144" i="15"/>
  <c r="B145" i="15"/>
  <c r="C145" i="15"/>
  <c r="D145" i="15"/>
  <c r="E145" i="15"/>
  <c r="F145" i="15"/>
  <c r="G145" i="15"/>
  <c r="H145" i="15"/>
  <c r="B146" i="15"/>
  <c r="C146" i="15"/>
  <c r="D146" i="15"/>
  <c r="E146" i="15"/>
  <c r="F146" i="15"/>
  <c r="G146" i="15"/>
  <c r="H146" i="15"/>
  <c r="B147" i="15"/>
  <c r="C147" i="15"/>
  <c r="D147" i="15"/>
  <c r="E147" i="15"/>
  <c r="F147" i="15"/>
  <c r="G147" i="15"/>
  <c r="H147" i="15"/>
  <c r="B148" i="15"/>
  <c r="C148" i="15"/>
  <c r="D148" i="15"/>
  <c r="E148" i="15"/>
  <c r="F148" i="15"/>
  <c r="G148" i="15"/>
  <c r="H148" i="15"/>
  <c r="B149" i="15"/>
  <c r="C149" i="15"/>
  <c r="D149" i="15"/>
  <c r="E149" i="15"/>
  <c r="F149" i="15"/>
  <c r="G149" i="15"/>
  <c r="B150" i="15"/>
  <c r="C150" i="15"/>
  <c r="D150" i="15"/>
  <c r="E150" i="15"/>
  <c r="F150" i="15"/>
  <c r="G150" i="15"/>
  <c r="H150" i="15"/>
  <c r="B151" i="15"/>
  <c r="C151" i="15"/>
  <c r="D151" i="15"/>
  <c r="E151" i="15"/>
  <c r="F151" i="15"/>
  <c r="G151" i="15"/>
  <c r="H151" i="15"/>
  <c r="B152" i="15"/>
  <c r="C152" i="15"/>
  <c r="D152" i="15"/>
  <c r="E152" i="15"/>
  <c r="F152" i="15"/>
  <c r="G152" i="15"/>
  <c r="H152" i="15"/>
  <c r="B153" i="15"/>
  <c r="C153" i="15"/>
  <c r="D153" i="15"/>
  <c r="E153" i="15"/>
  <c r="F153" i="15"/>
  <c r="G153" i="15"/>
  <c r="H153" i="15"/>
  <c r="B154" i="15"/>
  <c r="C154" i="15"/>
  <c r="D154" i="15"/>
  <c r="E154" i="15"/>
  <c r="F154" i="15"/>
  <c r="G154" i="15"/>
  <c r="H154" i="15"/>
  <c r="B155" i="15"/>
  <c r="C155" i="15"/>
  <c r="D155" i="15"/>
  <c r="E155" i="15"/>
  <c r="F155" i="15"/>
  <c r="G155" i="15"/>
  <c r="H155" i="15"/>
  <c r="B156" i="15"/>
  <c r="C156" i="15"/>
  <c r="D156" i="15"/>
  <c r="E156" i="15"/>
  <c r="F156" i="15"/>
  <c r="G156" i="15"/>
  <c r="H156" i="15"/>
  <c r="B157" i="15"/>
  <c r="C157" i="15"/>
  <c r="D157" i="15"/>
  <c r="E157" i="15"/>
  <c r="F157" i="15"/>
  <c r="G157" i="15"/>
  <c r="H157" i="15"/>
  <c r="B158" i="15"/>
  <c r="C158" i="15"/>
  <c r="D158" i="15"/>
  <c r="E158" i="15"/>
  <c r="F158" i="15"/>
  <c r="G158" i="15"/>
  <c r="H158" i="15"/>
  <c r="B159" i="15"/>
  <c r="C159" i="15"/>
  <c r="D159" i="15"/>
  <c r="E159" i="15"/>
  <c r="F159" i="15"/>
  <c r="G159" i="15"/>
  <c r="H159" i="15"/>
  <c r="B160" i="15"/>
  <c r="C160" i="15"/>
  <c r="D160" i="15"/>
  <c r="E160" i="15"/>
  <c r="F160" i="15"/>
  <c r="G160" i="15"/>
  <c r="H160" i="15"/>
  <c r="B161" i="15"/>
  <c r="C161" i="15"/>
  <c r="D161" i="15"/>
  <c r="E161" i="15"/>
  <c r="F161" i="15"/>
  <c r="G161" i="15"/>
  <c r="H161" i="15"/>
  <c r="B162" i="15"/>
  <c r="C162" i="15"/>
  <c r="D162" i="15"/>
  <c r="E162" i="15"/>
  <c r="F162" i="15"/>
  <c r="G162" i="15"/>
  <c r="H162" i="15"/>
  <c r="B163" i="15"/>
  <c r="C163" i="15"/>
  <c r="D163" i="15"/>
  <c r="E163" i="15"/>
  <c r="F163" i="15"/>
  <c r="G163" i="15"/>
  <c r="H163" i="15"/>
  <c r="B164" i="15"/>
  <c r="C164" i="15"/>
  <c r="D164" i="15"/>
  <c r="E164" i="15"/>
  <c r="F164" i="15"/>
  <c r="G164" i="15"/>
  <c r="H164" i="15"/>
  <c r="B165" i="15"/>
  <c r="C165" i="15"/>
  <c r="D165" i="15"/>
  <c r="E165" i="15"/>
  <c r="F165" i="15"/>
  <c r="G165" i="15"/>
  <c r="H165" i="15"/>
  <c r="B166" i="15"/>
  <c r="C166" i="15"/>
  <c r="D166" i="15"/>
  <c r="E166" i="15"/>
  <c r="F166" i="15"/>
  <c r="G166" i="15"/>
  <c r="H166" i="15"/>
  <c r="B167" i="15"/>
  <c r="C167" i="15"/>
  <c r="D167" i="15"/>
  <c r="E167" i="15"/>
  <c r="F167" i="15"/>
  <c r="G167" i="15"/>
  <c r="H167" i="15"/>
  <c r="B168" i="15"/>
  <c r="C168" i="15"/>
  <c r="D168" i="15"/>
  <c r="E168" i="15"/>
  <c r="F168" i="15"/>
  <c r="G168" i="15"/>
  <c r="H168" i="15"/>
  <c r="B169" i="15"/>
  <c r="C169" i="15"/>
  <c r="D169" i="15"/>
  <c r="E169" i="15"/>
  <c r="F169" i="15"/>
  <c r="G169" i="15"/>
  <c r="H169" i="15"/>
  <c r="B170" i="15"/>
  <c r="C170" i="15"/>
  <c r="D170" i="15"/>
  <c r="E170" i="15"/>
  <c r="F170" i="15"/>
  <c r="G170" i="15"/>
  <c r="H170" i="15"/>
  <c r="B171" i="15"/>
  <c r="C171" i="15"/>
  <c r="D171" i="15"/>
  <c r="E171" i="15"/>
  <c r="F171" i="15"/>
  <c r="G171" i="15"/>
  <c r="H171" i="15"/>
  <c r="B172" i="15"/>
  <c r="C172" i="15"/>
  <c r="D172" i="15"/>
  <c r="E172" i="15"/>
  <c r="F172" i="15"/>
  <c r="G172" i="15"/>
  <c r="H172" i="15"/>
  <c r="B173" i="15"/>
  <c r="C173" i="15"/>
  <c r="D173" i="15"/>
  <c r="E173" i="15"/>
  <c r="F173" i="15"/>
  <c r="G173" i="15"/>
  <c r="H173" i="15"/>
  <c r="B174" i="15"/>
  <c r="C174" i="15"/>
  <c r="D174" i="15"/>
  <c r="E174" i="15"/>
  <c r="F174" i="15"/>
  <c r="G174" i="15"/>
  <c r="H174" i="15"/>
  <c r="B175" i="15"/>
  <c r="C175" i="15"/>
  <c r="D175" i="15"/>
  <c r="E175" i="15"/>
  <c r="F175" i="15"/>
  <c r="G175" i="15"/>
  <c r="H175" i="15"/>
  <c r="B176" i="15"/>
  <c r="C176" i="15"/>
  <c r="D176" i="15"/>
  <c r="E176" i="15"/>
  <c r="F176" i="15"/>
  <c r="G176" i="15"/>
  <c r="H176" i="15"/>
  <c r="B177" i="15"/>
  <c r="C177" i="15"/>
  <c r="D177" i="15"/>
  <c r="E177" i="15"/>
  <c r="F177" i="15"/>
  <c r="G177" i="15"/>
  <c r="H177" i="15"/>
  <c r="B178" i="15"/>
  <c r="C178" i="15"/>
  <c r="D178" i="15"/>
  <c r="E178" i="15"/>
  <c r="F178" i="15"/>
  <c r="G178" i="15"/>
  <c r="H178" i="15"/>
  <c r="B179" i="15"/>
  <c r="C179" i="15"/>
  <c r="D179" i="15"/>
  <c r="E179" i="15"/>
  <c r="F179" i="15"/>
  <c r="G179" i="15"/>
  <c r="H179" i="15"/>
  <c r="B180" i="15"/>
  <c r="C180" i="15"/>
  <c r="D180" i="15"/>
  <c r="E180" i="15"/>
  <c r="F180" i="15"/>
  <c r="G180" i="15"/>
  <c r="H180" i="15"/>
  <c r="B181" i="15"/>
  <c r="C181" i="15"/>
  <c r="D181" i="15"/>
  <c r="E181" i="15"/>
  <c r="F181" i="15"/>
  <c r="G181" i="15"/>
  <c r="H181" i="15"/>
  <c r="B182" i="15"/>
  <c r="C182" i="15"/>
  <c r="D182" i="15"/>
  <c r="E182" i="15"/>
  <c r="F182" i="15"/>
  <c r="G182" i="15"/>
  <c r="H182" i="15"/>
  <c r="B183" i="15"/>
  <c r="C183" i="15"/>
  <c r="D183" i="15"/>
  <c r="E183" i="15"/>
  <c r="F183" i="15"/>
  <c r="G183" i="15"/>
  <c r="H183" i="15"/>
  <c r="B184" i="15"/>
  <c r="C184" i="15"/>
  <c r="D184" i="15"/>
  <c r="E184" i="15"/>
  <c r="F184" i="15"/>
  <c r="G184" i="15"/>
  <c r="H184" i="15"/>
  <c r="B185" i="15"/>
  <c r="C185" i="15"/>
  <c r="D185" i="15"/>
  <c r="E185" i="15"/>
  <c r="F185" i="15"/>
  <c r="G185" i="15"/>
  <c r="H185" i="15"/>
  <c r="B186" i="15"/>
  <c r="C186" i="15"/>
  <c r="D186" i="15"/>
  <c r="E186" i="15"/>
  <c r="F186" i="15"/>
  <c r="G186" i="15"/>
  <c r="H186" i="15"/>
  <c r="B187" i="15"/>
  <c r="C187" i="15"/>
  <c r="D187" i="15"/>
  <c r="E187" i="15"/>
  <c r="F187" i="15"/>
  <c r="G187" i="15"/>
  <c r="H187" i="15"/>
  <c r="B188" i="15"/>
  <c r="C188" i="15"/>
  <c r="D188" i="15"/>
  <c r="E188" i="15"/>
  <c r="F188" i="15"/>
  <c r="G188" i="15"/>
  <c r="H188" i="15"/>
  <c r="B189" i="15"/>
  <c r="C189" i="15"/>
  <c r="D189" i="15"/>
  <c r="E189" i="15"/>
  <c r="F189" i="15"/>
  <c r="G189" i="15"/>
  <c r="H189" i="15"/>
  <c r="B190" i="15"/>
  <c r="C190" i="15"/>
  <c r="D190" i="15"/>
  <c r="E190" i="15"/>
  <c r="F190" i="15"/>
  <c r="G190" i="15"/>
  <c r="H190" i="15"/>
  <c r="B191" i="15"/>
  <c r="C191" i="15"/>
  <c r="D191" i="15"/>
  <c r="E191" i="15"/>
  <c r="F191" i="15"/>
  <c r="G191" i="15"/>
  <c r="H191" i="15"/>
  <c r="B192" i="15"/>
  <c r="C192" i="15"/>
  <c r="D192" i="15"/>
  <c r="E192" i="15"/>
  <c r="F192" i="15"/>
  <c r="G192" i="15"/>
  <c r="H192" i="15"/>
  <c r="B193" i="15"/>
  <c r="C193" i="15"/>
  <c r="D193" i="15"/>
  <c r="E193" i="15"/>
  <c r="F193" i="15"/>
  <c r="G193" i="15"/>
  <c r="H193" i="15"/>
  <c r="B194" i="15"/>
  <c r="C194" i="15"/>
  <c r="D194" i="15"/>
  <c r="E194" i="15"/>
  <c r="F194" i="15"/>
  <c r="G194" i="15"/>
  <c r="H194" i="15"/>
  <c r="B195" i="15"/>
  <c r="C195" i="15"/>
  <c r="D195" i="15"/>
  <c r="E195" i="15"/>
  <c r="F195" i="15"/>
  <c r="G195" i="15"/>
  <c r="H195" i="15"/>
  <c r="B196" i="15"/>
  <c r="C196" i="15"/>
  <c r="D196" i="15"/>
  <c r="E196" i="15"/>
  <c r="F196" i="15"/>
  <c r="G196" i="15"/>
  <c r="H196" i="15"/>
  <c r="B197" i="15"/>
  <c r="C197" i="15"/>
  <c r="D197" i="15"/>
  <c r="E197" i="15"/>
  <c r="F197" i="15"/>
  <c r="G197" i="15"/>
  <c r="H197" i="15"/>
  <c r="B198" i="15"/>
  <c r="C198" i="15"/>
  <c r="D198" i="15"/>
  <c r="E198" i="15"/>
  <c r="F198" i="15"/>
  <c r="G198" i="15"/>
  <c r="H198" i="15"/>
  <c r="B199" i="15"/>
  <c r="C199" i="15"/>
  <c r="D199" i="15"/>
  <c r="E199" i="15"/>
  <c r="F199" i="15"/>
  <c r="G199" i="15"/>
  <c r="H199" i="15"/>
  <c r="B200" i="15"/>
  <c r="C200" i="15"/>
  <c r="D200" i="15"/>
  <c r="E200" i="15"/>
  <c r="F200" i="15"/>
  <c r="G200" i="15"/>
  <c r="H200" i="15"/>
  <c r="B201" i="15"/>
  <c r="G201" i="15"/>
  <c r="B202" i="15"/>
  <c r="G202" i="15"/>
  <c r="H202" i="15"/>
  <c r="B203" i="15"/>
  <c r="F203" i="15"/>
  <c r="G203" i="15"/>
  <c r="H203" i="15"/>
  <c r="B204" i="15"/>
  <c r="F204" i="15"/>
  <c r="G204" i="15"/>
  <c r="B205" i="15"/>
  <c r="G205" i="15"/>
  <c r="B206" i="15"/>
  <c r="G206" i="15"/>
  <c r="B207" i="15"/>
  <c r="G207" i="15"/>
  <c r="B208" i="15"/>
  <c r="G208" i="15"/>
  <c r="B209" i="15"/>
  <c r="C209" i="15"/>
  <c r="D209" i="15"/>
  <c r="E209" i="15"/>
  <c r="F209" i="15"/>
  <c r="G209" i="15"/>
  <c r="B210" i="15"/>
  <c r="C210" i="15"/>
  <c r="D210" i="15"/>
  <c r="E210" i="15"/>
  <c r="F210" i="15"/>
  <c r="G210" i="15"/>
  <c r="B211" i="15"/>
  <c r="C211" i="15"/>
  <c r="D211" i="15"/>
  <c r="E211" i="15"/>
  <c r="F211" i="15"/>
  <c r="G211" i="15"/>
  <c r="B212" i="15"/>
  <c r="C212" i="15"/>
  <c r="D212" i="15"/>
  <c r="E212" i="15"/>
  <c r="F212" i="15"/>
  <c r="G212" i="15"/>
  <c r="B213" i="15"/>
  <c r="C213" i="15"/>
  <c r="D213" i="15"/>
  <c r="E213" i="15"/>
  <c r="F213" i="15"/>
  <c r="G213" i="15"/>
  <c r="B214" i="15"/>
  <c r="C214" i="15"/>
  <c r="D214" i="15"/>
  <c r="E214" i="15"/>
  <c r="F214" i="15"/>
  <c r="G214" i="15"/>
  <c r="B215" i="15"/>
  <c r="C215" i="15"/>
  <c r="D215" i="15"/>
  <c r="E215" i="15"/>
  <c r="F215" i="15"/>
  <c r="G215" i="15"/>
  <c r="B216" i="15"/>
  <c r="C216" i="15"/>
  <c r="D216" i="15"/>
  <c r="E216" i="15"/>
  <c r="F216" i="15"/>
  <c r="B217" i="15"/>
  <c r="C217" i="15"/>
  <c r="D217" i="15"/>
  <c r="E217" i="15"/>
  <c r="F217" i="15"/>
  <c r="G217" i="15"/>
  <c r="B218" i="15"/>
  <c r="C218" i="15"/>
  <c r="D218" i="15"/>
  <c r="E218" i="15"/>
  <c r="F218" i="15"/>
  <c r="G218" i="15"/>
  <c r="B219" i="15"/>
  <c r="C219" i="15"/>
  <c r="D219" i="15"/>
  <c r="E219" i="15"/>
  <c r="F219" i="15"/>
  <c r="G219" i="15"/>
  <c r="B220" i="15"/>
  <c r="C220" i="15"/>
  <c r="D220" i="15"/>
  <c r="E220" i="15"/>
  <c r="F220" i="15"/>
  <c r="G220" i="15"/>
  <c r="B221" i="15"/>
  <c r="C221" i="15"/>
  <c r="D221" i="15"/>
  <c r="E221" i="15"/>
  <c r="F221" i="15"/>
  <c r="G221" i="15"/>
  <c r="B222" i="15"/>
  <c r="C222" i="15"/>
  <c r="D222" i="15"/>
  <c r="E222" i="15"/>
  <c r="F222" i="15"/>
  <c r="G222" i="15"/>
  <c r="B223" i="15"/>
  <c r="C223" i="15"/>
  <c r="D223" i="15"/>
  <c r="E223" i="15"/>
  <c r="F223" i="15"/>
  <c r="G223" i="15"/>
  <c r="B224" i="15"/>
  <c r="C224" i="15"/>
  <c r="D224" i="15"/>
  <c r="E224" i="15"/>
  <c r="F224" i="15"/>
  <c r="G224" i="15"/>
  <c r="B225" i="15"/>
  <c r="C225" i="15"/>
  <c r="D225" i="15"/>
  <c r="E225" i="15"/>
  <c r="F225" i="15"/>
  <c r="G225" i="15"/>
  <c r="B226" i="15"/>
  <c r="C226" i="15"/>
  <c r="D226" i="15"/>
  <c r="E226" i="15"/>
  <c r="F226" i="15"/>
  <c r="G226" i="15"/>
  <c r="B227" i="15"/>
  <c r="C227" i="15"/>
  <c r="D227" i="15"/>
  <c r="E227" i="15"/>
  <c r="F227" i="15"/>
  <c r="G227" i="15"/>
  <c r="B228" i="15"/>
  <c r="C228" i="15"/>
  <c r="D228" i="15"/>
  <c r="E228" i="15"/>
  <c r="F228" i="15"/>
  <c r="G228" i="15"/>
  <c r="B229" i="15"/>
  <c r="C229" i="15"/>
  <c r="D229" i="15"/>
  <c r="E229" i="15"/>
  <c r="F229" i="15"/>
  <c r="G229" i="15"/>
  <c r="B230" i="15"/>
  <c r="C230" i="15"/>
  <c r="D230" i="15"/>
  <c r="E230" i="15"/>
  <c r="F230" i="15"/>
  <c r="G230" i="15"/>
  <c r="B231" i="15"/>
  <c r="C231" i="15"/>
  <c r="D231" i="15"/>
  <c r="E231" i="15"/>
  <c r="F231" i="15"/>
  <c r="G231" i="15"/>
  <c r="B232" i="15"/>
  <c r="C232" i="15"/>
  <c r="D232" i="15"/>
  <c r="E232" i="15"/>
  <c r="F232" i="15"/>
  <c r="G232" i="15"/>
  <c r="B233" i="15"/>
  <c r="C233" i="15"/>
  <c r="D233" i="15"/>
  <c r="E233" i="15"/>
  <c r="F233" i="15"/>
  <c r="G233" i="15"/>
  <c r="B234" i="15"/>
  <c r="C234" i="15"/>
  <c r="D234" i="15"/>
  <c r="E234" i="15"/>
  <c r="F234" i="15"/>
  <c r="G234" i="15"/>
  <c r="B235" i="15"/>
  <c r="C235" i="15"/>
  <c r="D235" i="15"/>
  <c r="E235" i="15"/>
  <c r="F235" i="15"/>
  <c r="G235" i="15"/>
  <c r="B236" i="15"/>
  <c r="C236" i="15"/>
  <c r="D236" i="15"/>
  <c r="E236" i="15"/>
  <c r="F236" i="15"/>
  <c r="G236" i="15"/>
  <c r="B237" i="15"/>
  <c r="C237" i="15"/>
  <c r="D237" i="15"/>
  <c r="E237" i="15"/>
  <c r="F237" i="15"/>
  <c r="G237" i="15"/>
  <c r="B238" i="15"/>
  <c r="C238" i="15"/>
  <c r="D238" i="15"/>
  <c r="E238" i="15"/>
  <c r="F238" i="15"/>
  <c r="G238" i="15"/>
  <c r="B239" i="15"/>
  <c r="C239" i="15"/>
  <c r="D239" i="15"/>
  <c r="E239" i="15"/>
  <c r="F239" i="15"/>
  <c r="G239" i="15"/>
  <c r="B240" i="15"/>
  <c r="C240" i="15"/>
  <c r="D240" i="15"/>
  <c r="E240" i="15"/>
  <c r="F240" i="15"/>
  <c r="G240" i="15"/>
  <c r="B241" i="15"/>
  <c r="D241" i="15"/>
  <c r="E241" i="15"/>
  <c r="F241" i="15"/>
  <c r="G241" i="15"/>
  <c r="B242" i="15"/>
  <c r="C242" i="15"/>
  <c r="D242" i="15"/>
  <c r="E242" i="15"/>
  <c r="F242" i="15"/>
  <c r="G242" i="15"/>
  <c r="B243" i="15"/>
  <c r="C243" i="15"/>
  <c r="D243" i="15"/>
  <c r="E243" i="15"/>
  <c r="F243" i="15"/>
  <c r="G243" i="15"/>
  <c r="B244" i="15"/>
  <c r="C244" i="15"/>
  <c r="D244" i="15"/>
  <c r="E244" i="15"/>
  <c r="F244" i="15"/>
  <c r="G244" i="15"/>
  <c r="B245" i="15"/>
  <c r="C245" i="15"/>
  <c r="D245" i="15"/>
  <c r="E245" i="15"/>
  <c r="F245" i="15"/>
  <c r="G245" i="15"/>
  <c r="B246" i="15"/>
  <c r="C246" i="15"/>
  <c r="D246" i="15"/>
  <c r="E246" i="15"/>
  <c r="F246" i="15"/>
  <c r="G246" i="15"/>
  <c r="B247" i="15"/>
  <c r="C247" i="15"/>
  <c r="D247" i="15"/>
  <c r="E247" i="15"/>
  <c r="F247" i="15"/>
  <c r="G247" i="15"/>
  <c r="B248" i="15"/>
  <c r="C248" i="15"/>
  <c r="D248" i="15"/>
  <c r="E248" i="15"/>
  <c r="F248" i="15"/>
  <c r="G248" i="15"/>
  <c r="B249" i="15"/>
  <c r="C249" i="15"/>
  <c r="D249" i="15"/>
  <c r="E249" i="15"/>
  <c r="F249" i="15"/>
  <c r="G249" i="15"/>
  <c r="B250" i="15"/>
  <c r="C250" i="15"/>
  <c r="D250" i="15"/>
  <c r="E250" i="15"/>
  <c r="F250" i="15"/>
  <c r="G250" i="15"/>
  <c r="B251" i="15"/>
  <c r="C251" i="15"/>
  <c r="D251" i="15"/>
  <c r="E251" i="15"/>
  <c r="F251" i="15"/>
  <c r="G251" i="15"/>
  <c r="C207" i="2" l="1"/>
  <c r="C207" i="15" s="1"/>
  <c r="H209" i="2"/>
  <c r="H209" i="15" s="1"/>
  <c r="H236" i="2"/>
  <c r="H236" i="15" s="1"/>
  <c r="H207" i="2"/>
  <c r="H207" i="15" s="1"/>
  <c r="H211" i="2"/>
  <c r="H211" i="15" s="1"/>
  <c r="C253" i="12"/>
  <c r="C241" i="15"/>
  <c r="B168" i="13"/>
  <c r="B157" i="12"/>
  <c r="D261" i="13"/>
  <c r="D250" i="12"/>
  <c r="D273" i="13"/>
  <c r="D262" i="12"/>
  <c r="D259" i="13"/>
  <c r="D248" i="12"/>
  <c r="D260" i="12"/>
  <c r="D271" i="13"/>
  <c r="D257" i="13"/>
  <c r="D246" i="12"/>
  <c r="D269" i="13"/>
  <c r="D258" i="12"/>
  <c r="F254" i="13"/>
  <c r="F243" i="12"/>
  <c r="F266" i="13"/>
  <c r="F255" i="12"/>
  <c r="F252" i="13"/>
  <c r="F241" i="12"/>
  <c r="D251" i="13"/>
  <c r="D240" i="12"/>
  <c r="D249" i="13"/>
  <c r="D238" i="12"/>
  <c r="E247" i="13"/>
  <c r="E236" i="12"/>
  <c r="E245" i="13"/>
  <c r="E234" i="12"/>
  <c r="E243" i="13"/>
  <c r="E232" i="12"/>
  <c r="E241" i="13"/>
  <c r="E230" i="12"/>
  <c r="E239" i="13"/>
  <c r="E228" i="12"/>
  <c r="G225" i="12"/>
  <c r="G223" i="12"/>
  <c r="G227" i="14"/>
  <c r="G223" i="14"/>
  <c r="G224" i="14"/>
  <c r="G225" i="14"/>
  <c r="G221" i="14"/>
  <c r="G222" i="14"/>
  <c r="G226" i="14"/>
  <c r="G221" i="12"/>
  <c r="G219" i="12"/>
  <c r="G217" i="12"/>
  <c r="F224" i="13"/>
  <c r="F213" i="12"/>
  <c r="F222" i="13"/>
  <c r="F211" i="12"/>
  <c r="F218" i="14"/>
  <c r="F214" i="14"/>
  <c r="F210" i="14"/>
  <c r="F220" i="14"/>
  <c r="F216" i="14"/>
  <c r="F212" i="14"/>
  <c r="F213" i="14"/>
  <c r="F215" i="14"/>
  <c r="F217" i="14"/>
  <c r="F209" i="14"/>
  <c r="F211" i="14"/>
  <c r="F219" i="14"/>
  <c r="F220" i="13"/>
  <c r="F209" i="12"/>
  <c r="B216" i="13"/>
  <c r="B205" i="12"/>
  <c r="B212" i="13"/>
  <c r="B201" i="12"/>
  <c r="D199" i="12"/>
  <c r="F205" i="14"/>
  <c r="F201" i="14"/>
  <c r="F197" i="14"/>
  <c r="F206" i="14"/>
  <c r="F202" i="14"/>
  <c r="F198" i="14"/>
  <c r="F207" i="14"/>
  <c r="F203" i="14"/>
  <c r="F199" i="14"/>
  <c r="F200" i="14"/>
  <c r="F204" i="14"/>
  <c r="F208" i="14"/>
  <c r="F208" i="13"/>
  <c r="F197" i="12"/>
  <c r="D195" i="12"/>
  <c r="F204" i="13"/>
  <c r="F193" i="12"/>
  <c r="H191" i="12"/>
  <c r="C190" i="12"/>
  <c r="E199" i="13"/>
  <c r="E188" i="12"/>
  <c r="C197" i="13"/>
  <c r="C186" i="12"/>
  <c r="H194" i="13"/>
  <c r="H183" i="12"/>
  <c r="G193" i="13"/>
  <c r="G182" i="12"/>
  <c r="B192" i="13"/>
  <c r="B181" i="12"/>
  <c r="D190" i="13"/>
  <c r="D179" i="12"/>
  <c r="F188" i="13"/>
  <c r="F177" i="12"/>
  <c r="H186" i="13"/>
  <c r="H175" i="12"/>
  <c r="C185" i="13"/>
  <c r="C174" i="12"/>
  <c r="E183" i="13"/>
  <c r="E172" i="12"/>
  <c r="G181" i="13"/>
  <c r="G170" i="12"/>
  <c r="E179" i="13"/>
  <c r="E168" i="12"/>
  <c r="C177" i="13"/>
  <c r="C166" i="12"/>
  <c r="E175" i="13"/>
  <c r="E164" i="12"/>
  <c r="C173" i="13"/>
  <c r="C162" i="12"/>
  <c r="E167" i="13"/>
  <c r="E156" i="12"/>
  <c r="D166" i="13"/>
  <c r="D155" i="12"/>
  <c r="C165" i="13"/>
  <c r="C154" i="12"/>
  <c r="E163" i="13"/>
  <c r="E152" i="12"/>
  <c r="G161" i="13"/>
  <c r="G150" i="12"/>
  <c r="H159" i="13"/>
  <c r="H148" i="12"/>
  <c r="C158" i="13"/>
  <c r="C147" i="12"/>
  <c r="E156" i="13"/>
  <c r="E145" i="12"/>
  <c r="G154" i="13"/>
  <c r="G143" i="12"/>
  <c r="B153" i="13"/>
  <c r="B142" i="12"/>
  <c r="D151" i="13"/>
  <c r="D140" i="12"/>
  <c r="F149" i="13"/>
  <c r="F138" i="12"/>
  <c r="H147" i="13"/>
  <c r="H136" i="12"/>
  <c r="C146" i="13"/>
  <c r="C135" i="12"/>
  <c r="E144" i="13"/>
  <c r="E133" i="12"/>
  <c r="D143" i="13"/>
  <c r="D132" i="12"/>
  <c r="F141" i="13"/>
  <c r="F130" i="12"/>
  <c r="H139" i="13"/>
  <c r="H128" i="12"/>
  <c r="C138" i="13"/>
  <c r="C127" i="12"/>
  <c r="B137" i="13"/>
  <c r="B126" i="12"/>
  <c r="D135" i="13"/>
  <c r="D124" i="12"/>
  <c r="F133" i="13"/>
  <c r="F122" i="12"/>
  <c r="H120" i="12"/>
  <c r="H131" i="13"/>
  <c r="C130" i="13"/>
  <c r="C119" i="12"/>
  <c r="B129" i="13"/>
  <c r="B118" i="12"/>
  <c r="H127" i="13"/>
  <c r="H116" i="12"/>
  <c r="F125" i="13"/>
  <c r="F114" i="12"/>
  <c r="H123" i="13"/>
  <c r="H112" i="12"/>
  <c r="C122" i="13"/>
  <c r="C111" i="12"/>
  <c r="E109" i="12"/>
  <c r="E120" i="13"/>
  <c r="C107" i="12"/>
  <c r="C118" i="13"/>
  <c r="E116" i="13"/>
  <c r="E105" i="12"/>
  <c r="G114" i="13"/>
  <c r="G103" i="12"/>
  <c r="B113" i="13"/>
  <c r="B102" i="12"/>
  <c r="D100" i="12"/>
  <c r="D111" i="13"/>
  <c r="C110" i="13"/>
  <c r="C99" i="12"/>
  <c r="E108" i="13"/>
  <c r="E97" i="12"/>
  <c r="C106" i="13"/>
  <c r="C95" i="12"/>
  <c r="E93" i="12"/>
  <c r="E104" i="13"/>
  <c r="G102" i="13"/>
  <c r="G91" i="12"/>
  <c r="B101" i="13"/>
  <c r="B90" i="12"/>
  <c r="D99" i="13"/>
  <c r="D88" i="12"/>
  <c r="C98" i="13"/>
  <c r="C87" i="12"/>
  <c r="E96" i="13"/>
  <c r="E85" i="12"/>
  <c r="G94" i="13"/>
  <c r="G83" i="12"/>
  <c r="B82" i="12"/>
  <c r="B93" i="13"/>
  <c r="D91" i="13"/>
  <c r="D80" i="12"/>
  <c r="F89" i="13"/>
  <c r="F78" i="12"/>
  <c r="H87" i="13"/>
  <c r="H76" i="12"/>
  <c r="C75" i="12"/>
  <c r="C86" i="13"/>
  <c r="E84" i="13"/>
  <c r="E73" i="12"/>
  <c r="G82" i="13"/>
  <c r="G71" i="12"/>
  <c r="B81" i="13"/>
  <c r="B70" i="12"/>
  <c r="G78" i="13"/>
  <c r="G67" i="12"/>
  <c r="B66" i="12"/>
  <c r="B77" i="13"/>
  <c r="H75" i="13"/>
  <c r="H64" i="12"/>
  <c r="C74" i="13"/>
  <c r="C63" i="12"/>
  <c r="E61" i="12"/>
  <c r="E72" i="13"/>
  <c r="G70" i="13"/>
  <c r="G59" i="12"/>
  <c r="F69" i="13"/>
  <c r="F58" i="12"/>
  <c r="E68" i="13"/>
  <c r="E57" i="12"/>
  <c r="G66" i="13"/>
  <c r="G55" i="12"/>
  <c r="B65" i="13"/>
  <c r="B54" i="12"/>
  <c r="H63" i="13"/>
  <c r="H52" i="12"/>
  <c r="F61" i="13"/>
  <c r="F50" i="12"/>
  <c r="H59" i="13"/>
  <c r="H48" i="12"/>
  <c r="C58" i="13"/>
  <c r="C47" i="12"/>
  <c r="E45" i="12"/>
  <c r="E56" i="13"/>
  <c r="G54" i="13"/>
  <c r="G43" i="12"/>
  <c r="B53" i="13"/>
  <c r="B42" i="12"/>
  <c r="D51" i="13"/>
  <c r="D40" i="12"/>
  <c r="F38" i="12"/>
  <c r="F49" i="13"/>
  <c r="E48" i="13"/>
  <c r="E37" i="12"/>
  <c r="G46" i="13"/>
  <c r="G35" i="12"/>
  <c r="B34" i="12"/>
  <c r="B45" i="13"/>
  <c r="D43" i="13"/>
  <c r="D32" i="12"/>
  <c r="B41" i="13"/>
  <c r="B30" i="12"/>
  <c r="H39" i="13"/>
  <c r="H28" i="12"/>
  <c r="C27" i="12"/>
  <c r="C38" i="13"/>
  <c r="E36" i="13"/>
  <c r="E25" i="12"/>
  <c r="G34" i="13"/>
  <c r="G23" i="12"/>
  <c r="F33" i="13"/>
  <c r="F22" i="12"/>
  <c r="E32" i="13"/>
  <c r="E21" i="12"/>
  <c r="G30" i="13"/>
  <c r="G19" i="12"/>
  <c r="B18" i="12"/>
  <c r="B29" i="13"/>
  <c r="H209" i="14"/>
  <c r="H209" i="12"/>
  <c r="E262" i="13"/>
  <c r="E251" i="12"/>
  <c r="E263" i="12"/>
  <c r="E274" i="13"/>
  <c r="G261" i="13"/>
  <c r="G250" i="12"/>
  <c r="G262" i="12"/>
  <c r="G273" i="13"/>
  <c r="C261" i="13"/>
  <c r="C250" i="12"/>
  <c r="C262" i="12"/>
  <c r="C273" i="13"/>
  <c r="E260" i="13"/>
  <c r="E249" i="12"/>
  <c r="E261" i="12"/>
  <c r="E272" i="13"/>
  <c r="G259" i="13"/>
  <c r="G248" i="12"/>
  <c r="G260" i="12"/>
  <c r="G271" i="13"/>
  <c r="C259" i="13"/>
  <c r="C248" i="12"/>
  <c r="C271" i="13"/>
  <c r="C260" i="12"/>
  <c r="E258" i="13"/>
  <c r="E247" i="12"/>
  <c r="E259" i="12"/>
  <c r="E270" i="13"/>
  <c r="G257" i="13"/>
  <c r="G246" i="12"/>
  <c r="G269" i="13"/>
  <c r="G258" i="12"/>
  <c r="C257" i="13"/>
  <c r="C246" i="12"/>
  <c r="C269" i="13"/>
  <c r="C258" i="12"/>
  <c r="E255" i="14"/>
  <c r="E251" i="14"/>
  <c r="E247" i="14"/>
  <c r="E256" i="14"/>
  <c r="E252" i="14"/>
  <c r="E248" i="14"/>
  <c r="E253" i="14"/>
  <c r="E249" i="14"/>
  <c r="E245" i="14"/>
  <c r="E250" i="14"/>
  <c r="E254" i="14"/>
  <c r="E246" i="14"/>
  <c r="E256" i="13"/>
  <c r="E245" i="12"/>
  <c r="E267" i="14"/>
  <c r="E264" i="14"/>
  <c r="E257" i="14"/>
  <c r="E268" i="13"/>
  <c r="E263" i="14"/>
  <c r="E260" i="14"/>
  <c r="E266" i="14"/>
  <c r="E257" i="12"/>
  <c r="E262" i="14"/>
  <c r="E259" i="14"/>
  <c r="E265" i="14"/>
  <c r="E258" i="14"/>
  <c r="E268" i="14"/>
  <c r="E261" i="14"/>
  <c r="G255" i="13"/>
  <c r="G244" i="12"/>
  <c r="G267" i="13"/>
  <c r="G256" i="12"/>
  <c r="C255" i="13"/>
  <c r="C244" i="12"/>
  <c r="C267" i="13"/>
  <c r="C256" i="12"/>
  <c r="E254" i="13"/>
  <c r="E243" i="12"/>
  <c r="E255" i="12"/>
  <c r="E266" i="13"/>
  <c r="G253" i="13"/>
  <c r="G242" i="12"/>
  <c r="G265" i="13"/>
  <c r="G254" i="12"/>
  <c r="C253" i="13"/>
  <c r="C242" i="12"/>
  <c r="C265" i="13"/>
  <c r="C254" i="12"/>
  <c r="E252" i="13"/>
  <c r="E241" i="12"/>
  <c r="G251" i="13"/>
  <c r="G240" i="12"/>
  <c r="C251" i="13"/>
  <c r="C240" i="12"/>
  <c r="E239" i="12"/>
  <c r="E250" i="13"/>
  <c r="G249" i="13"/>
  <c r="G238" i="12"/>
  <c r="C249" i="13"/>
  <c r="C238" i="12"/>
  <c r="E248" i="13"/>
  <c r="E237" i="12"/>
  <c r="D247" i="13"/>
  <c r="D236" i="12"/>
  <c r="F246" i="13"/>
  <c r="F235" i="12"/>
  <c r="B246" i="13"/>
  <c r="B235" i="12"/>
  <c r="D245" i="13"/>
  <c r="D234" i="12"/>
  <c r="F242" i="14"/>
  <c r="F238" i="14"/>
  <c r="F234" i="14"/>
  <c r="F243" i="14"/>
  <c r="F239" i="14"/>
  <c r="F235" i="14"/>
  <c r="F244" i="14"/>
  <c r="F240" i="14"/>
  <c r="F236" i="14"/>
  <c r="F233" i="14"/>
  <c r="F237" i="14"/>
  <c r="F241" i="14"/>
  <c r="F244" i="13"/>
  <c r="F233" i="12"/>
  <c r="B242" i="14"/>
  <c r="B238" i="14"/>
  <c r="B234" i="14"/>
  <c r="B243" i="14"/>
  <c r="B239" i="14"/>
  <c r="B235" i="14"/>
  <c r="B244" i="14"/>
  <c r="B240" i="14"/>
  <c r="B236" i="14"/>
  <c r="B241" i="14"/>
  <c r="B233" i="14"/>
  <c r="B237" i="14"/>
  <c r="B244" i="13"/>
  <c r="B233" i="12"/>
  <c r="D243" i="13"/>
  <c r="D232" i="12"/>
  <c r="F242" i="13"/>
  <c r="F231" i="12"/>
  <c r="B242" i="13"/>
  <c r="B231" i="12"/>
  <c r="D241" i="13"/>
  <c r="D230" i="12"/>
  <c r="F240" i="13"/>
  <c r="F229" i="12"/>
  <c r="B240" i="13"/>
  <c r="B229" i="12"/>
  <c r="D239" i="13"/>
  <c r="D228" i="12"/>
  <c r="F238" i="13"/>
  <c r="F227" i="12"/>
  <c r="B238" i="13"/>
  <c r="B227" i="12"/>
  <c r="D237" i="13"/>
  <c r="D226" i="12"/>
  <c r="F236" i="13"/>
  <c r="F225" i="12"/>
  <c r="B236" i="13"/>
  <c r="B225" i="12"/>
  <c r="D235" i="13"/>
  <c r="D224" i="12"/>
  <c r="F234" i="13"/>
  <c r="F223" i="12"/>
  <c r="B234" i="13"/>
  <c r="B223" i="12"/>
  <c r="D233" i="13"/>
  <c r="D222" i="12"/>
  <c r="F230" i="14"/>
  <c r="F226" i="14"/>
  <c r="F222" i="14"/>
  <c r="F231" i="14"/>
  <c r="F227" i="14"/>
  <c r="F223" i="14"/>
  <c r="F232" i="14"/>
  <c r="F228" i="14"/>
  <c r="F224" i="14"/>
  <c r="F229" i="14"/>
  <c r="F221" i="14"/>
  <c r="F225" i="14"/>
  <c r="F232" i="13"/>
  <c r="F221" i="12"/>
  <c r="B230" i="14"/>
  <c r="B226" i="14"/>
  <c r="B222" i="14"/>
  <c r="B231" i="14"/>
  <c r="B227" i="14"/>
  <c r="B223" i="14"/>
  <c r="B232" i="14"/>
  <c r="B228" i="14"/>
  <c r="B224" i="14"/>
  <c r="B225" i="14"/>
  <c r="B229" i="14"/>
  <c r="B221" i="14"/>
  <c r="B232" i="13"/>
  <c r="B221" i="12"/>
  <c r="F230" i="13"/>
  <c r="F219" i="12"/>
  <c r="B230" i="13"/>
  <c r="B219" i="12"/>
  <c r="F228" i="13"/>
  <c r="F217" i="12"/>
  <c r="B228" i="13"/>
  <c r="B217" i="12"/>
  <c r="G214" i="12"/>
  <c r="G212" i="12"/>
  <c r="C212" i="12"/>
  <c r="E211" i="12"/>
  <c r="G210" i="12"/>
  <c r="C210" i="12"/>
  <c r="E209" i="14"/>
  <c r="E211" i="14"/>
  <c r="E212" i="14"/>
  <c r="E210" i="14"/>
  <c r="E209" i="12"/>
  <c r="G208" i="12"/>
  <c r="G206" i="12"/>
  <c r="G215" i="13"/>
  <c r="G204" i="12"/>
  <c r="G214" i="13"/>
  <c r="G203" i="12"/>
  <c r="G213" i="13"/>
  <c r="G202" i="12"/>
  <c r="H200" i="12"/>
  <c r="D200" i="12"/>
  <c r="G210" i="13"/>
  <c r="G199" i="12"/>
  <c r="C199" i="12"/>
  <c r="F209" i="13"/>
  <c r="F198" i="12"/>
  <c r="B209" i="13"/>
  <c r="B198" i="12"/>
  <c r="E200" i="14"/>
  <c r="E197" i="14"/>
  <c r="E198" i="14"/>
  <c r="E199" i="14"/>
  <c r="E197" i="12"/>
  <c r="H196" i="12"/>
  <c r="D196" i="12"/>
  <c r="G206" i="13"/>
  <c r="G195" i="12"/>
  <c r="C195" i="12"/>
  <c r="F205" i="13"/>
  <c r="F194" i="12"/>
  <c r="B205" i="13"/>
  <c r="B194" i="12"/>
  <c r="E193" i="12"/>
  <c r="H192" i="12"/>
  <c r="D192" i="12"/>
  <c r="G202" i="13"/>
  <c r="G191" i="12"/>
  <c r="C191" i="12"/>
  <c r="F201" i="13"/>
  <c r="F190" i="12"/>
  <c r="B201" i="13"/>
  <c r="B190" i="12"/>
  <c r="E200" i="13"/>
  <c r="E189" i="12"/>
  <c r="H199" i="13"/>
  <c r="H188" i="12"/>
  <c r="D199" i="13"/>
  <c r="D188" i="12"/>
  <c r="G198" i="13"/>
  <c r="G187" i="12"/>
  <c r="C198" i="13"/>
  <c r="C187" i="12"/>
  <c r="F197" i="13"/>
  <c r="F186" i="12"/>
  <c r="B197" i="13"/>
  <c r="B186" i="12"/>
  <c r="E196" i="14"/>
  <c r="E192" i="14"/>
  <c r="E188" i="14"/>
  <c r="E193" i="14"/>
  <c r="E189" i="14"/>
  <c r="E194" i="14"/>
  <c r="E190" i="14"/>
  <c r="E186" i="14"/>
  <c r="E185" i="14"/>
  <c r="E191" i="14"/>
  <c r="E187" i="14"/>
  <c r="E195" i="14"/>
  <c r="E196" i="13"/>
  <c r="E185" i="12"/>
  <c r="H195" i="13"/>
  <c r="H184" i="12"/>
  <c r="D195" i="13"/>
  <c r="D184" i="12"/>
  <c r="G194" i="13"/>
  <c r="G183" i="12"/>
  <c r="C194" i="13"/>
  <c r="C183" i="12"/>
  <c r="F193" i="13"/>
  <c r="F182" i="12"/>
  <c r="B193" i="13"/>
  <c r="B182" i="12"/>
  <c r="E192" i="13"/>
  <c r="E181" i="12"/>
  <c r="H191" i="13"/>
  <c r="H180" i="12"/>
  <c r="D191" i="13"/>
  <c r="D180" i="12"/>
  <c r="G190" i="13"/>
  <c r="G179" i="12"/>
  <c r="C190" i="13"/>
  <c r="C179" i="12"/>
  <c r="F189" i="13"/>
  <c r="F178" i="12"/>
  <c r="B189" i="13"/>
  <c r="B178" i="12"/>
  <c r="E188" i="13"/>
  <c r="E177" i="12"/>
  <c r="H187" i="13"/>
  <c r="H176" i="12"/>
  <c r="D187" i="13"/>
  <c r="D176" i="12"/>
  <c r="G186" i="13"/>
  <c r="G175" i="12"/>
  <c r="C186" i="13"/>
  <c r="C175" i="12"/>
  <c r="F185" i="13"/>
  <c r="F174" i="12"/>
  <c r="B185" i="13"/>
  <c r="B174" i="12"/>
  <c r="E184" i="14"/>
  <c r="E180" i="14"/>
  <c r="E176" i="14"/>
  <c r="E182" i="14"/>
  <c r="E178" i="14"/>
  <c r="E174" i="14"/>
  <c r="E177" i="14"/>
  <c r="E179" i="14"/>
  <c r="E181" i="14"/>
  <c r="E173" i="14"/>
  <c r="E175" i="14"/>
  <c r="E183" i="14"/>
  <c r="E184" i="13"/>
  <c r="E173" i="12"/>
  <c r="H183" i="13"/>
  <c r="H172" i="12"/>
  <c r="D183" i="13"/>
  <c r="D172" i="12"/>
  <c r="G182" i="13"/>
  <c r="G171" i="12"/>
  <c r="C182" i="13"/>
  <c r="C171" i="12"/>
  <c r="F181" i="13"/>
  <c r="F170" i="12"/>
  <c r="B181" i="13"/>
  <c r="B170" i="12"/>
  <c r="E180" i="13"/>
  <c r="E169" i="12"/>
  <c r="H179" i="13"/>
  <c r="H168" i="12"/>
  <c r="D179" i="13"/>
  <c r="D168" i="12"/>
  <c r="G178" i="13"/>
  <c r="G167" i="12"/>
  <c r="C178" i="13"/>
  <c r="C167" i="12"/>
  <c r="F177" i="13"/>
  <c r="F166" i="12"/>
  <c r="B177" i="13"/>
  <c r="B166" i="12"/>
  <c r="E176" i="13"/>
  <c r="E165" i="12"/>
  <c r="H175" i="13"/>
  <c r="H164" i="12"/>
  <c r="D175" i="13"/>
  <c r="D164" i="12"/>
  <c r="G174" i="13"/>
  <c r="G163" i="12"/>
  <c r="C174" i="13"/>
  <c r="C163" i="12"/>
  <c r="F173" i="13"/>
  <c r="F162" i="12"/>
  <c r="B173" i="13"/>
  <c r="B162" i="12"/>
  <c r="E172" i="14"/>
  <c r="E168" i="14"/>
  <c r="E170" i="14"/>
  <c r="E166" i="14"/>
  <c r="E162" i="14"/>
  <c r="E169" i="14"/>
  <c r="E165" i="14"/>
  <c r="E171" i="14"/>
  <c r="E164" i="14"/>
  <c r="E161" i="14"/>
  <c r="E163" i="14"/>
  <c r="E167" i="14"/>
  <c r="E172" i="13"/>
  <c r="E161" i="12"/>
  <c r="H171" i="13"/>
  <c r="H160" i="12"/>
  <c r="D171" i="13"/>
  <c r="D160" i="12"/>
  <c r="G170" i="13"/>
  <c r="G159" i="12"/>
  <c r="C170" i="13"/>
  <c r="C159" i="12"/>
  <c r="F169" i="13"/>
  <c r="F158" i="12"/>
  <c r="B169" i="13"/>
  <c r="B158" i="12"/>
  <c r="E168" i="13"/>
  <c r="E157" i="12"/>
  <c r="H167" i="13"/>
  <c r="H156" i="12"/>
  <c r="D167" i="13"/>
  <c r="D156" i="12"/>
  <c r="G166" i="13"/>
  <c r="G155" i="12"/>
  <c r="C166" i="13"/>
  <c r="C155" i="12"/>
  <c r="F165" i="13"/>
  <c r="F154" i="12"/>
  <c r="B165" i="13"/>
  <c r="B154" i="12"/>
  <c r="E164" i="13"/>
  <c r="E153" i="12"/>
  <c r="H163" i="13"/>
  <c r="H152" i="12"/>
  <c r="D163" i="13"/>
  <c r="D152" i="12"/>
  <c r="G162" i="13"/>
  <c r="G151" i="12"/>
  <c r="C162" i="13"/>
  <c r="C151" i="12"/>
  <c r="F161" i="13"/>
  <c r="F150" i="12"/>
  <c r="B161" i="13"/>
  <c r="B150" i="12"/>
  <c r="D157" i="14"/>
  <c r="D153" i="14"/>
  <c r="D149" i="14"/>
  <c r="D159" i="14"/>
  <c r="D156" i="14"/>
  <c r="D158" i="14"/>
  <c r="D155" i="14"/>
  <c r="D152" i="14"/>
  <c r="D154" i="14"/>
  <c r="D151" i="14"/>
  <c r="D160" i="14"/>
  <c r="D160" i="13"/>
  <c r="D150" i="14"/>
  <c r="D149" i="12"/>
  <c r="G159" i="13"/>
  <c r="G148" i="12"/>
  <c r="C159" i="13"/>
  <c r="C148" i="12"/>
  <c r="F158" i="13"/>
  <c r="F147" i="12"/>
  <c r="B158" i="13"/>
  <c r="B147" i="12"/>
  <c r="E157" i="13"/>
  <c r="E146" i="12"/>
  <c r="H156" i="13"/>
  <c r="H145" i="12"/>
  <c r="D156" i="13"/>
  <c r="D145" i="12"/>
  <c r="G155" i="13"/>
  <c r="G144" i="12"/>
  <c r="C155" i="13"/>
  <c r="C144" i="12"/>
  <c r="F154" i="13"/>
  <c r="F143" i="12"/>
  <c r="B154" i="13"/>
  <c r="B143" i="12"/>
  <c r="E153" i="13"/>
  <c r="E142" i="12"/>
  <c r="H152" i="13"/>
  <c r="H141" i="12"/>
  <c r="D152" i="13"/>
  <c r="D141" i="12"/>
  <c r="G151" i="13"/>
  <c r="G140" i="12"/>
  <c r="C151" i="13"/>
  <c r="C140" i="12"/>
  <c r="F150" i="13"/>
  <c r="F139" i="12"/>
  <c r="B150" i="13"/>
  <c r="B139" i="12"/>
  <c r="E149" i="13"/>
  <c r="E138" i="12"/>
  <c r="H145" i="14"/>
  <c r="H141" i="14"/>
  <c r="H137" i="14"/>
  <c r="H147" i="14"/>
  <c r="H144" i="14"/>
  <c r="H146" i="14"/>
  <c r="H143" i="14"/>
  <c r="H140" i="14"/>
  <c r="H142" i="14"/>
  <c r="H139" i="14"/>
  <c r="H148" i="14"/>
  <c r="H138" i="14"/>
  <c r="H148" i="13"/>
  <c r="H137" i="12"/>
  <c r="H149" i="14"/>
  <c r="H149" i="12"/>
  <c r="D145" i="14"/>
  <c r="D141" i="14"/>
  <c r="D137" i="14"/>
  <c r="D146" i="14"/>
  <c r="D143" i="14"/>
  <c r="D140" i="14"/>
  <c r="D142" i="14"/>
  <c r="D139" i="14"/>
  <c r="D148" i="14"/>
  <c r="D138" i="14"/>
  <c r="D148" i="13"/>
  <c r="D147" i="14"/>
  <c r="D144" i="14"/>
  <c r="D137" i="12"/>
  <c r="G147" i="13"/>
  <c r="G136" i="12"/>
  <c r="C147" i="13"/>
  <c r="C136" i="12"/>
  <c r="F146" i="13"/>
  <c r="F135" i="12"/>
  <c r="B146" i="13"/>
  <c r="B135" i="12"/>
  <c r="E145" i="13"/>
  <c r="E134" i="12"/>
  <c r="H144" i="13"/>
  <c r="H133" i="12"/>
  <c r="D144" i="13"/>
  <c r="D133" i="12"/>
  <c r="G143" i="13"/>
  <c r="G132" i="12"/>
  <c r="C143" i="13"/>
  <c r="C132" i="12"/>
  <c r="F142" i="13"/>
  <c r="F131" i="12"/>
  <c r="B142" i="13"/>
  <c r="B131" i="12"/>
  <c r="E141" i="13"/>
  <c r="E130" i="12"/>
  <c r="H140" i="13"/>
  <c r="H129" i="12"/>
  <c r="D140" i="13"/>
  <c r="D129" i="12"/>
  <c r="G139" i="13"/>
  <c r="G128" i="12"/>
  <c r="C139" i="13"/>
  <c r="C128" i="12"/>
  <c r="F138" i="13"/>
  <c r="F127" i="12"/>
  <c r="B138" i="13"/>
  <c r="B127" i="12"/>
  <c r="E137" i="13"/>
  <c r="E126" i="12"/>
  <c r="H133" i="14"/>
  <c r="H129" i="14"/>
  <c r="H134" i="14"/>
  <c r="H131" i="14"/>
  <c r="H128" i="14"/>
  <c r="H130" i="14"/>
  <c r="H127" i="14"/>
  <c r="H136" i="14"/>
  <c r="H125" i="14"/>
  <c r="H135" i="14"/>
  <c r="H132" i="14"/>
  <c r="H126" i="14"/>
  <c r="H136" i="13"/>
  <c r="H125" i="12"/>
  <c r="D133" i="14"/>
  <c r="D129" i="14"/>
  <c r="D130" i="14"/>
  <c r="D127" i="14"/>
  <c r="D136" i="14"/>
  <c r="D135" i="14"/>
  <c r="D132" i="14"/>
  <c r="D125" i="14"/>
  <c r="D134" i="14"/>
  <c r="D131" i="14"/>
  <c r="D128" i="14"/>
  <c r="D136" i="13"/>
  <c r="D126" i="14"/>
  <c r="D125" i="12"/>
  <c r="G135" i="13"/>
  <c r="G124" i="12"/>
  <c r="C135" i="13"/>
  <c r="C124" i="12"/>
  <c r="F134" i="13"/>
  <c r="F123" i="12"/>
  <c r="B134" i="13"/>
  <c r="B123" i="12"/>
  <c r="E133" i="13"/>
  <c r="E122" i="12"/>
  <c r="H132" i="13"/>
  <c r="H121" i="12"/>
  <c r="D132" i="13"/>
  <c r="D121" i="12"/>
  <c r="G131" i="13"/>
  <c r="G120" i="12"/>
  <c r="C131" i="13"/>
  <c r="C120" i="12"/>
  <c r="F130" i="13"/>
  <c r="F119" i="12"/>
  <c r="B130" i="13"/>
  <c r="B119" i="12"/>
  <c r="E129" i="13"/>
  <c r="E118" i="12"/>
  <c r="H128" i="13"/>
  <c r="H117" i="12"/>
  <c r="D128" i="13"/>
  <c r="D117" i="12"/>
  <c r="G127" i="13"/>
  <c r="G116" i="12"/>
  <c r="C127" i="13"/>
  <c r="C116" i="12"/>
  <c r="F126" i="13"/>
  <c r="F115" i="12"/>
  <c r="B126" i="13"/>
  <c r="B115" i="12"/>
  <c r="E125" i="13"/>
  <c r="E114" i="12"/>
  <c r="H123" i="14"/>
  <c r="H119" i="14"/>
  <c r="H115" i="14"/>
  <c r="H124" i="14"/>
  <c r="H120" i="14"/>
  <c r="H116" i="14"/>
  <c r="H121" i="14"/>
  <c r="H117" i="14"/>
  <c r="H113" i="14"/>
  <c r="H118" i="14"/>
  <c r="H122" i="14"/>
  <c r="H124" i="13"/>
  <c r="H114" i="14"/>
  <c r="H113" i="12"/>
  <c r="D123" i="14"/>
  <c r="D119" i="14"/>
  <c r="D115" i="14"/>
  <c r="D124" i="14"/>
  <c r="D120" i="14"/>
  <c r="D116" i="14"/>
  <c r="D121" i="14"/>
  <c r="D117" i="14"/>
  <c r="D113" i="14"/>
  <c r="D114" i="14"/>
  <c r="D118" i="14"/>
  <c r="D122" i="14"/>
  <c r="D124" i="13"/>
  <c r="D113" i="12"/>
  <c r="G123" i="13"/>
  <c r="G112" i="12"/>
  <c r="C123" i="13"/>
  <c r="C112" i="12"/>
  <c r="F122" i="13"/>
  <c r="F111" i="12"/>
  <c r="B122" i="13"/>
  <c r="B111" i="12"/>
  <c r="E121" i="13"/>
  <c r="E110" i="12"/>
  <c r="H120" i="13"/>
  <c r="H109" i="12"/>
  <c r="D120" i="13"/>
  <c r="D109" i="12"/>
  <c r="G119" i="13"/>
  <c r="G108" i="12"/>
  <c r="C119" i="13"/>
  <c r="C108" i="12"/>
  <c r="F118" i="13"/>
  <c r="F107" i="12"/>
  <c r="B118" i="13"/>
  <c r="B107" i="12"/>
  <c r="E117" i="13"/>
  <c r="E106" i="12"/>
  <c r="H116" i="13"/>
  <c r="H105" i="12"/>
  <c r="D116" i="13"/>
  <c r="D105" i="12"/>
  <c r="G115" i="13"/>
  <c r="G104" i="12"/>
  <c r="C115" i="13"/>
  <c r="C104" i="12"/>
  <c r="F114" i="13"/>
  <c r="F103" i="12"/>
  <c r="B114" i="13"/>
  <c r="B103" i="12"/>
  <c r="E113" i="13"/>
  <c r="E102" i="12"/>
  <c r="H111" i="14"/>
  <c r="H107" i="14"/>
  <c r="H103" i="14"/>
  <c r="H112" i="14"/>
  <c r="H108" i="14"/>
  <c r="H104" i="14"/>
  <c r="H109" i="14"/>
  <c r="H105" i="14"/>
  <c r="H101" i="14"/>
  <c r="H102" i="14"/>
  <c r="H106" i="14"/>
  <c r="H110" i="14"/>
  <c r="H112" i="13"/>
  <c r="H101" i="12"/>
  <c r="D111" i="14"/>
  <c r="D107" i="14"/>
  <c r="D103" i="14"/>
  <c r="D112" i="14"/>
  <c r="D108" i="14"/>
  <c r="D104" i="14"/>
  <c r="D109" i="14"/>
  <c r="D105" i="14"/>
  <c r="D101" i="14"/>
  <c r="D102" i="14"/>
  <c r="D106" i="14"/>
  <c r="D112" i="13"/>
  <c r="D110" i="14"/>
  <c r="D101" i="12"/>
  <c r="G111" i="13"/>
  <c r="G100" i="12"/>
  <c r="C111" i="13"/>
  <c r="C100" i="12"/>
  <c r="F110" i="13"/>
  <c r="F99" i="12"/>
  <c r="B110" i="13"/>
  <c r="B99" i="12"/>
  <c r="E109" i="13"/>
  <c r="E98" i="12"/>
  <c r="H108" i="13"/>
  <c r="H97" i="12"/>
  <c r="D108" i="13"/>
  <c r="D97" i="12"/>
  <c r="G107" i="13"/>
  <c r="G96" i="12"/>
  <c r="C107" i="13"/>
  <c r="C96" i="12"/>
  <c r="F106" i="13"/>
  <c r="F95" i="12"/>
  <c r="B106" i="13"/>
  <c r="B95" i="12"/>
  <c r="E105" i="13"/>
  <c r="E94" i="12"/>
  <c r="H104" i="13"/>
  <c r="H93" i="12"/>
  <c r="D104" i="13"/>
  <c r="D93" i="12"/>
  <c r="G103" i="13"/>
  <c r="G92" i="12"/>
  <c r="C103" i="13"/>
  <c r="C92" i="12"/>
  <c r="F102" i="13"/>
  <c r="F91" i="12"/>
  <c r="B102" i="13"/>
  <c r="B91" i="12"/>
  <c r="E101" i="13"/>
  <c r="E90" i="12"/>
  <c r="H99" i="14"/>
  <c r="H95" i="14"/>
  <c r="H91" i="14"/>
  <c r="H100" i="14"/>
  <c r="H96" i="14"/>
  <c r="H92" i="14"/>
  <c r="H97" i="14"/>
  <c r="H93" i="14"/>
  <c r="H89" i="14"/>
  <c r="H90" i="14"/>
  <c r="H94" i="14"/>
  <c r="H100" i="13"/>
  <c r="H98" i="14"/>
  <c r="H89" i="12"/>
  <c r="D99" i="14"/>
  <c r="D95" i="14"/>
  <c r="D91" i="14"/>
  <c r="D100" i="14"/>
  <c r="D96" i="14"/>
  <c r="D92" i="14"/>
  <c r="D97" i="14"/>
  <c r="D93" i="14"/>
  <c r="D89" i="14"/>
  <c r="D98" i="14"/>
  <c r="D90" i="14"/>
  <c r="D100" i="13"/>
  <c r="D94" i="14"/>
  <c r="D89" i="12"/>
  <c r="G99" i="13"/>
  <c r="G88" i="12"/>
  <c r="C99" i="13"/>
  <c r="C88" i="12"/>
  <c r="F98" i="13"/>
  <c r="F87" i="12"/>
  <c r="B98" i="13"/>
  <c r="B87" i="12"/>
  <c r="E97" i="13"/>
  <c r="E86" i="12"/>
  <c r="H96" i="13"/>
  <c r="H85" i="12"/>
  <c r="D96" i="13"/>
  <c r="D85" i="12"/>
  <c r="G95" i="13"/>
  <c r="G84" i="12"/>
  <c r="C95" i="13"/>
  <c r="C84" i="12"/>
  <c r="F94" i="13"/>
  <c r="F83" i="12"/>
  <c r="B94" i="13"/>
  <c r="B83" i="12"/>
  <c r="E93" i="13"/>
  <c r="E82" i="12"/>
  <c r="H92" i="13"/>
  <c r="H81" i="12"/>
  <c r="D92" i="13"/>
  <c r="D81" i="12"/>
  <c r="G91" i="13"/>
  <c r="G80" i="12"/>
  <c r="C91" i="13"/>
  <c r="C80" i="12"/>
  <c r="F90" i="13"/>
  <c r="F79" i="12"/>
  <c r="B90" i="13"/>
  <c r="B79" i="12"/>
  <c r="E89" i="13"/>
  <c r="E78" i="12"/>
  <c r="H87" i="14"/>
  <c r="H83" i="14"/>
  <c r="H79" i="14"/>
  <c r="H88" i="14"/>
  <c r="H84" i="14"/>
  <c r="H80" i="14"/>
  <c r="H85" i="14"/>
  <c r="H81" i="14"/>
  <c r="H77" i="14"/>
  <c r="H86" i="14"/>
  <c r="H78" i="14"/>
  <c r="H88" i="13"/>
  <c r="H82" i="14"/>
  <c r="H77" i="12"/>
  <c r="D87" i="14"/>
  <c r="D83" i="14"/>
  <c r="D88" i="14"/>
  <c r="D84" i="14"/>
  <c r="D80" i="14"/>
  <c r="D85" i="14"/>
  <c r="D81" i="14"/>
  <c r="D77" i="14"/>
  <c r="D82" i="14"/>
  <c r="D86" i="14"/>
  <c r="D79" i="14"/>
  <c r="D88" i="13"/>
  <c r="D78" i="14"/>
  <c r="D77" i="12"/>
  <c r="G87" i="13"/>
  <c r="G76" i="12"/>
  <c r="C87" i="13"/>
  <c r="C76" i="12"/>
  <c r="F86" i="13"/>
  <c r="F75" i="12"/>
  <c r="B86" i="13"/>
  <c r="B75" i="12"/>
  <c r="E85" i="13"/>
  <c r="E74" i="12"/>
  <c r="H84" i="13"/>
  <c r="H73" i="12"/>
  <c r="D84" i="13"/>
  <c r="D73" i="12"/>
  <c r="G83" i="13"/>
  <c r="G72" i="12"/>
  <c r="C83" i="13"/>
  <c r="C72" i="12"/>
  <c r="F82" i="13"/>
  <c r="F71" i="12"/>
  <c r="B82" i="13"/>
  <c r="B71" i="12"/>
  <c r="E81" i="13"/>
  <c r="E70" i="12"/>
  <c r="H80" i="13"/>
  <c r="H69" i="12"/>
  <c r="D80" i="13"/>
  <c r="D69" i="12"/>
  <c r="G79" i="13"/>
  <c r="G68" i="12"/>
  <c r="C79" i="13"/>
  <c r="C68" i="12"/>
  <c r="F78" i="13"/>
  <c r="F67" i="12"/>
  <c r="B78" i="13"/>
  <c r="B67" i="12"/>
  <c r="E77" i="13"/>
  <c r="E66" i="12"/>
  <c r="H73" i="14"/>
  <c r="H69" i="14"/>
  <c r="H65" i="14"/>
  <c r="H75" i="14"/>
  <c r="H72" i="14"/>
  <c r="H74" i="14"/>
  <c r="H71" i="14"/>
  <c r="H68" i="14"/>
  <c r="H70" i="14"/>
  <c r="H67" i="14"/>
  <c r="H76" i="13"/>
  <c r="H76" i="14"/>
  <c r="H66" i="14"/>
  <c r="H65" i="12"/>
  <c r="D73" i="14"/>
  <c r="D69" i="14"/>
  <c r="D65" i="14"/>
  <c r="D74" i="14"/>
  <c r="D71" i="14"/>
  <c r="D68" i="14"/>
  <c r="D70" i="14"/>
  <c r="D67" i="14"/>
  <c r="D76" i="14"/>
  <c r="D66" i="14"/>
  <c r="D76" i="13"/>
  <c r="D72" i="14"/>
  <c r="D75" i="14"/>
  <c r="D65" i="12"/>
  <c r="G75" i="13"/>
  <c r="G64" i="12"/>
  <c r="C75" i="13"/>
  <c r="C64" i="12"/>
  <c r="F74" i="13"/>
  <c r="F63" i="12"/>
  <c r="B74" i="13"/>
  <c r="B63" i="12"/>
  <c r="E73" i="13"/>
  <c r="E62" i="12"/>
  <c r="H72" i="13"/>
  <c r="H61" i="12"/>
  <c r="D72" i="13"/>
  <c r="D61" i="12"/>
  <c r="G71" i="13"/>
  <c r="G60" i="12"/>
  <c r="C71" i="13"/>
  <c r="C60" i="12"/>
  <c r="F70" i="13"/>
  <c r="F59" i="12"/>
  <c r="B70" i="13"/>
  <c r="B59" i="12"/>
  <c r="E69" i="13"/>
  <c r="E58" i="12"/>
  <c r="H68" i="13"/>
  <c r="H57" i="12"/>
  <c r="D68" i="13"/>
  <c r="D57" i="12"/>
  <c r="G67" i="13"/>
  <c r="G56" i="12"/>
  <c r="C67" i="13"/>
  <c r="C56" i="12"/>
  <c r="F66" i="13"/>
  <c r="F55" i="12"/>
  <c r="B66" i="13"/>
  <c r="B55" i="12"/>
  <c r="E65" i="13"/>
  <c r="E54" i="12"/>
  <c r="H61" i="14"/>
  <c r="H57" i="14"/>
  <c r="H53" i="14"/>
  <c r="H62" i="14"/>
  <c r="H59" i="14"/>
  <c r="H56" i="14"/>
  <c r="H58" i="14"/>
  <c r="H55" i="14"/>
  <c r="H64" i="14"/>
  <c r="H54" i="14"/>
  <c r="H64" i="13"/>
  <c r="H63" i="14"/>
  <c r="H60" i="14"/>
  <c r="H53" i="12"/>
  <c r="D61" i="14"/>
  <c r="D57" i="14"/>
  <c r="D53" i="14"/>
  <c r="D58" i="14"/>
  <c r="D55" i="14"/>
  <c r="D64" i="14"/>
  <c r="D54" i="14"/>
  <c r="D63" i="14"/>
  <c r="D60" i="14"/>
  <c r="D64" i="13"/>
  <c r="D62" i="14"/>
  <c r="D59" i="14"/>
  <c r="D56" i="14"/>
  <c r="D53" i="12"/>
  <c r="G63" i="13"/>
  <c r="G52" i="12"/>
  <c r="C63" i="13"/>
  <c r="C52" i="12"/>
  <c r="F62" i="13"/>
  <c r="F51" i="12"/>
  <c r="B62" i="13"/>
  <c r="B51" i="12"/>
  <c r="E61" i="13"/>
  <c r="E50" i="12"/>
  <c r="H60" i="13"/>
  <c r="H49" i="12"/>
  <c r="D60" i="13"/>
  <c r="D49" i="12"/>
  <c r="G59" i="13"/>
  <c r="G48" i="12"/>
  <c r="C59" i="13"/>
  <c r="C48" i="12"/>
  <c r="F58" i="13"/>
  <c r="F47" i="12"/>
  <c r="B58" i="13"/>
  <c r="B47" i="12"/>
  <c r="E57" i="13"/>
  <c r="E46" i="12"/>
  <c r="H56" i="13"/>
  <c r="H45" i="12"/>
  <c r="D56" i="13"/>
  <c r="D45" i="12"/>
  <c r="G55" i="13"/>
  <c r="G44" i="12"/>
  <c r="C55" i="13"/>
  <c r="C44" i="12"/>
  <c r="F54" i="13"/>
  <c r="F43" i="12"/>
  <c r="B54" i="13"/>
  <c r="B43" i="12"/>
  <c r="E53" i="13"/>
  <c r="E42" i="12"/>
  <c r="H49" i="14"/>
  <c r="H45" i="14"/>
  <c r="H41" i="14"/>
  <c r="H46" i="14"/>
  <c r="H43" i="14"/>
  <c r="H52" i="14"/>
  <c r="H42" i="14"/>
  <c r="H51" i="14"/>
  <c r="H48" i="14"/>
  <c r="H52" i="13"/>
  <c r="H47" i="14"/>
  <c r="H44" i="14"/>
  <c r="H50" i="14"/>
  <c r="H41" i="12"/>
  <c r="D49" i="14"/>
  <c r="D45" i="14"/>
  <c r="D41" i="14"/>
  <c r="D52" i="14"/>
  <c r="D42" i="14"/>
  <c r="D51" i="14"/>
  <c r="D48" i="14"/>
  <c r="D50" i="14"/>
  <c r="D47" i="14"/>
  <c r="D44" i="14"/>
  <c r="D52" i="13"/>
  <c r="D46" i="14"/>
  <c r="D43" i="14"/>
  <c r="D41" i="12"/>
  <c r="G51" i="13"/>
  <c r="G40" i="12"/>
  <c r="C51" i="13"/>
  <c r="C40" i="12"/>
  <c r="F50" i="13"/>
  <c r="F39" i="12"/>
  <c r="B50" i="13"/>
  <c r="B39" i="12"/>
  <c r="E49" i="13"/>
  <c r="E38" i="12"/>
  <c r="H48" i="13"/>
  <c r="H37" i="12"/>
  <c r="D48" i="13"/>
  <c r="D37" i="12"/>
  <c r="G47" i="13"/>
  <c r="G36" i="12"/>
  <c r="C47" i="13"/>
  <c r="C36" i="12"/>
  <c r="F46" i="13"/>
  <c r="F35" i="12"/>
  <c r="B46" i="13"/>
  <c r="B35" i="12"/>
  <c r="E45" i="13"/>
  <c r="E34" i="12"/>
  <c r="H44" i="13"/>
  <c r="H33" i="12"/>
  <c r="D44" i="13"/>
  <c r="D33" i="12"/>
  <c r="G43" i="13"/>
  <c r="G32" i="12"/>
  <c r="C43" i="13"/>
  <c r="C32" i="12"/>
  <c r="F42" i="13"/>
  <c r="F31" i="12"/>
  <c r="B42" i="13"/>
  <c r="B31" i="12"/>
  <c r="E41" i="13"/>
  <c r="E30" i="12"/>
  <c r="H40" i="14"/>
  <c r="H38" i="14"/>
  <c r="H34" i="14"/>
  <c r="H30" i="14"/>
  <c r="H39" i="14"/>
  <c r="H35" i="14"/>
  <c r="H31" i="14"/>
  <c r="H36" i="14"/>
  <c r="H32" i="14"/>
  <c r="H40" i="13"/>
  <c r="H33" i="14"/>
  <c r="H37" i="14"/>
  <c r="H29" i="12"/>
  <c r="H29" i="14"/>
  <c r="D38" i="14"/>
  <c r="D34" i="14"/>
  <c r="D30" i="14"/>
  <c r="D39" i="14"/>
  <c r="D35" i="14"/>
  <c r="D31" i="14"/>
  <c r="D36" i="14"/>
  <c r="D32" i="14"/>
  <c r="D40" i="13"/>
  <c r="D29" i="14"/>
  <c r="D40" i="14"/>
  <c r="D33" i="14"/>
  <c r="D37" i="14"/>
  <c r="D29" i="12"/>
  <c r="G39" i="13"/>
  <c r="G28" i="12"/>
  <c r="C39" i="13"/>
  <c r="C28" i="12"/>
  <c r="F38" i="13"/>
  <c r="F27" i="12"/>
  <c r="B38" i="13"/>
  <c r="B27" i="12"/>
  <c r="E37" i="13"/>
  <c r="E26" i="12"/>
  <c r="H36" i="13"/>
  <c r="H25" i="12"/>
  <c r="D36" i="13"/>
  <c r="D25" i="12"/>
  <c r="G35" i="13"/>
  <c r="G24" i="12"/>
  <c r="C35" i="13"/>
  <c r="C24" i="12"/>
  <c r="F34" i="13"/>
  <c r="F23" i="12"/>
  <c r="B34" i="13"/>
  <c r="B23" i="12"/>
  <c r="E33" i="13"/>
  <c r="E22" i="12"/>
  <c r="H32" i="13"/>
  <c r="H21" i="12"/>
  <c r="D32" i="13"/>
  <c r="D21" i="12"/>
  <c r="G31" i="13"/>
  <c r="G20" i="12"/>
  <c r="C31" i="13"/>
  <c r="C20" i="12"/>
  <c r="F30" i="13"/>
  <c r="F19" i="12"/>
  <c r="B30" i="13"/>
  <c r="B19" i="12"/>
  <c r="E29" i="13"/>
  <c r="E18" i="12"/>
  <c r="H18" i="14"/>
  <c r="H20" i="14"/>
  <c r="H22" i="14"/>
  <c r="H24" i="14"/>
  <c r="H26" i="14"/>
  <c r="H28" i="14"/>
  <c r="H21" i="14"/>
  <c r="H19" i="14"/>
  <c r="H27" i="14"/>
  <c r="H17" i="14"/>
  <c r="H25" i="14"/>
  <c r="H17" i="12"/>
  <c r="H23" i="14"/>
  <c r="H28" i="13"/>
  <c r="D18" i="14"/>
  <c r="D20" i="14"/>
  <c r="D22" i="14"/>
  <c r="D24" i="14"/>
  <c r="D26" i="14"/>
  <c r="D28" i="14"/>
  <c r="D19" i="14"/>
  <c r="D27" i="14"/>
  <c r="D17" i="14"/>
  <c r="D25" i="14"/>
  <c r="D23" i="14"/>
  <c r="D21" i="14"/>
  <c r="D17" i="12"/>
  <c r="D28" i="13"/>
  <c r="F218" i="13"/>
  <c r="F207" i="12"/>
  <c r="G263" i="13"/>
  <c r="G252" i="12"/>
  <c r="G264" i="12"/>
  <c r="G275" i="13"/>
  <c r="C263" i="13"/>
  <c r="C252" i="12"/>
  <c r="C275" i="13"/>
  <c r="C264" i="12"/>
  <c r="H276" i="13"/>
  <c r="H265" i="12"/>
  <c r="F262" i="13"/>
  <c r="F251" i="12"/>
  <c r="F274" i="13"/>
  <c r="F263" i="12"/>
  <c r="F260" i="13"/>
  <c r="F249" i="12"/>
  <c r="F272" i="13"/>
  <c r="F261" i="12"/>
  <c r="F258" i="13"/>
  <c r="F247" i="12"/>
  <c r="F259" i="12"/>
  <c r="F270" i="13"/>
  <c r="F256" i="14"/>
  <c r="F252" i="14"/>
  <c r="F248" i="14"/>
  <c r="F253" i="14"/>
  <c r="F249" i="14"/>
  <c r="F245" i="14"/>
  <c r="F254" i="14"/>
  <c r="F250" i="14"/>
  <c r="F246" i="14"/>
  <c r="F247" i="14"/>
  <c r="F251" i="14"/>
  <c r="F255" i="14"/>
  <c r="F256" i="13"/>
  <c r="F245" i="12"/>
  <c r="F257" i="14"/>
  <c r="F257" i="12"/>
  <c r="F261" i="14"/>
  <c r="F258" i="14"/>
  <c r="F268" i="14"/>
  <c r="F268" i="13"/>
  <c r="F260" i="14"/>
  <c r="F262" i="14"/>
  <c r="F263" i="14"/>
  <c r="F259" i="14"/>
  <c r="F264" i="14"/>
  <c r="F265" i="14"/>
  <c r="F266" i="14"/>
  <c r="F267" i="14"/>
  <c r="D255" i="13"/>
  <c r="D244" i="12"/>
  <c r="D267" i="13"/>
  <c r="D256" i="12"/>
  <c r="D253" i="13"/>
  <c r="D242" i="12"/>
  <c r="D265" i="13"/>
  <c r="D254" i="12"/>
  <c r="F250" i="13"/>
  <c r="F239" i="12"/>
  <c r="B248" i="13"/>
  <c r="B237" i="12"/>
  <c r="C246" i="13"/>
  <c r="C235" i="12"/>
  <c r="C243" i="14"/>
  <c r="C239" i="14"/>
  <c r="C235" i="14"/>
  <c r="C244" i="14"/>
  <c r="C240" i="14"/>
  <c r="C236" i="14"/>
  <c r="C241" i="14"/>
  <c r="C237" i="14"/>
  <c r="C233" i="14"/>
  <c r="C234" i="14"/>
  <c r="C238" i="14"/>
  <c r="C242" i="14"/>
  <c r="C244" i="13"/>
  <c r="C233" i="12"/>
  <c r="C242" i="13"/>
  <c r="C231" i="12"/>
  <c r="C240" i="13"/>
  <c r="C229" i="12"/>
  <c r="C238" i="13"/>
  <c r="C227" i="12"/>
  <c r="E235" i="13"/>
  <c r="E224" i="12"/>
  <c r="C234" i="13"/>
  <c r="C223" i="12"/>
  <c r="C231" i="14"/>
  <c r="C227" i="14"/>
  <c r="C223" i="14"/>
  <c r="C232" i="14"/>
  <c r="C228" i="14"/>
  <c r="C224" i="14"/>
  <c r="C229" i="14"/>
  <c r="C225" i="14"/>
  <c r="C221" i="14"/>
  <c r="C226" i="14"/>
  <c r="C222" i="14"/>
  <c r="C230" i="14"/>
  <c r="C232" i="13"/>
  <c r="C221" i="12"/>
  <c r="C219" i="12"/>
  <c r="B226" i="13"/>
  <c r="B215" i="12"/>
  <c r="B224" i="13"/>
  <c r="B213" i="12"/>
  <c r="D210" i="12"/>
  <c r="B218" i="13"/>
  <c r="B207" i="12"/>
  <c r="H202" i="12"/>
  <c r="H199" i="12"/>
  <c r="C198" i="12"/>
  <c r="E196" i="12"/>
  <c r="G205" i="13"/>
  <c r="G194" i="12"/>
  <c r="B204" i="13"/>
  <c r="B193" i="12"/>
  <c r="D191" i="12"/>
  <c r="F200" i="13"/>
  <c r="F189" i="12"/>
  <c r="H198" i="13"/>
  <c r="H187" i="12"/>
  <c r="G197" i="13"/>
  <c r="G186" i="12"/>
  <c r="B193" i="14"/>
  <c r="B189" i="14"/>
  <c r="B185" i="14"/>
  <c r="B194" i="14"/>
  <c r="B190" i="14"/>
  <c r="B195" i="14"/>
  <c r="B191" i="14"/>
  <c r="B187" i="14"/>
  <c r="B192" i="14"/>
  <c r="B196" i="14"/>
  <c r="B186" i="14"/>
  <c r="B196" i="13"/>
  <c r="B188" i="14"/>
  <c r="B185" i="12"/>
  <c r="D194" i="13"/>
  <c r="D183" i="12"/>
  <c r="F192" i="13"/>
  <c r="F181" i="12"/>
  <c r="H190" i="13"/>
  <c r="H179" i="12"/>
  <c r="C189" i="13"/>
  <c r="C178" i="12"/>
  <c r="E187" i="13"/>
  <c r="E176" i="12"/>
  <c r="G185" i="13"/>
  <c r="G174" i="12"/>
  <c r="B181" i="14"/>
  <c r="B177" i="14"/>
  <c r="B173" i="14"/>
  <c r="B183" i="14"/>
  <c r="B179" i="14"/>
  <c r="B175" i="14"/>
  <c r="B182" i="14"/>
  <c r="B174" i="14"/>
  <c r="B184" i="14"/>
  <c r="B176" i="14"/>
  <c r="B178" i="14"/>
  <c r="B180" i="14"/>
  <c r="B184" i="13"/>
  <c r="B173" i="12"/>
  <c r="D182" i="13"/>
  <c r="D171" i="12"/>
  <c r="F180" i="13"/>
  <c r="F169" i="12"/>
  <c r="H178" i="13"/>
  <c r="H167" i="12"/>
  <c r="G177" i="13"/>
  <c r="G166" i="12"/>
  <c r="B176" i="13"/>
  <c r="B165" i="12"/>
  <c r="D174" i="13"/>
  <c r="D163" i="12"/>
  <c r="F169" i="14"/>
  <c r="F171" i="14"/>
  <c r="F167" i="14"/>
  <c r="F163" i="14"/>
  <c r="F170" i="14"/>
  <c r="F164" i="14"/>
  <c r="F161" i="14"/>
  <c r="F172" i="14"/>
  <c r="F166" i="14"/>
  <c r="F168" i="14"/>
  <c r="F165" i="14"/>
  <c r="F162" i="14"/>
  <c r="F172" i="13"/>
  <c r="F161" i="12"/>
  <c r="H170" i="13"/>
  <c r="H159" i="12"/>
  <c r="F168" i="13"/>
  <c r="F157" i="12"/>
  <c r="F164" i="13"/>
  <c r="F153" i="12"/>
  <c r="H162" i="13"/>
  <c r="H151" i="12"/>
  <c r="C161" i="13"/>
  <c r="C150" i="12"/>
  <c r="D159" i="13"/>
  <c r="D148" i="12"/>
  <c r="F157" i="13"/>
  <c r="F146" i="12"/>
  <c r="H155" i="13"/>
  <c r="H144" i="12"/>
  <c r="C154" i="13"/>
  <c r="C143" i="12"/>
  <c r="E152" i="13"/>
  <c r="E141" i="12"/>
  <c r="G150" i="13"/>
  <c r="G139" i="12"/>
  <c r="B149" i="13"/>
  <c r="B138" i="12"/>
  <c r="D147" i="13"/>
  <c r="D136" i="12"/>
  <c r="F134" i="12"/>
  <c r="F145" i="13"/>
  <c r="H143" i="13"/>
  <c r="H132" i="12"/>
  <c r="C142" i="13"/>
  <c r="C131" i="12"/>
  <c r="E140" i="13"/>
  <c r="E129" i="12"/>
  <c r="D139" i="13"/>
  <c r="D128" i="12"/>
  <c r="F137" i="13"/>
  <c r="F126" i="12"/>
  <c r="H135" i="13"/>
  <c r="H124" i="12"/>
  <c r="C134" i="13"/>
  <c r="C123" i="12"/>
  <c r="B133" i="13"/>
  <c r="B122" i="12"/>
  <c r="D131" i="13"/>
  <c r="D120" i="12"/>
  <c r="F118" i="12"/>
  <c r="F129" i="13"/>
  <c r="D116" i="12"/>
  <c r="D127" i="13"/>
  <c r="C126" i="13"/>
  <c r="C115" i="12"/>
  <c r="E124" i="14"/>
  <c r="E120" i="14"/>
  <c r="E116" i="14"/>
  <c r="E121" i="14"/>
  <c r="E117" i="14"/>
  <c r="E113" i="14"/>
  <c r="E122" i="14"/>
  <c r="E118" i="14"/>
  <c r="E114" i="14"/>
  <c r="E123" i="14"/>
  <c r="E115" i="14"/>
  <c r="E119" i="14"/>
  <c r="E124" i="13"/>
  <c r="E113" i="12"/>
  <c r="D123" i="13"/>
  <c r="D112" i="12"/>
  <c r="F121" i="13"/>
  <c r="F110" i="12"/>
  <c r="H119" i="13"/>
  <c r="H108" i="12"/>
  <c r="G118" i="13"/>
  <c r="G107" i="12"/>
  <c r="B117" i="13"/>
  <c r="B106" i="12"/>
  <c r="D115" i="13"/>
  <c r="D104" i="12"/>
  <c r="F102" i="12"/>
  <c r="F113" i="13"/>
  <c r="E112" i="14"/>
  <c r="E108" i="14"/>
  <c r="E104" i="14"/>
  <c r="E109" i="14"/>
  <c r="E105" i="14"/>
  <c r="E101" i="14"/>
  <c r="E110" i="14"/>
  <c r="E106" i="14"/>
  <c r="E102" i="14"/>
  <c r="E107" i="14"/>
  <c r="E111" i="14"/>
  <c r="E112" i="13"/>
  <c r="E101" i="12"/>
  <c r="E103" i="14"/>
  <c r="G110" i="13"/>
  <c r="G99" i="12"/>
  <c r="B98" i="12"/>
  <c r="B109" i="13"/>
  <c r="H107" i="13"/>
  <c r="H96" i="12"/>
  <c r="G106" i="13"/>
  <c r="G95" i="12"/>
  <c r="B105" i="13"/>
  <c r="B94" i="12"/>
  <c r="H103" i="13"/>
  <c r="H92" i="12"/>
  <c r="C91" i="12"/>
  <c r="C102" i="13"/>
  <c r="E100" i="14"/>
  <c r="E96" i="14"/>
  <c r="E92" i="14"/>
  <c r="E97" i="14"/>
  <c r="E93" i="14"/>
  <c r="E89" i="14"/>
  <c r="E98" i="14"/>
  <c r="E94" i="14"/>
  <c r="E90" i="14"/>
  <c r="E91" i="14"/>
  <c r="E95" i="14"/>
  <c r="E99" i="14"/>
  <c r="E100" i="13"/>
  <c r="E89" i="12"/>
  <c r="G98" i="13"/>
  <c r="G87" i="12"/>
  <c r="B97" i="13"/>
  <c r="B86" i="12"/>
  <c r="D84" i="12"/>
  <c r="D95" i="13"/>
  <c r="F93" i="13"/>
  <c r="F82" i="12"/>
  <c r="H91" i="13"/>
  <c r="H80" i="12"/>
  <c r="C90" i="13"/>
  <c r="C79" i="12"/>
  <c r="B89" i="13"/>
  <c r="B78" i="12"/>
  <c r="D87" i="13"/>
  <c r="D76" i="12"/>
  <c r="F85" i="13"/>
  <c r="F74" i="12"/>
  <c r="H72" i="12"/>
  <c r="H83" i="13"/>
  <c r="C82" i="13"/>
  <c r="C71" i="12"/>
  <c r="E80" i="13"/>
  <c r="E69" i="12"/>
  <c r="D79" i="13"/>
  <c r="D68" i="12"/>
  <c r="C78" i="13"/>
  <c r="C67" i="12"/>
  <c r="E74" i="14"/>
  <c r="E70" i="14"/>
  <c r="E66" i="14"/>
  <c r="E67" i="14"/>
  <c r="E76" i="14"/>
  <c r="E73" i="14"/>
  <c r="E75" i="14"/>
  <c r="E72" i="14"/>
  <c r="E69" i="14"/>
  <c r="E71" i="14"/>
  <c r="E68" i="14"/>
  <c r="E65" i="14"/>
  <c r="E76" i="13"/>
  <c r="E65" i="12"/>
  <c r="G63" i="12"/>
  <c r="G74" i="13"/>
  <c r="F73" i="13"/>
  <c r="F62" i="12"/>
  <c r="H71" i="13"/>
  <c r="H60" i="12"/>
  <c r="C70" i="13"/>
  <c r="C59" i="12"/>
  <c r="H56" i="12"/>
  <c r="H67" i="13"/>
  <c r="C66" i="13"/>
  <c r="C55" i="12"/>
  <c r="E62" i="14"/>
  <c r="E58" i="14"/>
  <c r="E54" i="14"/>
  <c r="E64" i="14"/>
  <c r="E61" i="14"/>
  <c r="E63" i="14"/>
  <c r="E60" i="14"/>
  <c r="E57" i="14"/>
  <c r="E59" i="14"/>
  <c r="E56" i="14"/>
  <c r="E53" i="14"/>
  <c r="E55" i="14"/>
  <c r="E64" i="13"/>
  <c r="E53" i="12"/>
  <c r="D52" i="12"/>
  <c r="D63" i="13"/>
  <c r="C62" i="13"/>
  <c r="C51" i="12"/>
  <c r="E60" i="13"/>
  <c r="E49" i="12"/>
  <c r="G47" i="12"/>
  <c r="G58" i="13"/>
  <c r="B57" i="13"/>
  <c r="B46" i="12"/>
  <c r="D55" i="13"/>
  <c r="D44" i="12"/>
  <c r="C43" i="12"/>
  <c r="C54" i="13"/>
  <c r="E50" i="14"/>
  <c r="E46" i="14"/>
  <c r="E42" i="14"/>
  <c r="E51" i="14"/>
  <c r="E48" i="14"/>
  <c r="E45" i="14"/>
  <c r="E47" i="14"/>
  <c r="E44" i="14"/>
  <c r="E41" i="14"/>
  <c r="E43" i="14"/>
  <c r="E52" i="13"/>
  <c r="E52" i="14"/>
  <c r="E49" i="14"/>
  <c r="E41" i="12"/>
  <c r="G50" i="13"/>
  <c r="G39" i="12"/>
  <c r="B49" i="13"/>
  <c r="B38" i="12"/>
  <c r="D36" i="12"/>
  <c r="D47" i="13"/>
  <c r="F45" i="13"/>
  <c r="F34" i="12"/>
  <c r="H43" i="13"/>
  <c r="H32" i="12"/>
  <c r="C42" i="13"/>
  <c r="C31" i="12"/>
  <c r="E39" i="14"/>
  <c r="E35" i="14"/>
  <c r="E31" i="14"/>
  <c r="E36" i="14"/>
  <c r="E32" i="14"/>
  <c r="E40" i="14"/>
  <c r="E37" i="14"/>
  <c r="E33" i="14"/>
  <c r="E29" i="14"/>
  <c r="E38" i="14"/>
  <c r="E30" i="14"/>
  <c r="E29" i="12"/>
  <c r="E34" i="14"/>
  <c r="E40" i="13"/>
  <c r="G38" i="13"/>
  <c r="G27" i="12"/>
  <c r="F37" i="13"/>
  <c r="F26" i="12"/>
  <c r="H24" i="12"/>
  <c r="H35" i="13"/>
  <c r="C34" i="13"/>
  <c r="C23" i="12"/>
  <c r="H31" i="13"/>
  <c r="H20" i="12"/>
  <c r="C30" i="13"/>
  <c r="C19" i="12"/>
  <c r="E17" i="14"/>
  <c r="E19" i="14"/>
  <c r="E21" i="14"/>
  <c r="E23" i="14"/>
  <c r="E25" i="14"/>
  <c r="E27" i="14"/>
  <c r="E18" i="14"/>
  <c r="E20" i="14"/>
  <c r="E22" i="14"/>
  <c r="E24" i="14"/>
  <c r="E26" i="14"/>
  <c r="E28" i="14"/>
  <c r="E28" i="13"/>
  <c r="E17" i="12"/>
  <c r="F217" i="13"/>
  <c r="F206" i="12"/>
  <c r="D262" i="13"/>
  <c r="D251" i="12"/>
  <c r="D274" i="13"/>
  <c r="D263" i="12"/>
  <c r="F261" i="13"/>
  <c r="F250" i="12"/>
  <c r="F273" i="13"/>
  <c r="F262" i="12"/>
  <c r="B261" i="13"/>
  <c r="B250" i="12"/>
  <c r="B273" i="13"/>
  <c r="B262" i="12"/>
  <c r="D260" i="13"/>
  <c r="D249" i="12"/>
  <c r="D272" i="13"/>
  <c r="D261" i="12"/>
  <c r="F248" i="12"/>
  <c r="F259" i="13"/>
  <c r="F271" i="13"/>
  <c r="F260" i="12"/>
  <c r="B259" i="13"/>
  <c r="B248" i="12"/>
  <c r="B271" i="13"/>
  <c r="B260" i="12"/>
  <c r="D258" i="13"/>
  <c r="D247" i="12"/>
  <c r="D259" i="12"/>
  <c r="D270" i="13"/>
  <c r="F257" i="13"/>
  <c r="F246" i="12"/>
  <c r="F269" i="13"/>
  <c r="F258" i="12"/>
  <c r="B257" i="13"/>
  <c r="B246" i="12"/>
  <c r="B269" i="13"/>
  <c r="B258" i="12"/>
  <c r="D254" i="14"/>
  <c r="D250" i="14"/>
  <c r="D246" i="14"/>
  <c r="D255" i="14"/>
  <c r="D251" i="14"/>
  <c r="D247" i="14"/>
  <c r="D256" i="14"/>
  <c r="D252" i="14"/>
  <c r="D248" i="14"/>
  <c r="D245" i="14"/>
  <c r="D249" i="14"/>
  <c r="D253" i="14"/>
  <c r="D256" i="13"/>
  <c r="D245" i="12"/>
  <c r="D262" i="14"/>
  <c r="D259" i="14"/>
  <c r="D257" i="14"/>
  <c r="D257" i="12"/>
  <c r="D268" i="14"/>
  <c r="D263" i="14"/>
  <c r="D258" i="14"/>
  <c r="D261" i="14"/>
  <c r="D260" i="14"/>
  <c r="D267" i="14"/>
  <c r="D264" i="14"/>
  <c r="D265" i="14"/>
  <c r="D266" i="14"/>
  <c r="D268" i="13"/>
  <c r="F255" i="13"/>
  <c r="F244" i="12"/>
  <c r="F267" i="13"/>
  <c r="F256" i="12"/>
  <c r="B255" i="13"/>
  <c r="B244" i="12"/>
  <c r="B267" i="13"/>
  <c r="B256" i="12"/>
  <c r="D254" i="13"/>
  <c r="D243" i="12"/>
  <c r="D266" i="13"/>
  <c r="D255" i="12"/>
  <c r="F253" i="13"/>
  <c r="F242" i="12"/>
  <c r="F265" i="13"/>
  <c r="F254" i="12"/>
  <c r="B253" i="13"/>
  <c r="B242" i="12"/>
  <c r="B265" i="13"/>
  <c r="B254" i="12"/>
  <c r="D252" i="13"/>
  <c r="D241" i="12"/>
  <c r="F251" i="13"/>
  <c r="F240" i="12"/>
  <c r="B251" i="13"/>
  <c r="B240" i="12"/>
  <c r="D250" i="13"/>
  <c r="D239" i="12"/>
  <c r="F249" i="13"/>
  <c r="F238" i="12"/>
  <c r="B249" i="13"/>
  <c r="B238" i="12"/>
  <c r="D248" i="13"/>
  <c r="D237" i="12"/>
  <c r="G247" i="13"/>
  <c r="G236" i="12"/>
  <c r="C247" i="13"/>
  <c r="C236" i="12"/>
  <c r="E246" i="13"/>
  <c r="E235" i="12"/>
  <c r="G245" i="13"/>
  <c r="G234" i="12"/>
  <c r="C245" i="13"/>
  <c r="C234" i="12"/>
  <c r="E241" i="14"/>
  <c r="E237" i="14"/>
  <c r="E233" i="14"/>
  <c r="E242" i="14"/>
  <c r="E238" i="14"/>
  <c r="E234" i="14"/>
  <c r="E243" i="14"/>
  <c r="E239" i="14"/>
  <c r="E235" i="14"/>
  <c r="E236" i="14"/>
  <c r="E240" i="14"/>
  <c r="E244" i="14"/>
  <c r="E244" i="13"/>
  <c r="E233" i="12"/>
  <c r="G243" i="13"/>
  <c r="G232" i="12"/>
  <c r="C243" i="13"/>
  <c r="C232" i="12"/>
  <c r="E242" i="13"/>
  <c r="E231" i="12"/>
  <c r="G241" i="13"/>
  <c r="G230" i="12"/>
  <c r="C241" i="13"/>
  <c r="C230" i="12"/>
  <c r="E240" i="13"/>
  <c r="E229" i="12"/>
  <c r="C239" i="13"/>
  <c r="C228" i="12"/>
  <c r="E238" i="13"/>
  <c r="E227" i="12"/>
  <c r="G226" i="12"/>
  <c r="C237" i="13"/>
  <c r="C226" i="12"/>
  <c r="E236" i="13"/>
  <c r="E225" i="12"/>
  <c r="G224" i="12"/>
  <c r="C235" i="13"/>
  <c r="C224" i="12"/>
  <c r="E234" i="13"/>
  <c r="E223" i="12"/>
  <c r="G222" i="12"/>
  <c r="C233" i="13"/>
  <c r="C222" i="12"/>
  <c r="E229" i="14"/>
  <c r="E225" i="14"/>
  <c r="E221" i="14"/>
  <c r="E230" i="14"/>
  <c r="E226" i="14"/>
  <c r="E231" i="14"/>
  <c r="E227" i="14"/>
  <c r="E223" i="14"/>
  <c r="E224" i="14"/>
  <c r="E222" i="14"/>
  <c r="E228" i="14"/>
  <c r="E232" i="14"/>
  <c r="E232" i="13"/>
  <c r="E221" i="12"/>
  <c r="G220" i="12"/>
  <c r="G218" i="12"/>
  <c r="F227" i="13"/>
  <c r="F216" i="12"/>
  <c r="B227" i="13"/>
  <c r="B216" i="12"/>
  <c r="F225" i="13"/>
  <c r="F214" i="12"/>
  <c r="B225" i="13"/>
  <c r="B214" i="12"/>
  <c r="F223" i="13"/>
  <c r="F212" i="12"/>
  <c r="B212" i="12"/>
  <c r="B223" i="13"/>
  <c r="D211" i="12"/>
  <c r="F221" i="13"/>
  <c r="F210" i="12"/>
  <c r="B221" i="13"/>
  <c r="B210" i="12"/>
  <c r="D212" i="14"/>
  <c r="D210" i="14"/>
  <c r="D211" i="14"/>
  <c r="D209" i="14"/>
  <c r="D209" i="12"/>
  <c r="B219" i="13"/>
  <c r="B208" i="12"/>
  <c r="B217" i="13"/>
  <c r="B206" i="12"/>
  <c r="F215" i="13"/>
  <c r="F204" i="12"/>
  <c r="F214" i="13"/>
  <c r="F203" i="12"/>
  <c r="B213" i="13"/>
  <c r="B202" i="12"/>
  <c r="G211" i="13"/>
  <c r="G200" i="12"/>
  <c r="C200" i="12"/>
  <c r="F210" i="13"/>
  <c r="F199" i="12"/>
  <c r="B210" i="13"/>
  <c r="B199" i="12"/>
  <c r="E198" i="12"/>
  <c r="H199" i="14"/>
  <c r="H200" i="14"/>
  <c r="H197" i="14"/>
  <c r="H198" i="14"/>
  <c r="H197" i="12"/>
  <c r="D199" i="14"/>
  <c r="D200" i="14"/>
  <c r="D197" i="14"/>
  <c r="D198" i="14"/>
  <c r="D197" i="12"/>
  <c r="G207" i="13"/>
  <c r="G196" i="12"/>
  <c r="C196" i="12"/>
  <c r="F206" i="13"/>
  <c r="F195" i="12"/>
  <c r="B206" i="13"/>
  <c r="B195" i="12"/>
  <c r="E194" i="12"/>
  <c r="H193" i="12"/>
  <c r="D193" i="12"/>
  <c r="G203" i="13"/>
  <c r="G192" i="12"/>
  <c r="C192" i="12"/>
  <c r="F202" i="13"/>
  <c r="F191" i="12"/>
  <c r="B202" i="13"/>
  <c r="B191" i="12"/>
  <c r="E190" i="12"/>
  <c r="H200" i="13"/>
  <c r="H189" i="12"/>
  <c r="D200" i="13"/>
  <c r="D189" i="12"/>
  <c r="G199" i="13"/>
  <c r="G188" i="12"/>
  <c r="C199" i="13"/>
  <c r="C188" i="12"/>
  <c r="F198" i="13"/>
  <c r="F187" i="12"/>
  <c r="B198" i="13"/>
  <c r="B187" i="12"/>
  <c r="E197" i="13"/>
  <c r="E186" i="12"/>
  <c r="H195" i="14"/>
  <c r="H191" i="14"/>
  <c r="H187" i="14"/>
  <c r="H196" i="14"/>
  <c r="H192" i="14"/>
  <c r="H188" i="14"/>
  <c r="H193" i="14"/>
  <c r="H189" i="14"/>
  <c r="H185" i="14"/>
  <c r="H190" i="14"/>
  <c r="H194" i="14"/>
  <c r="H186" i="14"/>
  <c r="H196" i="13"/>
  <c r="H185" i="12"/>
  <c r="D195" i="14"/>
  <c r="D191" i="14"/>
  <c r="D187" i="14"/>
  <c r="D196" i="14"/>
  <c r="D192" i="14"/>
  <c r="D188" i="14"/>
  <c r="D193" i="14"/>
  <c r="D189" i="14"/>
  <c r="D185" i="14"/>
  <c r="D194" i="14"/>
  <c r="D186" i="14"/>
  <c r="D190" i="14"/>
  <c r="D196" i="13"/>
  <c r="D185" i="12"/>
  <c r="G195" i="13"/>
  <c r="G184" i="12"/>
  <c r="C195" i="13"/>
  <c r="C184" i="12"/>
  <c r="F194" i="13"/>
  <c r="F183" i="12"/>
  <c r="B194" i="13"/>
  <c r="B183" i="12"/>
  <c r="E193" i="13"/>
  <c r="E182" i="12"/>
  <c r="H192" i="13"/>
  <c r="H181" i="12"/>
  <c r="D192" i="13"/>
  <c r="D181" i="12"/>
  <c r="G191" i="13"/>
  <c r="G180" i="12"/>
  <c r="C191" i="13"/>
  <c r="C180" i="12"/>
  <c r="F190" i="13"/>
  <c r="F179" i="12"/>
  <c r="B190" i="13"/>
  <c r="B179" i="12"/>
  <c r="E189" i="13"/>
  <c r="E178" i="12"/>
  <c r="H188" i="13"/>
  <c r="H177" i="12"/>
  <c r="D188" i="13"/>
  <c r="D177" i="12"/>
  <c r="G187" i="13"/>
  <c r="G176" i="12"/>
  <c r="C187" i="13"/>
  <c r="C176" i="12"/>
  <c r="F186" i="13"/>
  <c r="F175" i="12"/>
  <c r="B186" i="13"/>
  <c r="B175" i="12"/>
  <c r="E185" i="13"/>
  <c r="E174" i="12"/>
  <c r="H183" i="14"/>
  <c r="H179" i="14"/>
  <c r="H175" i="14"/>
  <c r="H181" i="14"/>
  <c r="H177" i="14"/>
  <c r="H173" i="14"/>
  <c r="H180" i="14"/>
  <c r="H182" i="14"/>
  <c r="H174" i="14"/>
  <c r="H184" i="14"/>
  <c r="H176" i="14"/>
  <c r="H184" i="13"/>
  <c r="H178" i="14"/>
  <c r="H173" i="12"/>
  <c r="D183" i="14"/>
  <c r="D179" i="14"/>
  <c r="D175" i="14"/>
  <c r="D181" i="14"/>
  <c r="D177" i="14"/>
  <c r="D173" i="14"/>
  <c r="D184" i="14"/>
  <c r="D176" i="14"/>
  <c r="D178" i="14"/>
  <c r="D180" i="14"/>
  <c r="D182" i="14"/>
  <c r="D184" i="13"/>
  <c r="D174" i="14"/>
  <c r="D173" i="12"/>
  <c r="G183" i="13"/>
  <c r="G172" i="12"/>
  <c r="C183" i="13"/>
  <c r="C172" i="12"/>
  <c r="F182" i="13"/>
  <c r="F171" i="12"/>
  <c r="B182" i="13"/>
  <c r="B171" i="12"/>
  <c r="E181" i="13"/>
  <c r="E170" i="12"/>
  <c r="H180" i="13"/>
  <c r="H169" i="12"/>
  <c r="D180" i="13"/>
  <c r="D169" i="12"/>
  <c r="G179" i="13"/>
  <c r="G168" i="12"/>
  <c r="C179" i="13"/>
  <c r="C168" i="12"/>
  <c r="F178" i="13"/>
  <c r="F167" i="12"/>
  <c r="B178" i="13"/>
  <c r="B167" i="12"/>
  <c r="E177" i="13"/>
  <c r="E166" i="12"/>
  <c r="H176" i="13"/>
  <c r="H165" i="12"/>
  <c r="D176" i="13"/>
  <c r="D165" i="12"/>
  <c r="G175" i="13"/>
  <c r="G164" i="12"/>
  <c r="C175" i="13"/>
  <c r="C164" i="12"/>
  <c r="F174" i="13"/>
  <c r="F163" i="12"/>
  <c r="B174" i="13"/>
  <c r="B163" i="12"/>
  <c r="E173" i="13"/>
  <c r="E162" i="12"/>
  <c r="H171" i="14"/>
  <c r="H167" i="14"/>
  <c r="H169" i="14"/>
  <c r="H165" i="14"/>
  <c r="H161" i="14"/>
  <c r="H172" i="14"/>
  <c r="H163" i="14"/>
  <c r="H166" i="14"/>
  <c r="H162" i="14"/>
  <c r="H168" i="14"/>
  <c r="H164" i="14"/>
  <c r="H170" i="14"/>
  <c r="H172" i="13"/>
  <c r="H161" i="12"/>
  <c r="D171" i="14"/>
  <c r="D167" i="14"/>
  <c r="D169" i="14"/>
  <c r="D165" i="14"/>
  <c r="D161" i="14"/>
  <c r="D168" i="14"/>
  <c r="D162" i="14"/>
  <c r="D170" i="14"/>
  <c r="D172" i="14"/>
  <c r="D164" i="14"/>
  <c r="D166" i="14"/>
  <c r="D163" i="14"/>
  <c r="D172" i="13"/>
  <c r="D161" i="12"/>
  <c r="G171" i="13"/>
  <c r="G160" i="12"/>
  <c r="C171" i="13"/>
  <c r="C160" i="12"/>
  <c r="F170" i="13"/>
  <c r="F159" i="12"/>
  <c r="B170" i="13"/>
  <c r="B159" i="12"/>
  <c r="E169" i="13"/>
  <c r="E158" i="12"/>
  <c r="H168" i="13"/>
  <c r="H157" i="12"/>
  <c r="D168" i="13"/>
  <c r="D157" i="12"/>
  <c r="G167" i="13"/>
  <c r="G156" i="12"/>
  <c r="C167" i="13"/>
  <c r="C156" i="12"/>
  <c r="F166" i="13"/>
  <c r="F155" i="12"/>
  <c r="B166" i="13"/>
  <c r="B155" i="12"/>
  <c r="E165" i="13"/>
  <c r="E154" i="12"/>
  <c r="H164" i="13"/>
  <c r="H153" i="12"/>
  <c r="D164" i="13"/>
  <c r="D153" i="12"/>
  <c r="G163" i="13"/>
  <c r="G152" i="12"/>
  <c r="C163" i="13"/>
  <c r="C152" i="12"/>
  <c r="F162" i="13"/>
  <c r="F151" i="12"/>
  <c r="B162" i="13"/>
  <c r="B151" i="12"/>
  <c r="E161" i="13"/>
  <c r="E150" i="12"/>
  <c r="G160" i="14"/>
  <c r="G156" i="14"/>
  <c r="G152" i="14"/>
  <c r="G157" i="14"/>
  <c r="G154" i="14"/>
  <c r="G151" i="14"/>
  <c r="G153" i="14"/>
  <c r="G150" i="14"/>
  <c r="G159" i="14"/>
  <c r="G149" i="14"/>
  <c r="G158" i="14"/>
  <c r="G155" i="14"/>
  <c r="G160" i="13"/>
  <c r="G149" i="12"/>
  <c r="C160" i="14"/>
  <c r="C156" i="14"/>
  <c r="C152" i="14"/>
  <c r="C153" i="14"/>
  <c r="C150" i="14"/>
  <c r="C159" i="14"/>
  <c r="C149" i="14"/>
  <c r="C158" i="14"/>
  <c r="C155" i="14"/>
  <c r="C157" i="14"/>
  <c r="C154" i="14"/>
  <c r="C151" i="14"/>
  <c r="C160" i="13"/>
  <c r="C149" i="12"/>
  <c r="F159" i="13"/>
  <c r="F148" i="12"/>
  <c r="B148" i="12"/>
  <c r="B159" i="13"/>
  <c r="E158" i="13"/>
  <c r="E147" i="12"/>
  <c r="H157" i="13"/>
  <c r="H146" i="12"/>
  <c r="D157" i="13"/>
  <c r="D146" i="12"/>
  <c r="G145" i="12"/>
  <c r="G156" i="13"/>
  <c r="C156" i="13"/>
  <c r="C145" i="12"/>
  <c r="F155" i="13"/>
  <c r="F144" i="12"/>
  <c r="B155" i="13"/>
  <c r="B144" i="12"/>
  <c r="E143" i="12"/>
  <c r="E154" i="13"/>
  <c r="H153" i="13"/>
  <c r="H142" i="12"/>
  <c r="D153" i="13"/>
  <c r="D142" i="12"/>
  <c r="G152" i="13"/>
  <c r="G141" i="12"/>
  <c r="C141" i="12"/>
  <c r="C152" i="13"/>
  <c r="F151" i="13"/>
  <c r="F140" i="12"/>
  <c r="B151" i="13"/>
  <c r="B140" i="12"/>
  <c r="E150" i="13"/>
  <c r="E139" i="12"/>
  <c r="H138" i="12"/>
  <c r="H149" i="13"/>
  <c r="D149" i="13"/>
  <c r="D138" i="12"/>
  <c r="G148" i="14"/>
  <c r="G144" i="14"/>
  <c r="G140" i="14"/>
  <c r="G141" i="14"/>
  <c r="G138" i="14"/>
  <c r="G147" i="14"/>
  <c r="G137" i="14"/>
  <c r="G146" i="14"/>
  <c r="G143" i="14"/>
  <c r="G145" i="14"/>
  <c r="G142" i="14"/>
  <c r="G139" i="14"/>
  <c r="G148" i="13"/>
  <c r="G137" i="12"/>
  <c r="C148" i="14"/>
  <c r="C144" i="14"/>
  <c r="C140" i="14"/>
  <c r="C147" i="14"/>
  <c r="C137" i="14"/>
  <c r="C146" i="14"/>
  <c r="C143" i="14"/>
  <c r="C145" i="14"/>
  <c r="C142" i="14"/>
  <c r="C139" i="14"/>
  <c r="C141" i="14"/>
  <c r="C138" i="14"/>
  <c r="C148" i="13"/>
  <c r="C137" i="12"/>
  <c r="F136" i="12"/>
  <c r="F147" i="13"/>
  <c r="B147" i="13"/>
  <c r="B136" i="12"/>
  <c r="E146" i="13"/>
  <c r="E135" i="12"/>
  <c r="H145" i="13"/>
  <c r="H134" i="12"/>
  <c r="D145" i="13"/>
  <c r="D134" i="12"/>
  <c r="G144" i="13"/>
  <c r="G133" i="12"/>
  <c r="C144" i="13"/>
  <c r="C133" i="12"/>
  <c r="F143" i="13"/>
  <c r="F132" i="12"/>
  <c r="B143" i="13"/>
  <c r="B132" i="12"/>
  <c r="E142" i="13"/>
  <c r="E131" i="12"/>
  <c r="H141" i="13"/>
  <c r="H130" i="12"/>
  <c r="D141" i="13"/>
  <c r="D130" i="12"/>
  <c r="G140" i="13"/>
  <c r="G129" i="12"/>
  <c r="C140" i="13"/>
  <c r="C129" i="12"/>
  <c r="F139" i="13"/>
  <c r="F128" i="12"/>
  <c r="B139" i="13"/>
  <c r="B128" i="12"/>
  <c r="E138" i="13"/>
  <c r="E127" i="12"/>
  <c r="H137" i="13"/>
  <c r="H126" i="12"/>
  <c r="D137" i="13"/>
  <c r="D126" i="12"/>
  <c r="G136" i="14"/>
  <c r="G132" i="14"/>
  <c r="G128" i="14"/>
  <c r="G135" i="14"/>
  <c r="G126" i="14"/>
  <c r="G134" i="14"/>
  <c r="G131" i="14"/>
  <c r="G133" i="14"/>
  <c r="G130" i="14"/>
  <c r="G127" i="14"/>
  <c r="G125" i="14"/>
  <c r="G136" i="13"/>
  <c r="G129" i="14"/>
  <c r="G125" i="12"/>
  <c r="C136" i="14"/>
  <c r="C132" i="14"/>
  <c r="C128" i="14"/>
  <c r="C134" i="14"/>
  <c r="C131" i="14"/>
  <c r="C126" i="14"/>
  <c r="C133" i="14"/>
  <c r="C130" i="14"/>
  <c r="C127" i="14"/>
  <c r="C129" i="14"/>
  <c r="C125" i="14"/>
  <c r="C136" i="13"/>
  <c r="C135" i="14"/>
  <c r="C125" i="12"/>
  <c r="F135" i="13"/>
  <c r="F124" i="12"/>
  <c r="B135" i="13"/>
  <c r="B124" i="12"/>
  <c r="E134" i="13"/>
  <c r="E123" i="12"/>
  <c r="H133" i="13"/>
  <c r="H122" i="12"/>
  <c r="D133" i="13"/>
  <c r="D122" i="12"/>
  <c r="G132" i="13"/>
  <c r="G121" i="12"/>
  <c r="C132" i="13"/>
  <c r="C121" i="12"/>
  <c r="F131" i="13"/>
  <c r="F120" i="12"/>
  <c r="B131" i="13"/>
  <c r="B120" i="12"/>
  <c r="E130" i="13"/>
  <c r="E119" i="12"/>
  <c r="H129" i="13"/>
  <c r="H118" i="12"/>
  <c r="D129" i="13"/>
  <c r="D118" i="12"/>
  <c r="G128" i="13"/>
  <c r="G117" i="12"/>
  <c r="C128" i="13"/>
  <c r="C117" i="12"/>
  <c r="F127" i="13"/>
  <c r="F116" i="12"/>
  <c r="B127" i="13"/>
  <c r="B116" i="12"/>
  <c r="E126" i="13"/>
  <c r="E115" i="12"/>
  <c r="H125" i="13"/>
  <c r="H114" i="12"/>
  <c r="D125" i="13"/>
  <c r="D114" i="12"/>
  <c r="G122" i="14"/>
  <c r="G118" i="14"/>
  <c r="G114" i="14"/>
  <c r="G123" i="14"/>
  <c r="G119" i="14"/>
  <c r="G115" i="14"/>
  <c r="G124" i="14"/>
  <c r="G120" i="14"/>
  <c r="G116" i="14"/>
  <c r="G113" i="14"/>
  <c r="G124" i="13"/>
  <c r="G117" i="14"/>
  <c r="G121" i="14"/>
  <c r="G113" i="12"/>
  <c r="C122" i="14"/>
  <c r="C118" i="14"/>
  <c r="C114" i="14"/>
  <c r="C123" i="14"/>
  <c r="C119" i="14"/>
  <c r="C115" i="14"/>
  <c r="C124" i="14"/>
  <c r="C120" i="14"/>
  <c r="C116" i="14"/>
  <c r="C121" i="14"/>
  <c r="C124" i="13"/>
  <c r="C113" i="14"/>
  <c r="C117" i="14"/>
  <c r="C113" i="12"/>
  <c r="F123" i="13"/>
  <c r="F112" i="12"/>
  <c r="B123" i="13"/>
  <c r="B112" i="12"/>
  <c r="E122" i="13"/>
  <c r="E111" i="12"/>
  <c r="H121" i="13"/>
  <c r="H110" i="12"/>
  <c r="D121" i="13"/>
  <c r="D110" i="12"/>
  <c r="G120" i="13"/>
  <c r="G109" i="12"/>
  <c r="C120" i="13"/>
  <c r="C109" i="12"/>
  <c r="F119" i="13"/>
  <c r="F108" i="12"/>
  <c r="B119" i="13"/>
  <c r="B108" i="12"/>
  <c r="E118" i="13"/>
  <c r="E107" i="12"/>
  <c r="H117" i="13"/>
  <c r="H106" i="12"/>
  <c r="D117" i="13"/>
  <c r="D106" i="12"/>
  <c r="G116" i="13"/>
  <c r="G105" i="12"/>
  <c r="C116" i="13"/>
  <c r="C105" i="12"/>
  <c r="F115" i="13"/>
  <c r="F104" i="12"/>
  <c r="B115" i="13"/>
  <c r="B104" i="12"/>
  <c r="E114" i="13"/>
  <c r="E103" i="12"/>
  <c r="H113" i="13"/>
  <c r="H102" i="12"/>
  <c r="D113" i="13"/>
  <c r="D102" i="12"/>
  <c r="G110" i="14"/>
  <c r="G106" i="14"/>
  <c r="G102" i="14"/>
  <c r="G111" i="14"/>
  <c r="G107" i="14"/>
  <c r="G103" i="14"/>
  <c r="G112" i="14"/>
  <c r="G108" i="14"/>
  <c r="G104" i="14"/>
  <c r="G109" i="14"/>
  <c r="G112" i="13"/>
  <c r="G101" i="14"/>
  <c r="G105" i="14"/>
  <c r="G101" i="12"/>
  <c r="C110" i="14"/>
  <c r="C106" i="14"/>
  <c r="C102" i="14"/>
  <c r="C111" i="14"/>
  <c r="C107" i="14"/>
  <c r="C103" i="14"/>
  <c r="C112" i="14"/>
  <c r="C108" i="14"/>
  <c r="C104" i="14"/>
  <c r="C105" i="14"/>
  <c r="C109" i="14"/>
  <c r="C112" i="13"/>
  <c r="C101" i="14"/>
  <c r="C101" i="12"/>
  <c r="F111" i="13"/>
  <c r="F100" i="12"/>
  <c r="B111" i="13"/>
  <c r="B100" i="12"/>
  <c r="E110" i="13"/>
  <c r="E99" i="12"/>
  <c r="H109" i="13"/>
  <c r="H98" i="12"/>
  <c r="D109" i="13"/>
  <c r="D98" i="12"/>
  <c r="G108" i="13"/>
  <c r="G97" i="12"/>
  <c r="C108" i="13"/>
  <c r="C97" i="12"/>
  <c r="F107" i="13"/>
  <c r="F96" i="12"/>
  <c r="B107" i="13"/>
  <c r="B96" i="12"/>
  <c r="E106" i="13"/>
  <c r="E95" i="12"/>
  <c r="H105" i="13"/>
  <c r="H94" i="12"/>
  <c r="D105" i="13"/>
  <c r="D94" i="12"/>
  <c r="G104" i="13"/>
  <c r="G93" i="12"/>
  <c r="C104" i="13"/>
  <c r="C93" i="12"/>
  <c r="F103" i="13"/>
  <c r="F92" i="12"/>
  <c r="B103" i="13"/>
  <c r="B92" i="12"/>
  <c r="E102" i="13"/>
  <c r="E91" i="12"/>
  <c r="H101" i="13"/>
  <c r="H90" i="12"/>
  <c r="D101" i="13"/>
  <c r="D90" i="12"/>
  <c r="G98" i="14"/>
  <c r="G94" i="14"/>
  <c r="G90" i="14"/>
  <c r="G99" i="14"/>
  <c r="G95" i="14"/>
  <c r="G91" i="14"/>
  <c r="G100" i="14"/>
  <c r="G96" i="14"/>
  <c r="G92" i="14"/>
  <c r="G93" i="14"/>
  <c r="G97" i="14"/>
  <c r="G100" i="13"/>
  <c r="G89" i="14"/>
  <c r="G89" i="12"/>
  <c r="C98" i="14"/>
  <c r="C94" i="14"/>
  <c r="C90" i="14"/>
  <c r="C99" i="14"/>
  <c r="C95" i="14"/>
  <c r="C91" i="14"/>
  <c r="C100" i="14"/>
  <c r="C96" i="14"/>
  <c r="C92" i="14"/>
  <c r="C89" i="14"/>
  <c r="C93" i="14"/>
  <c r="C100" i="13"/>
  <c r="C97" i="14"/>
  <c r="C89" i="12"/>
  <c r="F99" i="13"/>
  <c r="F88" i="12"/>
  <c r="B99" i="13"/>
  <c r="B88" i="12"/>
  <c r="E98" i="13"/>
  <c r="E87" i="12"/>
  <c r="H97" i="13"/>
  <c r="H86" i="12"/>
  <c r="D97" i="13"/>
  <c r="D86" i="12"/>
  <c r="G96" i="13"/>
  <c r="G85" i="12"/>
  <c r="C96" i="13"/>
  <c r="C85" i="12"/>
  <c r="F95" i="13"/>
  <c r="F84" i="12"/>
  <c r="B95" i="13"/>
  <c r="B84" i="12"/>
  <c r="E94" i="13"/>
  <c r="E83" i="12"/>
  <c r="H93" i="13"/>
  <c r="H82" i="12"/>
  <c r="D93" i="13"/>
  <c r="D82" i="12"/>
  <c r="G92" i="13"/>
  <c r="G81" i="12"/>
  <c r="C92" i="13"/>
  <c r="C81" i="12"/>
  <c r="F91" i="13"/>
  <c r="F80" i="12"/>
  <c r="B91" i="13"/>
  <c r="B80" i="12"/>
  <c r="E90" i="13"/>
  <c r="E79" i="12"/>
  <c r="H89" i="13"/>
  <c r="H78" i="12"/>
  <c r="D89" i="13"/>
  <c r="D78" i="12"/>
  <c r="G86" i="14"/>
  <c r="G82" i="14"/>
  <c r="G87" i="14"/>
  <c r="G83" i="14"/>
  <c r="G79" i="14"/>
  <c r="G88" i="14"/>
  <c r="G84" i="14"/>
  <c r="G80" i="14"/>
  <c r="G81" i="14"/>
  <c r="G78" i="14"/>
  <c r="G88" i="13"/>
  <c r="G85" i="14"/>
  <c r="G77" i="14"/>
  <c r="G77" i="12"/>
  <c r="C86" i="14"/>
  <c r="C82" i="14"/>
  <c r="C87" i="14"/>
  <c r="C83" i="14"/>
  <c r="C88" i="14"/>
  <c r="C84" i="14"/>
  <c r="C80" i="14"/>
  <c r="C78" i="14"/>
  <c r="C77" i="14"/>
  <c r="C88" i="13"/>
  <c r="C81" i="14"/>
  <c r="C79" i="14"/>
  <c r="C85" i="14"/>
  <c r="C77" i="12"/>
  <c r="F87" i="13"/>
  <c r="F76" i="12"/>
  <c r="B87" i="13"/>
  <c r="B76" i="12"/>
  <c r="E86" i="13"/>
  <c r="E75" i="12"/>
  <c r="H85" i="13"/>
  <c r="H74" i="12"/>
  <c r="D85" i="13"/>
  <c r="D74" i="12"/>
  <c r="G84" i="13"/>
  <c r="G73" i="12"/>
  <c r="C84" i="13"/>
  <c r="C73" i="12"/>
  <c r="F83" i="13"/>
  <c r="F72" i="12"/>
  <c r="B83" i="13"/>
  <c r="B72" i="12"/>
  <c r="E82" i="13"/>
  <c r="E71" i="12"/>
  <c r="H81" i="13"/>
  <c r="H70" i="12"/>
  <c r="D81" i="13"/>
  <c r="D70" i="12"/>
  <c r="G80" i="13"/>
  <c r="G69" i="12"/>
  <c r="C80" i="13"/>
  <c r="C69" i="12"/>
  <c r="F79" i="13"/>
  <c r="F68" i="12"/>
  <c r="B79" i="13"/>
  <c r="B68" i="12"/>
  <c r="E78" i="13"/>
  <c r="E67" i="12"/>
  <c r="H77" i="13"/>
  <c r="H66" i="12"/>
  <c r="D77" i="13"/>
  <c r="D66" i="12"/>
  <c r="G76" i="14"/>
  <c r="G72" i="14"/>
  <c r="G68" i="14"/>
  <c r="G69" i="14"/>
  <c r="G66" i="14"/>
  <c r="G75" i="14"/>
  <c r="G65" i="14"/>
  <c r="G76" i="13"/>
  <c r="G74" i="14"/>
  <c r="G71" i="14"/>
  <c r="G73" i="14"/>
  <c r="G70" i="14"/>
  <c r="G67" i="14"/>
  <c r="G65" i="12"/>
  <c r="C76" i="14"/>
  <c r="C72" i="14"/>
  <c r="C68" i="14"/>
  <c r="C75" i="14"/>
  <c r="C65" i="14"/>
  <c r="C74" i="14"/>
  <c r="C71" i="14"/>
  <c r="C76" i="13"/>
  <c r="C73" i="14"/>
  <c r="C70" i="14"/>
  <c r="C67" i="14"/>
  <c r="C69" i="14"/>
  <c r="C66" i="14"/>
  <c r="C65" i="12"/>
  <c r="F75" i="13"/>
  <c r="F64" i="12"/>
  <c r="B75" i="13"/>
  <c r="B64" i="12"/>
  <c r="E74" i="13"/>
  <c r="E63" i="12"/>
  <c r="H73" i="13"/>
  <c r="H62" i="12"/>
  <c r="D73" i="13"/>
  <c r="D62" i="12"/>
  <c r="G72" i="13"/>
  <c r="G61" i="12"/>
  <c r="C72" i="13"/>
  <c r="C61" i="12"/>
  <c r="F71" i="13"/>
  <c r="F60" i="12"/>
  <c r="B71" i="13"/>
  <c r="B60" i="12"/>
  <c r="E70" i="13"/>
  <c r="E59" i="12"/>
  <c r="H69" i="13"/>
  <c r="H58" i="12"/>
  <c r="D69" i="13"/>
  <c r="D58" i="12"/>
  <c r="G68" i="13"/>
  <c r="G57" i="12"/>
  <c r="C68" i="13"/>
  <c r="C57" i="12"/>
  <c r="F67" i="13"/>
  <c r="F56" i="12"/>
  <c r="B67" i="13"/>
  <c r="B56" i="12"/>
  <c r="E66" i="13"/>
  <c r="E55" i="12"/>
  <c r="H65" i="13"/>
  <c r="H54" i="12"/>
  <c r="D65" i="13"/>
  <c r="D54" i="12"/>
  <c r="G64" i="14"/>
  <c r="G60" i="14"/>
  <c r="G56" i="14"/>
  <c r="G63" i="14"/>
  <c r="G53" i="14"/>
  <c r="G62" i="14"/>
  <c r="G59" i="14"/>
  <c r="G64" i="13"/>
  <c r="G61" i="14"/>
  <c r="G58" i="14"/>
  <c r="G55" i="14"/>
  <c r="G57" i="14"/>
  <c r="G54" i="14"/>
  <c r="G53" i="12"/>
  <c r="C64" i="14"/>
  <c r="C60" i="14"/>
  <c r="C56" i="14"/>
  <c r="C62" i="14"/>
  <c r="C59" i="14"/>
  <c r="C61" i="14"/>
  <c r="C58" i="14"/>
  <c r="C55" i="14"/>
  <c r="C64" i="13"/>
  <c r="C57" i="14"/>
  <c r="C54" i="14"/>
  <c r="C53" i="14"/>
  <c r="C53" i="12"/>
  <c r="C63" i="14"/>
  <c r="F63" i="13"/>
  <c r="F52" i="12"/>
  <c r="B63" i="13"/>
  <c r="B52" i="12"/>
  <c r="E62" i="13"/>
  <c r="E51" i="12"/>
  <c r="H61" i="13"/>
  <c r="H50" i="12"/>
  <c r="D61" i="13"/>
  <c r="D50" i="12"/>
  <c r="G60" i="13"/>
  <c r="G49" i="12"/>
  <c r="C60" i="13"/>
  <c r="C49" i="12"/>
  <c r="F59" i="13"/>
  <c r="F48" i="12"/>
  <c r="B59" i="13"/>
  <c r="B48" i="12"/>
  <c r="E58" i="13"/>
  <c r="E47" i="12"/>
  <c r="H57" i="13"/>
  <c r="H46" i="12"/>
  <c r="D57" i="13"/>
  <c r="D46" i="12"/>
  <c r="G56" i="13"/>
  <c r="G45" i="12"/>
  <c r="C56" i="13"/>
  <c r="C45" i="12"/>
  <c r="F55" i="13"/>
  <c r="F44" i="12"/>
  <c r="B55" i="13"/>
  <c r="B44" i="12"/>
  <c r="E54" i="13"/>
  <c r="E43" i="12"/>
  <c r="H53" i="13"/>
  <c r="H42" i="12"/>
  <c r="D53" i="13"/>
  <c r="D42" i="12"/>
  <c r="G52" i="14"/>
  <c r="G48" i="14"/>
  <c r="G44" i="14"/>
  <c r="G50" i="14"/>
  <c r="G47" i="14"/>
  <c r="G49" i="14"/>
  <c r="G46" i="14"/>
  <c r="G43" i="14"/>
  <c r="G52" i="13"/>
  <c r="G45" i="14"/>
  <c r="G42" i="14"/>
  <c r="G51" i="14"/>
  <c r="G41" i="14"/>
  <c r="G41" i="12"/>
  <c r="C52" i="14"/>
  <c r="C48" i="14"/>
  <c r="C44" i="14"/>
  <c r="C49" i="14"/>
  <c r="C46" i="14"/>
  <c r="C43" i="14"/>
  <c r="C45" i="14"/>
  <c r="C42" i="14"/>
  <c r="C52" i="13"/>
  <c r="C51" i="14"/>
  <c r="C41" i="14"/>
  <c r="C50" i="14"/>
  <c r="C47" i="14"/>
  <c r="C41" i="12"/>
  <c r="F51" i="13"/>
  <c r="F40" i="12"/>
  <c r="B51" i="13"/>
  <c r="B40" i="12"/>
  <c r="E50" i="13"/>
  <c r="E39" i="12"/>
  <c r="H49" i="13"/>
  <c r="H38" i="12"/>
  <c r="D49" i="13"/>
  <c r="D38" i="12"/>
  <c r="G48" i="13"/>
  <c r="G37" i="12"/>
  <c r="C48" i="13"/>
  <c r="C37" i="12"/>
  <c r="F47" i="13"/>
  <c r="F36" i="12"/>
  <c r="B47" i="13"/>
  <c r="B36" i="12"/>
  <c r="E46" i="13"/>
  <c r="E35" i="12"/>
  <c r="H45" i="13"/>
  <c r="H34" i="12"/>
  <c r="D45" i="13"/>
  <c r="D34" i="12"/>
  <c r="G44" i="13"/>
  <c r="G33" i="12"/>
  <c r="C44" i="13"/>
  <c r="C33" i="12"/>
  <c r="F43" i="13"/>
  <c r="F32" i="12"/>
  <c r="B43" i="13"/>
  <c r="B32" i="12"/>
  <c r="E42" i="13"/>
  <c r="E31" i="12"/>
  <c r="H41" i="13"/>
  <c r="H30" i="12"/>
  <c r="D41" i="13"/>
  <c r="D30" i="12"/>
  <c r="G40" i="14"/>
  <c r="G37" i="14"/>
  <c r="G33" i="14"/>
  <c r="G29" i="14"/>
  <c r="G38" i="14"/>
  <c r="G34" i="14"/>
  <c r="G30" i="14"/>
  <c r="G40" i="13"/>
  <c r="G39" i="14"/>
  <c r="G35" i="14"/>
  <c r="G31" i="14"/>
  <c r="G32" i="14"/>
  <c r="G36" i="14"/>
  <c r="G29" i="12"/>
  <c r="C40" i="14"/>
  <c r="C37" i="14"/>
  <c r="C33" i="14"/>
  <c r="C29" i="14"/>
  <c r="C38" i="14"/>
  <c r="C34" i="14"/>
  <c r="C30" i="14"/>
  <c r="C40" i="13"/>
  <c r="C39" i="14"/>
  <c r="C35" i="14"/>
  <c r="C31" i="14"/>
  <c r="C36" i="14"/>
  <c r="C32" i="14"/>
  <c r="C29" i="12"/>
  <c r="F39" i="13"/>
  <c r="F28" i="12"/>
  <c r="B39" i="13"/>
  <c r="B28" i="12"/>
  <c r="E38" i="13"/>
  <c r="E27" i="12"/>
  <c r="H37" i="13"/>
  <c r="H26" i="12"/>
  <c r="D37" i="13"/>
  <c r="D26" i="12"/>
  <c r="G36" i="13"/>
  <c r="G25" i="12"/>
  <c r="C36" i="13"/>
  <c r="C25" i="12"/>
  <c r="F35" i="13"/>
  <c r="F24" i="12"/>
  <c r="B35" i="13"/>
  <c r="B24" i="12"/>
  <c r="E34" i="13"/>
  <c r="E23" i="12"/>
  <c r="H33" i="13"/>
  <c r="H22" i="12"/>
  <c r="D33" i="13"/>
  <c r="D22" i="12"/>
  <c r="G32" i="13"/>
  <c r="G21" i="12"/>
  <c r="C32" i="13"/>
  <c r="C21" i="12"/>
  <c r="F31" i="13"/>
  <c r="F20" i="12"/>
  <c r="B31" i="13"/>
  <c r="B20" i="12"/>
  <c r="E30" i="13"/>
  <c r="E19" i="12"/>
  <c r="H29" i="13"/>
  <c r="H18" i="12"/>
  <c r="D29" i="13"/>
  <c r="D18" i="12"/>
  <c r="G18" i="14"/>
  <c r="G20" i="14"/>
  <c r="G22" i="14"/>
  <c r="G24" i="14"/>
  <c r="G26" i="14"/>
  <c r="G28" i="14"/>
  <c r="G17" i="14"/>
  <c r="G19" i="14"/>
  <c r="G21" i="14"/>
  <c r="G23" i="14"/>
  <c r="G25" i="14"/>
  <c r="G27" i="14"/>
  <c r="G17" i="12"/>
  <c r="G28" i="13"/>
  <c r="C18" i="14"/>
  <c r="C20" i="14"/>
  <c r="C22" i="14"/>
  <c r="C24" i="14"/>
  <c r="C26" i="14"/>
  <c r="C28" i="14"/>
  <c r="C17" i="14"/>
  <c r="C19" i="14"/>
  <c r="C21" i="14"/>
  <c r="C23" i="14"/>
  <c r="C25" i="14"/>
  <c r="C27" i="14"/>
  <c r="C17" i="12"/>
  <c r="C28" i="13"/>
  <c r="C207" i="12"/>
  <c r="H207" i="12"/>
  <c r="F219" i="13"/>
  <c r="F208" i="12"/>
  <c r="H211" i="12"/>
  <c r="F263" i="13"/>
  <c r="F252" i="12"/>
  <c r="F275" i="13"/>
  <c r="F264" i="12"/>
  <c r="B263" i="13"/>
  <c r="B252" i="12"/>
  <c r="B275" i="13"/>
  <c r="B264" i="12"/>
  <c r="B264" i="13"/>
  <c r="B253" i="12"/>
  <c r="B276" i="13"/>
  <c r="B265" i="12"/>
  <c r="F253" i="12"/>
  <c r="B262" i="13"/>
  <c r="B251" i="12"/>
  <c r="B274" i="13"/>
  <c r="B263" i="12"/>
  <c r="B260" i="13"/>
  <c r="B249" i="12"/>
  <c r="B272" i="13"/>
  <c r="B261" i="12"/>
  <c r="B258" i="13"/>
  <c r="B247" i="12"/>
  <c r="B270" i="13"/>
  <c r="B259" i="12"/>
  <c r="B256" i="14"/>
  <c r="B252" i="14"/>
  <c r="B248" i="14"/>
  <c r="B253" i="14"/>
  <c r="B249" i="14"/>
  <c r="B254" i="14"/>
  <c r="B250" i="14"/>
  <c r="B246" i="14"/>
  <c r="B255" i="14"/>
  <c r="B247" i="14"/>
  <c r="B245" i="14"/>
  <c r="B251" i="14"/>
  <c r="B256" i="13"/>
  <c r="B245" i="12"/>
  <c r="B257" i="14"/>
  <c r="B257" i="12"/>
  <c r="B267" i="14"/>
  <c r="B261" i="14"/>
  <c r="B268" i="14"/>
  <c r="B264" i="14"/>
  <c r="B263" i="14"/>
  <c r="B258" i="14"/>
  <c r="B262" i="14"/>
  <c r="B260" i="14"/>
  <c r="B265" i="14"/>
  <c r="B266" i="14"/>
  <c r="B268" i="13"/>
  <c r="B259" i="14"/>
  <c r="B254" i="13"/>
  <c r="B243" i="12"/>
  <c r="B266" i="13"/>
  <c r="B255" i="12"/>
  <c r="B252" i="13"/>
  <c r="B241" i="12"/>
  <c r="B250" i="13"/>
  <c r="B239" i="12"/>
  <c r="F248" i="13"/>
  <c r="F237" i="12"/>
  <c r="G246" i="13"/>
  <c r="G235" i="12"/>
  <c r="G243" i="14"/>
  <c r="G239" i="14"/>
  <c r="G235" i="14"/>
  <c r="G244" i="14"/>
  <c r="G240" i="14"/>
  <c r="G236" i="14"/>
  <c r="G241" i="14"/>
  <c r="G237" i="14"/>
  <c r="G233" i="14"/>
  <c r="G238" i="14"/>
  <c r="G242" i="14"/>
  <c r="G234" i="14"/>
  <c r="G244" i="13"/>
  <c r="G233" i="12"/>
  <c r="G242" i="13"/>
  <c r="G231" i="12"/>
  <c r="G240" i="13"/>
  <c r="G229" i="12"/>
  <c r="G227" i="12"/>
  <c r="E237" i="13"/>
  <c r="E226" i="12"/>
  <c r="C236" i="13"/>
  <c r="C225" i="12"/>
  <c r="E233" i="13"/>
  <c r="E222" i="12"/>
  <c r="F226" i="13"/>
  <c r="F215" i="12"/>
  <c r="D212" i="12"/>
  <c r="B222" i="13"/>
  <c r="B211" i="12"/>
  <c r="B218" i="14"/>
  <c r="B214" i="14"/>
  <c r="B210" i="14"/>
  <c r="B220" i="14"/>
  <c r="B216" i="14"/>
  <c r="B212" i="14"/>
  <c r="B217" i="14"/>
  <c r="B209" i="14"/>
  <c r="B219" i="14"/>
  <c r="B211" i="14"/>
  <c r="B213" i="14"/>
  <c r="B215" i="14"/>
  <c r="B220" i="13"/>
  <c r="B209" i="12"/>
  <c r="H203" i="12"/>
  <c r="E200" i="12"/>
  <c r="G209" i="13"/>
  <c r="G198" i="12"/>
  <c r="B205" i="14"/>
  <c r="B201" i="14"/>
  <c r="B197" i="14"/>
  <c r="B206" i="14"/>
  <c r="B202" i="14"/>
  <c r="B198" i="14"/>
  <c r="B207" i="14"/>
  <c r="B203" i="14"/>
  <c r="B199" i="14"/>
  <c r="B208" i="14"/>
  <c r="B200" i="14"/>
  <c r="B204" i="14"/>
  <c r="B208" i="13"/>
  <c r="B197" i="12"/>
  <c r="H195" i="12"/>
  <c r="C194" i="12"/>
  <c r="E192" i="12"/>
  <c r="G201" i="13"/>
  <c r="G190" i="12"/>
  <c r="B200" i="13"/>
  <c r="B189" i="12"/>
  <c r="D198" i="13"/>
  <c r="D187" i="12"/>
  <c r="F193" i="14"/>
  <c r="F189" i="14"/>
  <c r="F185" i="14"/>
  <c r="F194" i="14"/>
  <c r="F190" i="14"/>
  <c r="F195" i="14"/>
  <c r="F191" i="14"/>
  <c r="F187" i="14"/>
  <c r="F196" i="14"/>
  <c r="F186" i="14"/>
  <c r="F188" i="14"/>
  <c r="F192" i="14"/>
  <c r="F196" i="13"/>
  <c r="F185" i="12"/>
  <c r="E195" i="13"/>
  <c r="E184" i="12"/>
  <c r="C193" i="13"/>
  <c r="C182" i="12"/>
  <c r="E191" i="13"/>
  <c r="E180" i="12"/>
  <c r="G189" i="13"/>
  <c r="G178" i="12"/>
  <c r="B188" i="13"/>
  <c r="B177" i="12"/>
  <c r="D186" i="13"/>
  <c r="D175" i="12"/>
  <c r="F181" i="14"/>
  <c r="F177" i="14"/>
  <c r="F173" i="14"/>
  <c r="F183" i="14"/>
  <c r="F179" i="14"/>
  <c r="F175" i="14"/>
  <c r="F178" i="14"/>
  <c r="F180" i="14"/>
  <c r="F182" i="14"/>
  <c r="F174" i="14"/>
  <c r="F176" i="14"/>
  <c r="F184" i="14"/>
  <c r="F184" i="13"/>
  <c r="F173" i="12"/>
  <c r="H182" i="13"/>
  <c r="H171" i="12"/>
  <c r="C181" i="13"/>
  <c r="C170" i="12"/>
  <c r="B180" i="13"/>
  <c r="B169" i="12"/>
  <c r="D178" i="13"/>
  <c r="D167" i="12"/>
  <c r="F176" i="13"/>
  <c r="F165" i="12"/>
  <c r="H174" i="13"/>
  <c r="H163" i="12"/>
  <c r="G173" i="13"/>
  <c r="G162" i="12"/>
  <c r="B169" i="14"/>
  <c r="B171" i="14"/>
  <c r="B167" i="14"/>
  <c r="B163" i="14"/>
  <c r="B168" i="14"/>
  <c r="B166" i="14"/>
  <c r="B170" i="14"/>
  <c r="B165" i="14"/>
  <c r="B162" i="14"/>
  <c r="B172" i="14"/>
  <c r="B164" i="14"/>
  <c r="B161" i="14"/>
  <c r="B172" i="13"/>
  <c r="B161" i="12"/>
  <c r="E171" i="13"/>
  <c r="E160" i="12"/>
  <c r="D170" i="13"/>
  <c r="D159" i="12"/>
  <c r="G169" i="13"/>
  <c r="G158" i="12"/>
  <c r="C169" i="13"/>
  <c r="C158" i="12"/>
  <c r="H166" i="13"/>
  <c r="H155" i="12"/>
  <c r="G165" i="13"/>
  <c r="G154" i="12"/>
  <c r="B164" i="13"/>
  <c r="B153" i="12"/>
  <c r="D162" i="13"/>
  <c r="D151" i="12"/>
  <c r="E158" i="14"/>
  <c r="E154" i="14"/>
  <c r="E150" i="14"/>
  <c r="E155" i="14"/>
  <c r="E152" i="14"/>
  <c r="E149" i="14"/>
  <c r="E151" i="14"/>
  <c r="E160" i="14"/>
  <c r="E157" i="14"/>
  <c r="E153" i="14"/>
  <c r="E160" i="13"/>
  <c r="E159" i="14"/>
  <c r="E149" i="12"/>
  <c r="E156" i="14"/>
  <c r="G158" i="13"/>
  <c r="G147" i="12"/>
  <c r="B157" i="13"/>
  <c r="B146" i="12"/>
  <c r="D155" i="13"/>
  <c r="D144" i="12"/>
  <c r="F153" i="13"/>
  <c r="F142" i="12"/>
  <c r="H151" i="13"/>
  <c r="H140" i="12"/>
  <c r="C150" i="13"/>
  <c r="C139" i="12"/>
  <c r="E146" i="14"/>
  <c r="E142" i="14"/>
  <c r="E138" i="14"/>
  <c r="E139" i="14"/>
  <c r="E148" i="14"/>
  <c r="E145" i="14"/>
  <c r="E147" i="14"/>
  <c r="E144" i="14"/>
  <c r="E141" i="14"/>
  <c r="E143" i="14"/>
  <c r="E140" i="14"/>
  <c r="E137" i="14"/>
  <c r="E148" i="13"/>
  <c r="E137" i="12"/>
  <c r="G146" i="13"/>
  <c r="G135" i="12"/>
  <c r="B145" i="13"/>
  <c r="B134" i="12"/>
  <c r="G142" i="13"/>
  <c r="G131" i="12"/>
  <c r="B130" i="12"/>
  <c r="B141" i="13"/>
  <c r="G127" i="12"/>
  <c r="G138" i="13"/>
  <c r="E134" i="14"/>
  <c r="E130" i="14"/>
  <c r="E136" i="14"/>
  <c r="E133" i="14"/>
  <c r="E135" i="14"/>
  <c r="E132" i="14"/>
  <c r="E129" i="14"/>
  <c r="E125" i="14"/>
  <c r="E131" i="14"/>
  <c r="E128" i="14"/>
  <c r="E126" i="14"/>
  <c r="E127" i="14"/>
  <c r="E125" i="12"/>
  <c r="E136" i="13"/>
  <c r="G134" i="13"/>
  <c r="G123" i="12"/>
  <c r="E132" i="13"/>
  <c r="E121" i="12"/>
  <c r="G130" i="13"/>
  <c r="G119" i="12"/>
  <c r="E128" i="13"/>
  <c r="E117" i="12"/>
  <c r="G126" i="13"/>
  <c r="G115" i="12"/>
  <c r="B125" i="13"/>
  <c r="B114" i="12"/>
  <c r="G111" i="12"/>
  <c r="G122" i="13"/>
  <c r="B121" i="13"/>
  <c r="B110" i="12"/>
  <c r="D119" i="13"/>
  <c r="D108" i="12"/>
  <c r="F117" i="13"/>
  <c r="F106" i="12"/>
  <c r="H115" i="13"/>
  <c r="H104" i="12"/>
  <c r="C114" i="13"/>
  <c r="C103" i="12"/>
  <c r="H111" i="13"/>
  <c r="H100" i="12"/>
  <c r="F109" i="13"/>
  <c r="F98" i="12"/>
  <c r="D107" i="13"/>
  <c r="D96" i="12"/>
  <c r="F105" i="13"/>
  <c r="F94" i="12"/>
  <c r="D103" i="13"/>
  <c r="D92" i="12"/>
  <c r="F101" i="13"/>
  <c r="F90" i="12"/>
  <c r="H88" i="12"/>
  <c r="H99" i="13"/>
  <c r="F97" i="13"/>
  <c r="F86" i="12"/>
  <c r="H95" i="13"/>
  <c r="H84" i="12"/>
  <c r="C94" i="13"/>
  <c r="C83" i="12"/>
  <c r="E92" i="13"/>
  <c r="E81" i="12"/>
  <c r="G79" i="12"/>
  <c r="G90" i="13"/>
  <c r="E88" i="14"/>
  <c r="E84" i="14"/>
  <c r="E80" i="14"/>
  <c r="E85" i="14"/>
  <c r="E81" i="14"/>
  <c r="E86" i="14"/>
  <c r="E82" i="14"/>
  <c r="E78" i="14"/>
  <c r="E77" i="14"/>
  <c r="E79" i="14"/>
  <c r="E83" i="14"/>
  <c r="E87" i="14"/>
  <c r="E88" i="13"/>
  <c r="E77" i="12"/>
  <c r="G86" i="13"/>
  <c r="G75" i="12"/>
  <c r="B85" i="13"/>
  <c r="B74" i="12"/>
  <c r="D83" i="13"/>
  <c r="D72" i="12"/>
  <c r="F70" i="12"/>
  <c r="F81" i="13"/>
  <c r="H79" i="13"/>
  <c r="H68" i="12"/>
  <c r="F77" i="13"/>
  <c r="F66" i="12"/>
  <c r="D75" i="13"/>
  <c r="D64" i="12"/>
  <c r="B73" i="13"/>
  <c r="B62" i="12"/>
  <c r="D71" i="13"/>
  <c r="D60" i="12"/>
  <c r="B69" i="13"/>
  <c r="B58" i="12"/>
  <c r="D67" i="13"/>
  <c r="D56" i="12"/>
  <c r="F54" i="12"/>
  <c r="F65" i="13"/>
  <c r="G62" i="13"/>
  <c r="G51" i="12"/>
  <c r="B61" i="13"/>
  <c r="B50" i="12"/>
  <c r="D59" i="13"/>
  <c r="D48" i="12"/>
  <c r="F57" i="13"/>
  <c r="F46" i="12"/>
  <c r="H55" i="13"/>
  <c r="H44" i="12"/>
  <c r="F53" i="13"/>
  <c r="F42" i="12"/>
  <c r="H51" i="13"/>
  <c r="H40" i="12"/>
  <c r="C50" i="13"/>
  <c r="C39" i="12"/>
  <c r="H47" i="13"/>
  <c r="H36" i="12"/>
  <c r="C46" i="13"/>
  <c r="C35" i="12"/>
  <c r="E44" i="13"/>
  <c r="E33" i="12"/>
  <c r="G42" i="13"/>
  <c r="G31" i="12"/>
  <c r="F41" i="13"/>
  <c r="F30" i="12"/>
  <c r="D39" i="13"/>
  <c r="D28" i="12"/>
  <c r="B37" i="13"/>
  <c r="B26" i="12"/>
  <c r="D35" i="13"/>
  <c r="D24" i="12"/>
  <c r="B33" i="13"/>
  <c r="B22" i="12"/>
  <c r="D20" i="12"/>
  <c r="D31" i="13"/>
  <c r="F29" i="13"/>
  <c r="F18" i="12"/>
  <c r="F213" i="13"/>
  <c r="F202" i="12"/>
  <c r="D263" i="13"/>
  <c r="D252" i="12"/>
  <c r="D275" i="13"/>
  <c r="D264" i="12"/>
  <c r="D264" i="13"/>
  <c r="D253" i="12"/>
  <c r="D276" i="13"/>
  <c r="D265" i="12"/>
  <c r="G262" i="13"/>
  <c r="G251" i="12"/>
  <c r="G274" i="13"/>
  <c r="G263" i="12"/>
  <c r="C262" i="13"/>
  <c r="C251" i="12"/>
  <c r="C274" i="13"/>
  <c r="C263" i="12"/>
  <c r="E261" i="13"/>
  <c r="E250" i="12"/>
  <c r="E262" i="12"/>
  <c r="E273" i="13"/>
  <c r="G260" i="13"/>
  <c r="G249" i="12"/>
  <c r="G272" i="13"/>
  <c r="G261" i="12"/>
  <c r="C260" i="13"/>
  <c r="C249" i="12"/>
  <c r="C272" i="13"/>
  <c r="C261" i="12"/>
  <c r="E259" i="13"/>
  <c r="E248" i="12"/>
  <c r="E260" i="12"/>
  <c r="E271" i="13"/>
  <c r="G258" i="13"/>
  <c r="G247" i="12"/>
  <c r="G259" i="12"/>
  <c r="G270" i="13"/>
  <c r="C258" i="13"/>
  <c r="C247" i="12"/>
  <c r="C259" i="12"/>
  <c r="C270" i="13"/>
  <c r="E257" i="13"/>
  <c r="E246" i="12"/>
  <c r="E269" i="13"/>
  <c r="E258" i="12"/>
  <c r="G253" i="14"/>
  <c r="G249" i="14"/>
  <c r="G245" i="14"/>
  <c r="G254" i="14"/>
  <c r="G250" i="14"/>
  <c r="G246" i="14"/>
  <c r="G255" i="14"/>
  <c r="G251" i="14"/>
  <c r="G247" i="14"/>
  <c r="G252" i="14"/>
  <c r="G256" i="14"/>
  <c r="G248" i="14"/>
  <c r="G256" i="13"/>
  <c r="G245" i="12"/>
  <c r="G257" i="14"/>
  <c r="G258" i="14"/>
  <c r="G268" i="14"/>
  <c r="G261" i="14"/>
  <c r="G257" i="12"/>
  <c r="G265" i="14"/>
  <c r="G262" i="14"/>
  <c r="G266" i="14"/>
  <c r="G268" i="13"/>
  <c r="G264" i="14"/>
  <c r="G260" i="14"/>
  <c r="G259" i="14"/>
  <c r="G263" i="14"/>
  <c r="G267" i="14"/>
  <c r="C253" i="14"/>
  <c r="C249" i="14"/>
  <c r="C254" i="14"/>
  <c r="C250" i="14"/>
  <c r="C246" i="14"/>
  <c r="C255" i="14"/>
  <c r="C251" i="14"/>
  <c r="C247" i="14"/>
  <c r="C248" i="14"/>
  <c r="C252" i="14"/>
  <c r="C256" i="14"/>
  <c r="C245" i="14"/>
  <c r="C256" i="13"/>
  <c r="C245" i="12"/>
  <c r="C267" i="14"/>
  <c r="C257" i="12"/>
  <c r="C257" i="14"/>
  <c r="C268" i="14"/>
  <c r="C264" i="14"/>
  <c r="C262" i="14"/>
  <c r="C266" i="14"/>
  <c r="C263" i="14"/>
  <c r="C258" i="14"/>
  <c r="C265" i="14"/>
  <c r="C259" i="14"/>
  <c r="C261" i="14"/>
  <c r="C268" i="13"/>
  <c r="C260" i="14"/>
  <c r="E255" i="13"/>
  <c r="E244" i="12"/>
  <c r="E267" i="13"/>
  <c r="E256" i="12"/>
  <c r="G254" i="13"/>
  <c r="G243" i="12"/>
  <c r="G266" i="13"/>
  <c r="G255" i="12"/>
  <c r="C254" i="13"/>
  <c r="C243" i="12"/>
  <c r="C266" i="13"/>
  <c r="C255" i="12"/>
  <c r="E253" i="13"/>
  <c r="E242" i="12"/>
  <c r="E265" i="13"/>
  <c r="E254" i="12"/>
  <c r="G241" i="12"/>
  <c r="G252" i="13"/>
  <c r="C252" i="13"/>
  <c r="C241" i="12"/>
  <c r="E251" i="13"/>
  <c r="E240" i="12"/>
  <c r="G250" i="13"/>
  <c r="G239" i="12"/>
  <c r="C250" i="13"/>
  <c r="C239" i="12"/>
  <c r="E249" i="13"/>
  <c r="E238" i="12"/>
  <c r="G248" i="13"/>
  <c r="G237" i="12"/>
  <c r="C248" i="13"/>
  <c r="C237" i="12"/>
  <c r="F247" i="13"/>
  <c r="F236" i="12"/>
  <c r="B247" i="13"/>
  <c r="B236" i="12"/>
  <c r="D246" i="13"/>
  <c r="D235" i="12"/>
  <c r="F245" i="13"/>
  <c r="F234" i="12"/>
  <c r="B245" i="13"/>
  <c r="B234" i="12"/>
  <c r="D244" i="14"/>
  <c r="D240" i="14"/>
  <c r="D236" i="14"/>
  <c r="D241" i="14"/>
  <c r="D237" i="14"/>
  <c r="D233" i="14"/>
  <c r="D242" i="14"/>
  <c r="D238" i="14"/>
  <c r="D234" i="14"/>
  <c r="D243" i="14"/>
  <c r="D235" i="14"/>
  <c r="D239" i="14"/>
  <c r="D244" i="13"/>
  <c r="D233" i="12"/>
  <c r="F232" i="12"/>
  <c r="F243" i="13"/>
  <c r="B243" i="13"/>
  <c r="B232" i="12"/>
  <c r="D242" i="13"/>
  <c r="D231" i="12"/>
  <c r="F241" i="13"/>
  <c r="F230" i="12"/>
  <c r="B241" i="13"/>
  <c r="B230" i="12"/>
  <c r="D240" i="13"/>
  <c r="D229" i="12"/>
  <c r="F239" i="13"/>
  <c r="F228" i="12"/>
  <c r="B239" i="13"/>
  <c r="B228" i="12"/>
  <c r="D238" i="13"/>
  <c r="D227" i="12"/>
  <c r="F237" i="13"/>
  <c r="F226" i="12"/>
  <c r="B237" i="13"/>
  <c r="B226" i="12"/>
  <c r="D236" i="13"/>
  <c r="D225" i="12"/>
  <c r="F235" i="13"/>
  <c r="F224" i="12"/>
  <c r="B235" i="13"/>
  <c r="B224" i="12"/>
  <c r="D234" i="13"/>
  <c r="D223" i="12"/>
  <c r="F233" i="13"/>
  <c r="F222" i="12"/>
  <c r="B233" i="13"/>
  <c r="B222" i="12"/>
  <c r="D232" i="14"/>
  <c r="D228" i="14"/>
  <c r="D224" i="14"/>
  <c r="D229" i="14"/>
  <c r="D225" i="14"/>
  <c r="D230" i="14"/>
  <c r="D226" i="14"/>
  <c r="D222" i="14"/>
  <c r="D227" i="14"/>
  <c r="D231" i="14"/>
  <c r="D221" i="14"/>
  <c r="D223" i="14"/>
  <c r="D232" i="13"/>
  <c r="D221" i="12"/>
  <c r="F231" i="13"/>
  <c r="F220" i="12"/>
  <c r="B231" i="13"/>
  <c r="B220" i="12"/>
  <c r="F229" i="13"/>
  <c r="F218" i="12"/>
  <c r="B229" i="13"/>
  <c r="B218" i="12"/>
  <c r="G215" i="12"/>
  <c r="G213" i="12"/>
  <c r="E212" i="12"/>
  <c r="G211" i="12"/>
  <c r="C211" i="12"/>
  <c r="E210" i="12"/>
  <c r="G215" i="14"/>
  <c r="G211" i="14"/>
  <c r="G213" i="14"/>
  <c r="G209" i="14"/>
  <c r="G214" i="14"/>
  <c r="G210" i="14"/>
  <c r="G212" i="14"/>
  <c r="G209" i="12"/>
  <c r="C211" i="14"/>
  <c r="C209" i="14"/>
  <c r="C210" i="14"/>
  <c r="C212" i="14"/>
  <c r="C209" i="12"/>
  <c r="G207" i="12"/>
  <c r="G205" i="12"/>
  <c r="B215" i="13"/>
  <c r="B204" i="12"/>
  <c r="B214" i="13"/>
  <c r="B203" i="12"/>
  <c r="G212" i="13"/>
  <c r="G201" i="12"/>
  <c r="F211" i="13"/>
  <c r="F200" i="12"/>
  <c r="B211" i="13"/>
  <c r="B200" i="12"/>
  <c r="E199" i="12"/>
  <c r="H198" i="12"/>
  <c r="D198" i="12"/>
  <c r="G206" i="14"/>
  <c r="G202" i="14"/>
  <c r="G198" i="14"/>
  <c r="G207" i="14"/>
  <c r="G203" i="14"/>
  <c r="G199" i="14"/>
  <c r="G208" i="14"/>
  <c r="G204" i="14"/>
  <c r="G200" i="14"/>
  <c r="G205" i="14"/>
  <c r="G197" i="14"/>
  <c r="G201" i="14"/>
  <c r="G208" i="13"/>
  <c r="G197" i="12"/>
  <c r="C198" i="14"/>
  <c r="C199" i="14"/>
  <c r="C200" i="14"/>
  <c r="C197" i="14"/>
  <c r="C197" i="12"/>
  <c r="F207" i="13"/>
  <c r="F196" i="12"/>
  <c r="B207" i="13"/>
  <c r="B196" i="12"/>
  <c r="E195" i="12"/>
  <c r="H194" i="12"/>
  <c r="D194" i="12"/>
  <c r="G193" i="12"/>
  <c r="G204" i="13"/>
  <c r="C193" i="12"/>
  <c r="F203" i="13"/>
  <c r="F192" i="12"/>
  <c r="B203" i="13"/>
  <c r="B192" i="12"/>
  <c r="E191" i="12"/>
  <c r="H190" i="12"/>
  <c r="D190" i="12"/>
  <c r="G200" i="13"/>
  <c r="G189" i="12"/>
  <c r="C189" i="12"/>
  <c r="C200" i="13"/>
  <c r="F199" i="13"/>
  <c r="F188" i="12"/>
  <c r="B199" i="13"/>
  <c r="B188" i="12"/>
  <c r="E198" i="13"/>
  <c r="E187" i="12"/>
  <c r="H197" i="13"/>
  <c r="H186" i="12"/>
  <c r="D197" i="13"/>
  <c r="D186" i="12"/>
  <c r="G194" i="14"/>
  <c r="G190" i="14"/>
  <c r="G186" i="14"/>
  <c r="G195" i="14"/>
  <c r="G191" i="14"/>
  <c r="G196" i="14"/>
  <c r="G192" i="14"/>
  <c r="G188" i="14"/>
  <c r="G189" i="14"/>
  <c r="G187" i="14"/>
  <c r="G193" i="14"/>
  <c r="G185" i="14"/>
  <c r="G196" i="13"/>
  <c r="G185" i="12"/>
  <c r="C194" i="14"/>
  <c r="C190" i="14"/>
  <c r="C186" i="14"/>
  <c r="C195" i="14"/>
  <c r="C191" i="14"/>
  <c r="C196" i="14"/>
  <c r="C192" i="14"/>
  <c r="C188" i="14"/>
  <c r="C189" i="14"/>
  <c r="C185" i="14"/>
  <c r="C193" i="14"/>
  <c r="C187" i="14"/>
  <c r="C196" i="13"/>
  <c r="C185" i="12"/>
  <c r="F195" i="13"/>
  <c r="F184" i="12"/>
  <c r="B195" i="13"/>
  <c r="B184" i="12"/>
  <c r="E194" i="13"/>
  <c r="E183" i="12"/>
  <c r="H193" i="13"/>
  <c r="H182" i="12"/>
  <c r="D182" i="12"/>
  <c r="D193" i="13"/>
  <c r="G192" i="13"/>
  <c r="G181" i="12"/>
  <c r="C192" i="13"/>
  <c r="C181" i="12"/>
  <c r="F191" i="13"/>
  <c r="F180" i="12"/>
  <c r="B191" i="13"/>
  <c r="B180" i="12"/>
  <c r="E190" i="13"/>
  <c r="E179" i="12"/>
  <c r="H189" i="13"/>
  <c r="H178" i="12"/>
  <c r="D189" i="13"/>
  <c r="D178" i="12"/>
  <c r="G177" i="12"/>
  <c r="G188" i="13"/>
  <c r="C188" i="13"/>
  <c r="C177" i="12"/>
  <c r="F187" i="13"/>
  <c r="F176" i="12"/>
  <c r="B187" i="13"/>
  <c r="B176" i="12"/>
  <c r="E186" i="13"/>
  <c r="E175" i="12"/>
  <c r="H185" i="13"/>
  <c r="H174" i="12"/>
  <c r="D185" i="13"/>
  <c r="D174" i="12"/>
  <c r="G182" i="14"/>
  <c r="G178" i="14"/>
  <c r="G174" i="14"/>
  <c r="G184" i="14"/>
  <c r="G180" i="14"/>
  <c r="G176" i="14"/>
  <c r="G179" i="14"/>
  <c r="G181" i="14"/>
  <c r="G173" i="14"/>
  <c r="G183" i="14"/>
  <c r="G175" i="14"/>
  <c r="G177" i="14"/>
  <c r="G184" i="13"/>
  <c r="G173" i="12"/>
  <c r="C182" i="14"/>
  <c r="C178" i="14"/>
  <c r="C174" i="14"/>
  <c r="C184" i="14"/>
  <c r="C180" i="14"/>
  <c r="C176" i="14"/>
  <c r="C183" i="14"/>
  <c r="C175" i="14"/>
  <c r="C177" i="14"/>
  <c r="C179" i="14"/>
  <c r="C173" i="14"/>
  <c r="C181" i="14"/>
  <c r="C173" i="12"/>
  <c r="C184" i="13"/>
  <c r="F183" i="13"/>
  <c r="F172" i="12"/>
  <c r="B183" i="13"/>
  <c r="B172" i="12"/>
  <c r="E182" i="13"/>
  <c r="E171" i="12"/>
  <c r="H181" i="13"/>
  <c r="H170" i="12"/>
  <c r="D181" i="13"/>
  <c r="D170" i="12"/>
  <c r="G180" i="13"/>
  <c r="G169" i="12"/>
  <c r="C180" i="13"/>
  <c r="C169" i="12"/>
  <c r="F168" i="12"/>
  <c r="F179" i="13"/>
  <c r="B179" i="13"/>
  <c r="B168" i="12"/>
  <c r="E178" i="13"/>
  <c r="E167" i="12"/>
  <c r="H177" i="13"/>
  <c r="H166" i="12"/>
  <c r="D166" i="12"/>
  <c r="D177" i="13"/>
  <c r="G176" i="13"/>
  <c r="G165" i="12"/>
  <c r="C176" i="13"/>
  <c r="C165" i="12"/>
  <c r="F175" i="13"/>
  <c r="F164" i="12"/>
  <c r="B164" i="12"/>
  <c r="B175" i="13"/>
  <c r="E174" i="13"/>
  <c r="E163" i="12"/>
  <c r="H173" i="13"/>
  <c r="H162" i="12"/>
  <c r="D173" i="13"/>
  <c r="D162" i="12"/>
  <c r="G170" i="14"/>
  <c r="G166" i="14"/>
  <c r="G172" i="14"/>
  <c r="G168" i="14"/>
  <c r="G164" i="14"/>
  <c r="G171" i="14"/>
  <c r="G163" i="14"/>
  <c r="G167" i="14"/>
  <c r="G165" i="14"/>
  <c r="G162" i="14"/>
  <c r="G161" i="14"/>
  <c r="G169" i="14"/>
  <c r="G172" i="13"/>
  <c r="G161" i="12"/>
  <c r="C170" i="14"/>
  <c r="C172" i="14"/>
  <c r="C168" i="14"/>
  <c r="C164" i="14"/>
  <c r="C167" i="14"/>
  <c r="C166" i="14"/>
  <c r="C163" i="14"/>
  <c r="C169" i="14"/>
  <c r="C165" i="14"/>
  <c r="C162" i="14"/>
  <c r="C171" i="14"/>
  <c r="C161" i="14"/>
  <c r="C172" i="13"/>
  <c r="C161" i="12"/>
  <c r="F171" i="13"/>
  <c r="F160" i="12"/>
  <c r="B171" i="13"/>
  <c r="B160" i="12"/>
  <c r="E159" i="12"/>
  <c r="E170" i="13"/>
  <c r="H169" i="13"/>
  <c r="H158" i="12"/>
  <c r="D169" i="13"/>
  <c r="D158" i="12"/>
  <c r="G168" i="13"/>
  <c r="G157" i="12"/>
  <c r="C157" i="12"/>
  <c r="C168" i="13"/>
  <c r="F167" i="13"/>
  <c r="F156" i="12"/>
  <c r="B167" i="13"/>
  <c r="B156" i="12"/>
  <c r="E166" i="13"/>
  <c r="E155" i="12"/>
  <c r="H154" i="12"/>
  <c r="H165" i="13"/>
  <c r="D165" i="13"/>
  <c r="D154" i="12"/>
  <c r="G164" i="13"/>
  <c r="G153" i="12"/>
  <c r="C164" i="13"/>
  <c r="C153" i="12"/>
  <c r="F152" i="12"/>
  <c r="F163" i="13"/>
  <c r="B163" i="13"/>
  <c r="B152" i="12"/>
  <c r="E162" i="13"/>
  <c r="E151" i="12"/>
  <c r="H161" i="13"/>
  <c r="H150" i="12"/>
  <c r="H156" i="14"/>
  <c r="H154" i="14"/>
  <c r="H153" i="14"/>
  <c r="H160" i="14"/>
  <c r="H158" i="14"/>
  <c r="H151" i="14"/>
  <c r="H157" i="14"/>
  <c r="H150" i="14"/>
  <c r="H155" i="14"/>
  <c r="H160" i="13"/>
  <c r="H159" i="14"/>
  <c r="H152" i="14"/>
  <c r="D150" i="12"/>
  <c r="D161" i="13"/>
  <c r="F159" i="14"/>
  <c r="F155" i="14"/>
  <c r="F151" i="14"/>
  <c r="F158" i="14"/>
  <c r="F160" i="14"/>
  <c r="F157" i="14"/>
  <c r="F154" i="14"/>
  <c r="F156" i="14"/>
  <c r="F153" i="14"/>
  <c r="F150" i="14"/>
  <c r="F152" i="14"/>
  <c r="F149" i="14"/>
  <c r="F160" i="13"/>
  <c r="F149" i="12"/>
  <c r="B159" i="14"/>
  <c r="B155" i="14"/>
  <c r="B151" i="14"/>
  <c r="B160" i="14"/>
  <c r="B157" i="14"/>
  <c r="B154" i="14"/>
  <c r="B156" i="14"/>
  <c r="B153" i="14"/>
  <c r="B150" i="14"/>
  <c r="B152" i="14"/>
  <c r="B149" i="14"/>
  <c r="B158" i="14"/>
  <c r="B160" i="13"/>
  <c r="B149" i="12"/>
  <c r="E159" i="13"/>
  <c r="E148" i="12"/>
  <c r="H158" i="13"/>
  <c r="H147" i="12"/>
  <c r="D158" i="13"/>
  <c r="D147" i="12"/>
  <c r="G157" i="13"/>
  <c r="G146" i="12"/>
  <c r="C157" i="13"/>
  <c r="C146" i="12"/>
  <c r="F156" i="13"/>
  <c r="F145" i="12"/>
  <c r="B156" i="13"/>
  <c r="B145" i="12"/>
  <c r="E155" i="13"/>
  <c r="E144" i="12"/>
  <c r="H154" i="13"/>
  <c r="H143" i="12"/>
  <c r="D154" i="13"/>
  <c r="D143" i="12"/>
  <c r="G153" i="13"/>
  <c r="G142" i="12"/>
  <c r="C153" i="13"/>
  <c r="C142" i="12"/>
  <c r="F152" i="13"/>
  <c r="F141" i="12"/>
  <c r="B152" i="13"/>
  <c r="B141" i="12"/>
  <c r="E151" i="13"/>
  <c r="E140" i="12"/>
  <c r="H150" i="13"/>
  <c r="H139" i="12"/>
  <c r="D150" i="13"/>
  <c r="D139" i="12"/>
  <c r="G149" i="13"/>
  <c r="G138" i="12"/>
  <c r="C149" i="13"/>
  <c r="C138" i="12"/>
  <c r="F147" i="14"/>
  <c r="F143" i="14"/>
  <c r="F139" i="14"/>
  <c r="F148" i="14"/>
  <c r="F145" i="14"/>
  <c r="F142" i="14"/>
  <c r="F144" i="14"/>
  <c r="F141" i="14"/>
  <c r="F138" i="14"/>
  <c r="F140" i="14"/>
  <c r="F137" i="14"/>
  <c r="F146" i="14"/>
  <c r="F148" i="13"/>
  <c r="F137" i="12"/>
  <c r="B147" i="14"/>
  <c r="B143" i="14"/>
  <c r="B139" i="14"/>
  <c r="B144" i="14"/>
  <c r="B141" i="14"/>
  <c r="B138" i="14"/>
  <c r="B140" i="14"/>
  <c r="B137" i="14"/>
  <c r="B146" i="14"/>
  <c r="B148" i="14"/>
  <c r="B145" i="14"/>
  <c r="B142" i="14"/>
  <c r="B148" i="13"/>
  <c r="B137" i="12"/>
  <c r="E147" i="13"/>
  <c r="E136" i="12"/>
  <c r="H146" i="13"/>
  <c r="H135" i="12"/>
  <c r="D146" i="13"/>
  <c r="D135" i="12"/>
  <c r="G145" i="13"/>
  <c r="G134" i="12"/>
  <c r="C145" i="13"/>
  <c r="C134" i="12"/>
  <c r="F144" i="13"/>
  <c r="F133" i="12"/>
  <c r="B144" i="13"/>
  <c r="B133" i="12"/>
  <c r="E143" i="13"/>
  <c r="E132" i="12"/>
  <c r="H142" i="13"/>
  <c r="H131" i="12"/>
  <c r="D142" i="13"/>
  <c r="D131" i="12"/>
  <c r="G141" i="13"/>
  <c r="G130" i="12"/>
  <c r="C141" i="13"/>
  <c r="C130" i="12"/>
  <c r="F140" i="13"/>
  <c r="F129" i="12"/>
  <c r="B140" i="13"/>
  <c r="B129" i="12"/>
  <c r="E139" i="13"/>
  <c r="E128" i="12"/>
  <c r="H138" i="13"/>
  <c r="H127" i="12"/>
  <c r="D138" i="13"/>
  <c r="D127" i="12"/>
  <c r="G137" i="13"/>
  <c r="G126" i="12"/>
  <c r="C137" i="13"/>
  <c r="C126" i="12"/>
  <c r="F135" i="14"/>
  <c r="F131" i="14"/>
  <c r="F127" i="14"/>
  <c r="F132" i="14"/>
  <c r="F129" i="14"/>
  <c r="F125" i="14"/>
  <c r="F128" i="14"/>
  <c r="F126" i="14"/>
  <c r="F134" i="14"/>
  <c r="F136" i="13"/>
  <c r="F136" i="14"/>
  <c r="F133" i="14"/>
  <c r="F130" i="14"/>
  <c r="F125" i="12"/>
  <c r="B135" i="14"/>
  <c r="B131" i="14"/>
  <c r="B128" i="14"/>
  <c r="B125" i="14"/>
  <c r="B134" i="14"/>
  <c r="B126" i="14"/>
  <c r="B136" i="14"/>
  <c r="B133" i="14"/>
  <c r="B130" i="14"/>
  <c r="B127" i="14"/>
  <c r="B136" i="13"/>
  <c r="B129" i="14"/>
  <c r="B132" i="14"/>
  <c r="B125" i="12"/>
  <c r="E135" i="13"/>
  <c r="E124" i="12"/>
  <c r="H134" i="13"/>
  <c r="H123" i="12"/>
  <c r="D134" i="13"/>
  <c r="D123" i="12"/>
  <c r="G133" i="13"/>
  <c r="G122" i="12"/>
  <c r="C133" i="13"/>
  <c r="C122" i="12"/>
  <c r="F132" i="13"/>
  <c r="F121" i="12"/>
  <c r="B132" i="13"/>
  <c r="B121" i="12"/>
  <c r="E131" i="13"/>
  <c r="E120" i="12"/>
  <c r="H130" i="13"/>
  <c r="H119" i="12"/>
  <c r="D130" i="13"/>
  <c r="D119" i="12"/>
  <c r="G129" i="13"/>
  <c r="G118" i="12"/>
  <c r="C129" i="13"/>
  <c r="C118" i="12"/>
  <c r="F128" i="13"/>
  <c r="F117" i="12"/>
  <c r="B128" i="13"/>
  <c r="B117" i="12"/>
  <c r="E127" i="13"/>
  <c r="E116" i="12"/>
  <c r="H126" i="13"/>
  <c r="H115" i="12"/>
  <c r="D126" i="13"/>
  <c r="D115" i="12"/>
  <c r="G125" i="13"/>
  <c r="G114" i="12"/>
  <c r="C125" i="13"/>
  <c r="C114" i="12"/>
  <c r="F121" i="14"/>
  <c r="F117" i="14"/>
  <c r="F113" i="14"/>
  <c r="F122" i="14"/>
  <c r="F118" i="14"/>
  <c r="F114" i="14"/>
  <c r="F123" i="14"/>
  <c r="F119" i="14"/>
  <c r="F115" i="14"/>
  <c r="F116" i="14"/>
  <c r="F124" i="13"/>
  <c r="F120" i="14"/>
  <c r="F124" i="14"/>
  <c r="F113" i="12"/>
  <c r="B121" i="14"/>
  <c r="B117" i="14"/>
  <c r="B113" i="14"/>
  <c r="B122" i="14"/>
  <c r="B118" i="14"/>
  <c r="B114" i="14"/>
  <c r="B123" i="14"/>
  <c r="B119" i="14"/>
  <c r="B115" i="14"/>
  <c r="B124" i="13"/>
  <c r="B116" i="14"/>
  <c r="B120" i="14"/>
  <c r="B124" i="14"/>
  <c r="B113" i="12"/>
  <c r="E123" i="13"/>
  <c r="E112" i="12"/>
  <c r="H122" i="13"/>
  <c r="H111" i="12"/>
  <c r="D122" i="13"/>
  <c r="D111" i="12"/>
  <c r="G121" i="13"/>
  <c r="G110" i="12"/>
  <c r="C121" i="13"/>
  <c r="C110" i="12"/>
  <c r="F120" i="13"/>
  <c r="F109" i="12"/>
  <c r="B120" i="13"/>
  <c r="B109" i="12"/>
  <c r="E119" i="13"/>
  <c r="E108" i="12"/>
  <c r="H118" i="13"/>
  <c r="H107" i="12"/>
  <c r="D118" i="13"/>
  <c r="D107" i="12"/>
  <c r="G117" i="13"/>
  <c r="G106" i="12"/>
  <c r="C117" i="13"/>
  <c r="C106" i="12"/>
  <c r="F116" i="13"/>
  <c r="F105" i="12"/>
  <c r="B116" i="13"/>
  <c r="B105" i="12"/>
  <c r="E115" i="13"/>
  <c r="E104" i="12"/>
  <c r="H114" i="13"/>
  <c r="H103" i="12"/>
  <c r="D114" i="13"/>
  <c r="D103" i="12"/>
  <c r="G113" i="13"/>
  <c r="G102" i="12"/>
  <c r="C113" i="13"/>
  <c r="C102" i="12"/>
  <c r="F109" i="14"/>
  <c r="F105" i="14"/>
  <c r="F101" i="14"/>
  <c r="F110" i="14"/>
  <c r="F106" i="14"/>
  <c r="F102" i="14"/>
  <c r="F111" i="14"/>
  <c r="F107" i="14"/>
  <c r="F103" i="14"/>
  <c r="F112" i="13"/>
  <c r="F104" i="14"/>
  <c r="F108" i="14"/>
  <c r="F101" i="12"/>
  <c r="F112" i="14"/>
  <c r="B109" i="14"/>
  <c r="B105" i="14"/>
  <c r="B101" i="14"/>
  <c r="B110" i="14"/>
  <c r="B106" i="14"/>
  <c r="B102" i="14"/>
  <c r="B111" i="14"/>
  <c r="B107" i="14"/>
  <c r="B103" i="14"/>
  <c r="B112" i="14"/>
  <c r="B112" i="13"/>
  <c r="B104" i="14"/>
  <c r="B108" i="14"/>
  <c r="B101" i="12"/>
  <c r="E111" i="13"/>
  <c r="E100" i="12"/>
  <c r="H110" i="13"/>
  <c r="H99" i="12"/>
  <c r="D110" i="13"/>
  <c r="D99" i="12"/>
  <c r="G109" i="13"/>
  <c r="G98" i="12"/>
  <c r="C109" i="13"/>
  <c r="C98" i="12"/>
  <c r="F108" i="13"/>
  <c r="F97" i="12"/>
  <c r="B108" i="13"/>
  <c r="B97" i="12"/>
  <c r="E107" i="13"/>
  <c r="E96" i="12"/>
  <c r="H106" i="13"/>
  <c r="H95" i="12"/>
  <c r="D106" i="13"/>
  <c r="D95" i="12"/>
  <c r="G105" i="13"/>
  <c r="G94" i="12"/>
  <c r="C105" i="13"/>
  <c r="C94" i="12"/>
  <c r="F104" i="13"/>
  <c r="F93" i="12"/>
  <c r="B104" i="13"/>
  <c r="B93" i="12"/>
  <c r="E103" i="13"/>
  <c r="E92" i="12"/>
  <c r="H102" i="13"/>
  <c r="H91" i="12"/>
  <c r="D102" i="13"/>
  <c r="D91" i="12"/>
  <c r="G101" i="13"/>
  <c r="G90" i="12"/>
  <c r="C101" i="13"/>
  <c r="C90" i="12"/>
  <c r="F97" i="14"/>
  <c r="F93" i="14"/>
  <c r="F89" i="14"/>
  <c r="F98" i="14"/>
  <c r="F94" i="14"/>
  <c r="F90" i="14"/>
  <c r="F99" i="14"/>
  <c r="F95" i="14"/>
  <c r="F91" i="14"/>
  <c r="F100" i="14"/>
  <c r="F100" i="13"/>
  <c r="F92" i="14"/>
  <c r="F96" i="14"/>
  <c r="F89" i="12"/>
  <c r="B97" i="14"/>
  <c r="B93" i="14"/>
  <c r="B89" i="14"/>
  <c r="B98" i="14"/>
  <c r="B94" i="14"/>
  <c r="B90" i="14"/>
  <c r="B99" i="14"/>
  <c r="B95" i="14"/>
  <c r="B91" i="14"/>
  <c r="B96" i="14"/>
  <c r="B100" i="13"/>
  <c r="B100" i="14"/>
  <c r="B92" i="14"/>
  <c r="B89" i="12"/>
  <c r="E99" i="13"/>
  <c r="E88" i="12"/>
  <c r="H98" i="13"/>
  <c r="H87" i="12"/>
  <c r="D98" i="13"/>
  <c r="D87" i="12"/>
  <c r="G97" i="13"/>
  <c r="G86" i="12"/>
  <c r="C97" i="13"/>
  <c r="C86" i="12"/>
  <c r="F96" i="13"/>
  <c r="F85" i="12"/>
  <c r="B96" i="13"/>
  <c r="B85" i="12"/>
  <c r="E95" i="13"/>
  <c r="E84" i="12"/>
  <c r="H94" i="13"/>
  <c r="H83" i="12"/>
  <c r="D94" i="13"/>
  <c r="D83" i="12"/>
  <c r="G93" i="13"/>
  <c r="G82" i="12"/>
  <c r="C93" i="13"/>
  <c r="C82" i="12"/>
  <c r="F92" i="13"/>
  <c r="F81" i="12"/>
  <c r="B92" i="13"/>
  <c r="B81" i="12"/>
  <c r="E91" i="13"/>
  <c r="E80" i="12"/>
  <c r="H90" i="13"/>
  <c r="H79" i="12"/>
  <c r="D90" i="13"/>
  <c r="D79" i="12"/>
  <c r="G89" i="13"/>
  <c r="G78" i="12"/>
  <c r="C89" i="13"/>
  <c r="C78" i="12"/>
  <c r="F85" i="14"/>
  <c r="F81" i="14"/>
  <c r="F86" i="14"/>
  <c r="F82" i="14"/>
  <c r="F87" i="14"/>
  <c r="F83" i="14"/>
  <c r="F79" i="14"/>
  <c r="F84" i="14"/>
  <c r="F88" i="13"/>
  <c r="F88" i="14"/>
  <c r="F78" i="14"/>
  <c r="F77" i="14"/>
  <c r="F80" i="14"/>
  <c r="F77" i="12"/>
  <c r="B85" i="14"/>
  <c r="B81" i="14"/>
  <c r="B86" i="14"/>
  <c r="B82" i="14"/>
  <c r="B87" i="14"/>
  <c r="B83" i="14"/>
  <c r="B79" i="14"/>
  <c r="B80" i="14"/>
  <c r="B88" i="13"/>
  <c r="B84" i="14"/>
  <c r="B78" i="14"/>
  <c r="B88" i="14"/>
  <c r="B77" i="14"/>
  <c r="B77" i="12"/>
  <c r="E87" i="13"/>
  <c r="E76" i="12"/>
  <c r="H86" i="13"/>
  <c r="H75" i="12"/>
  <c r="D86" i="13"/>
  <c r="D75" i="12"/>
  <c r="G85" i="13"/>
  <c r="G74" i="12"/>
  <c r="C85" i="13"/>
  <c r="C74" i="12"/>
  <c r="F84" i="13"/>
  <c r="F73" i="12"/>
  <c r="B84" i="13"/>
  <c r="B73" i="12"/>
  <c r="E83" i="13"/>
  <c r="E72" i="12"/>
  <c r="H82" i="13"/>
  <c r="H71" i="12"/>
  <c r="D82" i="13"/>
  <c r="D71" i="12"/>
  <c r="G81" i="13"/>
  <c r="G70" i="12"/>
  <c r="C81" i="13"/>
  <c r="C70" i="12"/>
  <c r="F80" i="13"/>
  <c r="F69" i="12"/>
  <c r="B80" i="13"/>
  <c r="B69" i="12"/>
  <c r="E79" i="13"/>
  <c r="E68" i="12"/>
  <c r="H78" i="13"/>
  <c r="H67" i="12"/>
  <c r="D78" i="13"/>
  <c r="D67" i="12"/>
  <c r="G77" i="13"/>
  <c r="G66" i="12"/>
  <c r="C77" i="13"/>
  <c r="C66" i="12"/>
  <c r="F75" i="14"/>
  <c r="F71" i="14"/>
  <c r="F67" i="14"/>
  <c r="F76" i="14"/>
  <c r="F73" i="14"/>
  <c r="F70" i="14"/>
  <c r="F76" i="13"/>
  <c r="F72" i="14"/>
  <c r="F69" i="14"/>
  <c r="F66" i="14"/>
  <c r="F68" i="14"/>
  <c r="F65" i="14"/>
  <c r="F74" i="14"/>
  <c r="F65" i="12"/>
  <c r="B75" i="14"/>
  <c r="B71" i="14"/>
  <c r="B67" i="14"/>
  <c r="B72" i="14"/>
  <c r="B69" i="14"/>
  <c r="B66" i="14"/>
  <c r="B76" i="13"/>
  <c r="B68" i="14"/>
  <c r="B65" i="14"/>
  <c r="B74" i="14"/>
  <c r="B76" i="14"/>
  <c r="B73" i="14"/>
  <c r="B70" i="14"/>
  <c r="B65" i="12"/>
  <c r="E75" i="13"/>
  <c r="E64" i="12"/>
  <c r="H74" i="13"/>
  <c r="H63" i="12"/>
  <c r="D74" i="13"/>
  <c r="D63" i="12"/>
  <c r="G73" i="13"/>
  <c r="G62" i="12"/>
  <c r="C73" i="13"/>
  <c r="C62" i="12"/>
  <c r="F72" i="13"/>
  <c r="F61" i="12"/>
  <c r="B72" i="13"/>
  <c r="B61" i="12"/>
  <c r="E71" i="13"/>
  <c r="E60" i="12"/>
  <c r="H70" i="13"/>
  <c r="H59" i="12"/>
  <c r="D70" i="13"/>
  <c r="D59" i="12"/>
  <c r="G69" i="13"/>
  <c r="G58" i="12"/>
  <c r="C69" i="13"/>
  <c r="C58" i="12"/>
  <c r="F68" i="13"/>
  <c r="F57" i="12"/>
  <c r="B68" i="13"/>
  <c r="B57" i="12"/>
  <c r="E67" i="13"/>
  <c r="E56" i="12"/>
  <c r="H66" i="13"/>
  <c r="H55" i="12"/>
  <c r="D66" i="13"/>
  <c r="D55" i="12"/>
  <c r="G65" i="13"/>
  <c r="G54" i="12"/>
  <c r="C65" i="13"/>
  <c r="C54" i="12"/>
  <c r="F63" i="14"/>
  <c r="F59" i="14"/>
  <c r="F55" i="14"/>
  <c r="F60" i="14"/>
  <c r="F57" i="14"/>
  <c r="F54" i="14"/>
  <c r="F64" i="13"/>
  <c r="F56" i="14"/>
  <c r="F53" i="14"/>
  <c r="F62" i="14"/>
  <c r="F64" i="14"/>
  <c r="F61" i="14"/>
  <c r="F58" i="14"/>
  <c r="F53" i="12"/>
  <c r="B63" i="14"/>
  <c r="B59" i="14"/>
  <c r="B55" i="14"/>
  <c r="B56" i="14"/>
  <c r="B53" i="14"/>
  <c r="B64" i="13"/>
  <c r="B62" i="14"/>
  <c r="B64" i="14"/>
  <c r="B61" i="14"/>
  <c r="B58" i="14"/>
  <c r="B60" i="14"/>
  <c r="B57" i="14"/>
  <c r="B53" i="12"/>
  <c r="B54" i="14"/>
  <c r="E63" i="13"/>
  <c r="E52" i="12"/>
  <c r="H62" i="13"/>
  <c r="H51" i="12"/>
  <c r="D62" i="13"/>
  <c r="D51" i="12"/>
  <c r="G61" i="13"/>
  <c r="G50" i="12"/>
  <c r="C61" i="13"/>
  <c r="C50" i="12"/>
  <c r="F60" i="13"/>
  <c r="F49" i="12"/>
  <c r="B60" i="13"/>
  <c r="B49" i="12"/>
  <c r="E59" i="13"/>
  <c r="E48" i="12"/>
  <c r="H58" i="13"/>
  <c r="H47" i="12"/>
  <c r="D58" i="13"/>
  <c r="D47" i="12"/>
  <c r="G57" i="13"/>
  <c r="G46" i="12"/>
  <c r="C57" i="13"/>
  <c r="C46" i="12"/>
  <c r="F56" i="13"/>
  <c r="F45" i="12"/>
  <c r="B56" i="13"/>
  <c r="B45" i="12"/>
  <c r="E55" i="13"/>
  <c r="E44" i="12"/>
  <c r="H54" i="13"/>
  <c r="H43" i="12"/>
  <c r="D54" i="13"/>
  <c r="D43" i="12"/>
  <c r="G53" i="13"/>
  <c r="G42" i="12"/>
  <c r="C53" i="13"/>
  <c r="C42" i="12"/>
  <c r="F51" i="14"/>
  <c r="F47" i="14"/>
  <c r="F43" i="14"/>
  <c r="F44" i="14"/>
  <c r="F41" i="14"/>
  <c r="F52" i="13"/>
  <c r="F50" i="14"/>
  <c r="F52" i="14"/>
  <c r="F49" i="14"/>
  <c r="F46" i="14"/>
  <c r="F48" i="14"/>
  <c r="F45" i="14"/>
  <c r="F42" i="14"/>
  <c r="F41" i="12"/>
  <c r="B51" i="14"/>
  <c r="B47" i="14"/>
  <c r="B43" i="14"/>
  <c r="B50" i="14"/>
  <c r="B52" i="13"/>
  <c r="B52" i="14"/>
  <c r="B49" i="14"/>
  <c r="B46" i="14"/>
  <c r="B48" i="14"/>
  <c r="B45" i="14"/>
  <c r="B42" i="14"/>
  <c r="B44" i="14"/>
  <c r="B41" i="14"/>
  <c r="B41" i="12"/>
  <c r="E51" i="13"/>
  <c r="E40" i="12"/>
  <c r="H50" i="13"/>
  <c r="H39" i="12"/>
  <c r="D50" i="13"/>
  <c r="D39" i="12"/>
  <c r="G49" i="13"/>
  <c r="G38" i="12"/>
  <c r="C49" i="13"/>
  <c r="C38" i="12"/>
  <c r="F48" i="13"/>
  <c r="F37" i="12"/>
  <c r="B48" i="13"/>
  <c r="B37" i="12"/>
  <c r="E47" i="13"/>
  <c r="E36" i="12"/>
  <c r="H46" i="13"/>
  <c r="H35" i="12"/>
  <c r="D46" i="13"/>
  <c r="D35" i="12"/>
  <c r="G45" i="13"/>
  <c r="G34" i="12"/>
  <c r="C45" i="13"/>
  <c r="C34" i="12"/>
  <c r="F44" i="13"/>
  <c r="F33" i="12"/>
  <c r="B44" i="13"/>
  <c r="B33" i="12"/>
  <c r="E43" i="13"/>
  <c r="E32" i="12"/>
  <c r="H42" i="13"/>
  <c r="H31" i="12"/>
  <c r="D42" i="13"/>
  <c r="D31" i="12"/>
  <c r="G41" i="13"/>
  <c r="G30" i="12"/>
  <c r="C41" i="13"/>
  <c r="C30" i="12"/>
  <c r="F36" i="14"/>
  <c r="F32" i="14"/>
  <c r="F40" i="13"/>
  <c r="F40" i="14"/>
  <c r="F37" i="14"/>
  <c r="F33" i="14"/>
  <c r="F29" i="14"/>
  <c r="F38" i="14"/>
  <c r="F34" i="14"/>
  <c r="F30" i="14"/>
  <c r="F31" i="14"/>
  <c r="F35" i="14"/>
  <c r="F39" i="14"/>
  <c r="F29" i="12"/>
  <c r="B40" i="14"/>
  <c r="B36" i="14"/>
  <c r="B32" i="14"/>
  <c r="B40" i="13"/>
  <c r="B37" i="14"/>
  <c r="B33" i="14"/>
  <c r="B29" i="14"/>
  <c r="B38" i="14"/>
  <c r="B34" i="14"/>
  <c r="B30" i="14"/>
  <c r="B31" i="14"/>
  <c r="B35" i="14"/>
  <c r="B29" i="12"/>
  <c r="B39" i="14"/>
  <c r="E39" i="13"/>
  <c r="E28" i="12"/>
  <c r="H38" i="13"/>
  <c r="H27" i="12"/>
  <c r="D38" i="13"/>
  <c r="D27" i="12"/>
  <c r="G37" i="13"/>
  <c r="G26" i="12"/>
  <c r="C37" i="13"/>
  <c r="C26" i="12"/>
  <c r="F36" i="13"/>
  <c r="F25" i="12"/>
  <c r="B36" i="13"/>
  <c r="B25" i="12"/>
  <c r="E35" i="13"/>
  <c r="E24" i="12"/>
  <c r="H34" i="13"/>
  <c r="H23" i="12"/>
  <c r="D34" i="13"/>
  <c r="D23" i="12"/>
  <c r="G33" i="13"/>
  <c r="G22" i="12"/>
  <c r="C33" i="13"/>
  <c r="C22" i="12"/>
  <c r="F32" i="13"/>
  <c r="F21" i="12"/>
  <c r="B32" i="13"/>
  <c r="B21" i="12"/>
  <c r="E31" i="13"/>
  <c r="E20" i="12"/>
  <c r="H30" i="13"/>
  <c r="H19" i="12"/>
  <c r="D30" i="13"/>
  <c r="D19" i="12"/>
  <c r="G29" i="13"/>
  <c r="G18" i="12"/>
  <c r="C29" i="13"/>
  <c r="C18" i="12"/>
  <c r="F17" i="14"/>
  <c r="F19" i="14"/>
  <c r="F21" i="14"/>
  <c r="F23" i="14"/>
  <c r="F25" i="14"/>
  <c r="F27" i="14"/>
  <c r="F24" i="14"/>
  <c r="F22" i="14"/>
  <c r="F20" i="14"/>
  <c r="F28" i="14"/>
  <c r="F18" i="14"/>
  <c r="F28" i="13"/>
  <c r="F26" i="14"/>
  <c r="F17" i="12"/>
  <c r="B26" i="14"/>
  <c r="B22" i="14"/>
  <c r="B18" i="14"/>
  <c r="B25" i="14"/>
  <c r="B21" i="14"/>
  <c r="B17" i="14"/>
  <c r="B28" i="14"/>
  <c r="B24" i="14"/>
  <c r="B20" i="14"/>
  <c r="B23" i="14"/>
  <c r="B19" i="14"/>
  <c r="B27" i="14"/>
  <c r="B17" i="12"/>
  <c r="B28" i="13"/>
  <c r="F212" i="13"/>
  <c r="F201" i="12"/>
  <c r="F216" i="13"/>
  <c r="F205" i="12"/>
  <c r="E263" i="13"/>
  <c r="E252" i="12"/>
  <c r="E275" i="13"/>
  <c r="E264" i="12"/>
  <c r="G264" i="13"/>
  <c r="G253" i="12"/>
  <c r="G276" i="13"/>
  <c r="G265" i="12"/>
  <c r="E264" i="13"/>
  <c r="E253" i="12"/>
  <c r="E265" i="12"/>
  <c r="E276" i="13"/>
  <c r="C264" i="13"/>
  <c r="F264" i="13"/>
  <c r="E203" i="15"/>
  <c r="D205" i="15"/>
  <c r="D207" i="15"/>
  <c r="H217" i="15"/>
  <c r="H221" i="15"/>
  <c r="H231" i="15"/>
  <c r="H204" i="15"/>
  <c r="C206" i="15"/>
  <c r="E207" i="15"/>
  <c r="H210" i="15"/>
  <c r="D202" i="15"/>
  <c r="C203" i="15"/>
  <c r="C204" i="15"/>
  <c r="D206" i="15"/>
  <c r="H216" i="15"/>
  <c r="H218" i="15"/>
  <c r="H220" i="15"/>
  <c r="H222" i="15"/>
  <c r="H226" i="15"/>
  <c r="H228" i="15"/>
  <c r="H230" i="15"/>
  <c r="H232" i="15"/>
  <c r="H234" i="15"/>
  <c r="H238" i="15"/>
  <c r="H240" i="15"/>
  <c r="H242" i="15"/>
  <c r="H244" i="15"/>
  <c r="H246" i="15"/>
  <c r="H248" i="15"/>
  <c r="H250" i="15"/>
  <c r="H252" i="15"/>
  <c r="D201" i="15"/>
  <c r="E204" i="15"/>
  <c r="H219" i="15"/>
  <c r="H223" i="15"/>
  <c r="H225" i="15"/>
  <c r="H227" i="15"/>
  <c r="H229" i="15"/>
  <c r="H233" i="15"/>
  <c r="H235" i="15"/>
  <c r="H237" i="15"/>
  <c r="H239" i="15"/>
  <c r="H241" i="15"/>
  <c r="H243" i="15"/>
  <c r="H245" i="15"/>
  <c r="H247" i="15"/>
  <c r="H249" i="15"/>
  <c r="H251" i="15"/>
  <c r="C202" i="15"/>
  <c r="E205" i="15"/>
  <c r="H206" i="15"/>
  <c r="H208" i="15"/>
  <c r="H212" i="15"/>
  <c r="H214" i="15"/>
  <c r="H201" i="15"/>
  <c r="E202" i="15"/>
  <c r="D204" i="15"/>
  <c r="C205" i="15"/>
  <c r="H205" i="15"/>
  <c r="H213" i="15"/>
  <c r="H215" i="15"/>
  <c r="E79" i="10"/>
  <c r="E78" i="10"/>
  <c r="E77" i="10"/>
  <c r="H236" i="12" l="1"/>
  <c r="H224" i="15"/>
  <c r="E231" i="13"/>
  <c r="E208" i="15"/>
  <c r="E218" i="12"/>
  <c r="E206" i="15"/>
  <c r="G231" i="14"/>
  <c r="G216" i="15"/>
  <c r="C214" i="14"/>
  <c r="C201" i="15"/>
  <c r="D231" i="13"/>
  <c r="D208" i="15"/>
  <c r="D215" i="12"/>
  <c r="D203" i="15"/>
  <c r="C230" i="13"/>
  <c r="C208" i="15"/>
  <c r="E213" i="14"/>
  <c r="E201" i="15"/>
  <c r="D230" i="13"/>
  <c r="G236" i="13"/>
  <c r="D218" i="14"/>
  <c r="G228" i="12"/>
  <c r="H212" i="14"/>
  <c r="E225" i="13"/>
  <c r="H264" i="13"/>
  <c r="C227" i="13"/>
  <c r="E230" i="13"/>
  <c r="D228" i="13"/>
  <c r="H217" i="14"/>
  <c r="C204" i="13"/>
  <c r="D205" i="13"/>
  <c r="G218" i="14"/>
  <c r="G224" i="13"/>
  <c r="G238" i="13"/>
  <c r="C216" i="12"/>
  <c r="E211" i="13"/>
  <c r="H218" i="13"/>
  <c r="H213" i="13"/>
  <c r="G218" i="13"/>
  <c r="G220" i="13"/>
  <c r="D223" i="13"/>
  <c r="D201" i="14"/>
  <c r="D217" i="14"/>
  <c r="H253" i="12"/>
  <c r="D220" i="12"/>
  <c r="D208" i="14"/>
  <c r="D226" i="13"/>
  <c r="D207" i="13"/>
  <c r="E224" i="13"/>
  <c r="G219" i="14"/>
  <c r="D208" i="13"/>
  <c r="E219" i="12"/>
  <c r="E213" i="12"/>
  <c r="H212" i="13"/>
  <c r="H201" i="12"/>
  <c r="H258" i="13"/>
  <c r="H247" i="12"/>
  <c r="H270" i="13"/>
  <c r="H259" i="12"/>
  <c r="H230" i="13"/>
  <c r="H219" i="12"/>
  <c r="H243" i="13"/>
  <c r="H232" i="12"/>
  <c r="C217" i="13"/>
  <c r="C206" i="12"/>
  <c r="E206" i="13"/>
  <c r="H203" i="14"/>
  <c r="H213" i="14"/>
  <c r="H218" i="14"/>
  <c r="E219" i="13"/>
  <c r="E208" i="12"/>
  <c r="C212" i="13"/>
  <c r="C201" i="12"/>
  <c r="C213" i="13"/>
  <c r="C202" i="12"/>
  <c r="H238" i="13"/>
  <c r="H227" i="12"/>
  <c r="H251" i="13"/>
  <c r="H240" i="12"/>
  <c r="D213" i="13"/>
  <c r="D202" i="12"/>
  <c r="C201" i="14"/>
  <c r="C202" i="14"/>
  <c r="D209" i="13"/>
  <c r="C215" i="14"/>
  <c r="G216" i="14"/>
  <c r="G217" i="14"/>
  <c r="C213" i="12"/>
  <c r="E214" i="12"/>
  <c r="D217" i="12"/>
  <c r="D214" i="12"/>
  <c r="H222" i="13"/>
  <c r="C203" i="13"/>
  <c r="D204" i="13"/>
  <c r="E205" i="13"/>
  <c r="D202" i="14"/>
  <c r="D205" i="14"/>
  <c r="H208" i="13"/>
  <c r="H204" i="14"/>
  <c r="H207" i="14"/>
  <c r="C211" i="13"/>
  <c r="D219" i="14"/>
  <c r="D222" i="13"/>
  <c r="C229" i="13"/>
  <c r="G231" i="13"/>
  <c r="G235" i="13"/>
  <c r="G239" i="13"/>
  <c r="D202" i="13"/>
  <c r="C209" i="13"/>
  <c r="D221" i="13"/>
  <c r="H203" i="13"/>
  <c r="C206" i="13"/>
  <c r="E208" i="13"/>
  <c r="E201" i="14"/>
  <c r="E208" i="14"/>
  <c r="H211" i="13"/>
  <c r="G217" i="13"/>
  <c r="E220" i="13"/>
  <c r="E214" i="14"/>
  <c r="E215" i="14"/>
  <c r="E217" i="14"/>
  <c r="G221" i="13"/>
  <c r="C223" i="13"/>
  <c r="G225" i="13"/>
  <c r="H211" i="14"/>
  <c r="H215" i="14"/>
  <c r="C201" i="13"/>
  <c r="G228" i="13"/>
  <c r="G232" i="13"/>
  <c r="G228" i="14"/>
  <c r="C205" i="12"/>
  <c r="C216" i="13"/>
  <c r="E216" i="13"/>
  <c r="E205" i="12"/>
  <c r="H240" i="13"/>
  <c r="H229" i="12"/>
  <c r="H253" i="13"/>
  <c r="H242" i="12"/>
  <c r="H265" i="13"/>
  <c r="H254" i="12"/>
  <c r="H227" i="13"/>
  <c r="H216" i="12"/>
  <c r="C214" i="13"/>
  <c r="C203" i="12"/>
  <c r="E214" i="13"/>
  <c r="E203" i="12"/>
  <c r="E223" i="13"/>
  <c r="E227" i="13"/>
  <c r="C205" i="13"/>
  <c r="C218" i="12"/>
  <c r="E204" i="14"/>
  <c r="E216" i="14"/>
  <c r="D215" i="13"/>
  <c r="D204" i="12"/>
  <c r="H219" i="13"/>
  <c r="H208" i="12"/>
  <c r="H254" i="14"/>
  <c r="H250" i="14"/>
  <c r="H246" i="14"/>
  <c r="H255" i="14"/>
  <c r="H251" i="14"/>
  <c r="H247" i="14"/>
  <c r="H256" i="14"/>
  <c r="H252" i="14"/>
  <c r="H248" i="14"/>
  <c r="H245" i="14"/>
  <c r="H249" i="14"/>
  <c r="H253" i="14"/>
  <c r="H256" i="13"/>
  <c r="H245" i="12"/>
  <c r="H262" i="14"/>
  <c r="H259" i="14"/>
  <c r="H261" i="14"/>
  <c r="H257" i="12"/>
  <c r="H263" i="14"/>
  <c r="H268" i="13"/>
  <c r="H258" i="14"/>
  <c r="H268" i="14"/>
  <c r="H265" i="14"/>
  <c r="H266" i="14"/>
  <c r="H267" i="14"/>
  <c r="H264" i="14"/>
  <c r="H257" i="14"/>
  <c r="H260" i="14"/>
  <c r="H248" i="13"/>
  <c r="H237" i="12"/>
  <c r="E215" i="13"/>
  <c r="E204" i="12"/>
  <c r="H259" i="13"/>
  <c r="H248" i="12"/>
  <c r="H260" i="12"/>
  <c r="H271" i="13"/>
  <c r="H241" i="13"/>
  <c r="H230" i="12"/>
  <c r="H233" i="13"/>
  <c r="H222" i="12"/>
  <c r="D219" i="13"/>
  <c r="D208" i="12"/>
  <c r="H215" i="13"/>
  <c r="H204" i="12"/>
  <c r="H228" i="13"/>
  <c r="H217" i="12"/>
  <c r="E217" i="13"/>
  <c r="E206" i="12"/>
  <c r="D214" i="13"/>
  <c r="D203" i="12"/>
  <c r="G227" i="13"/>
  <c r="G216" i="12"/>
  <c r="C219" i="13"/>
  <c r="C208" i="12"/>
  <c r="H262" i="13"/>
  <c r="H251" i="12"/>
  <c r="H274" i="13"/>
  <c r="H263" i="12"/>
  <c r="H254" i="13"/>
  <c r="H243" i="12"/>
  <c r="H266" i="13"/>
  <c r="H255" i="12"/>
  <c r="H246" i="13"/>
  <c r="H235" i="12"/>
  <c r="H236" i="13"/>
  <c r="H225" i="12"/>
  <c r="D212" i="13"/>
  <c r="D201" i="12"/>
  <c r="H257" i="13"/>
  <c r="H246" i="12"/>
  <c r="H269" i="13"/>
  <c r="H258" i="12"/>
  <c r="H249" i="13"/>
  <c r="H238" i="12"/>
  <c r="H239" i="13"/>
  <c r="H228" i="12"/>
  <c r="H231" i="13"/>
  <c r="H220" i="12"/>
  <c r="D217" i="13"/>
  <c r="D206" i="12"/>
  <c r="H221" i="13"/>
  <c r="H210" i="12"/>
  <c r="E212" i="13"/>
  <c r="E201" i="12"/>
  <c r="D218" i="13"/>
  <c r="D207" i="12"/>
  <c r="D201" i="13"/>
  <c r="E202" i="13"/>
  <c r="H205" i="13"/>
  <c r="C208" i="13"/>
  <c r="C203" i="14"/>
  <c r="C206" i="14"/>
  <c r="E210" i="13"/>
  <c r="G216" i="13"/>
  <c r="C220" i="13"/>
  <c r="C220" i="14"/>
  <c r="C213" i="14"/>
  <c r="C219" i="14"/>
  <c r="G220" i="14"/>
  <c r="E221" i="13"/>
  <c r="G222" i="13"/>
  <c r="C224" i="13"/>
  <c r="G226" i="13"/>
  <c r="E203" i="13"/>
  <c r="H206" i="13"/>
  <c r="H214" i="13"/>
  <c r="D225" i="13"/>
  <c r="E229" i="13"/>
  <c r="D203" i="14"/>
  <c r="H206" i="14"/>
  <c r="H201" i="14"/>
  <c r="H208" i="14"/>
  <c r="D215" i="14"/>
  <c r="D216" i="14"/>
  <c r="D213" i="12"/>
  <c r="E217" i="12"/>
  <c r="C220" i="12"/>
  <c r="C217" i="12"/>
  <c r="E202" i="14"/>
  <c r="E205" i="14"/>
  <c r="E218" i="14"/>
  <c r="E219" i="14"/>
  <c r="C214" i="12"/>
  <c r="E215" i="12"/>
  <c r="D218" i="12"/>
  <c r="H219" i="14"/>
  <c r="H210" i="14"/>
  <c r="H216" i="14"/>
  <c r="D216" i="12"/>
  <c r="G230" i="14"/>
  <c r="G232" i="14"/>
  <c r="H224" i="13"/>
  <c r="H213" i="12"/>
  <c r="H223" i="13"/>
  <c r="H212" i="12"/>
  <c r="H250" i="13"/>
  <c r="H239" i="12"/>
  <c r="H261" i="13"/>
  <c r="H250" i="12"/>
  <c r="H273" i="13"/>
  <c r="H262" i="12"/>
  <c r="H235" i="13"/>
  <c r="H224" i="12"/>
  <c r="H232" i="14"/>
  <c r="H228" i="14"/>
  <c r="H224" i="14"/>
  <c r="H229" i="14"/>
  <c r="H225" i="14"/>
  <c r="H230" i="14"/>
  <c r="H226" i="14"/>
  <c r="H222" i="14"/>
  <c r="H231" i="14"/>
  <c r="H223" i="14"/>
  <c r="H227" i="14"/>
  <c r="H221" i="14"/>
  <c r="H232" i="13"/>
  <c r="H221" i="12"/>
  <c r="H201" i="13"/>
  <c r="C205" i="14"/>
  <c r="C208" i="14"/>
  <c r="H209" i="13"/>
  <c r="C218" i="14"/>
  <c r="C222" i="13"/>
  <c r="C226" i="13"/>
  <c r="E203" i="14"/>
  <c r="H226" i="13"/>
  <c r="H215" i="12"/>
  <c r="H216" i="13"/>
  <c r="H205" i="12"/>
  <c r="E213" i="13"/>
  <c r="E202" i="12"/>
  <c r="H225" i="13"/>
  <c r="H214" i="12"/>
  <c r="H217" i="13"/>
  <c r="H206" i="12"/>
  <c r="H260" i="13"/>
  <c r="H249" i="12"/>
  <c r="H261" i="12"/>
  <c r="H272" i="13"/>
  <c r="H252" i="13"/>
  <c r="H241" i="12"/>
  <c r="H244" i="14"/>
  <c r="H240" i="14"/>
  <c r="H236" i="14"/>
  <c r="H241" i="14"/>
  <c r="H237" i="14"/>
  <c r="H233" i="14"/>
  <c r="H242" i="14"/>
  <c r="H238" i="14"/>
  <c r="H234" i="14"/>
  <c r="H235" i="14"/>
  <c r="H239" i="14"/>
  <c r="H243" i="14"/>
  <c r="H244" i="13"/>
  <c r="H233" i="12"/>
  <c r="H234" i="13"/>
  <c r="H223" i="12"/>
  <c r="H263" i="13"/>
  <c r="H252" i="12"/>
  <c r="H275" i="13"/>
  <c r="H264" i="12"/>
  <c r="H255" i="13"/>
  <c r="H244" i="12"/>
  <c r="H267" i="13"/>
  <c r="H256" i="12"/>
  <c r="H245" i="13"/>
  <c r="H234" i="12"/>
  <c r="H237" i="13"/>
  <c r="H226" i="12"/>
  <c r="H218" i="12"/>
  <c r="H229" i="13"/>
  <c r="C215" i="13"/>
  <c r="C204" i="12"/>
  <c r="E218" i="13"/>
  <c r="E207" i="12"/>
  <c r="H242" i="13"/>
  <c r="H231" i="12"/>
  <c r="D216" i="13"/>
  <c r="D205" i="12"/>
  <c r="C204" i="14"/>
  <c r="C207" i="14"/>
  <c r="C216" i="14"/>
  <c r="C217" i="14"/>
  <c r="C215" i="12"/>
  <c r="E216" i="12"/>
  <c r="D219" i="12"/>
  <c r="E220" i="12"/>
  <c r="C218" i="13"/>
  <c r="E201" i="13"/>
  <c r="H204" i="13"/>
  <c r="C207" i="13"/>
  <c r="D206" i="14"/>
  <c r="D204" i="14"/>
  <c r="D207" i="14"/>
  <c r="H202" i="14"/>
  <c r="H205" i="14"/>
  <c r="E209" i="13"/>
  <c r="D220" i="13"/>
  <c r="D213" i="14"/>
  <c r="D214" i="14"/>
  <c r="D220" i="14"/>
  <c r="D224" i="13"/>
  <c r="E228" i="13"/>
  <c r="G229" i="13"/>
  <c r="C231" i="13"/>
  <c r="G233" i="13"/>
  <c r="G237" i="13"/>
  <c r="E207" i="13"/>
  <c r="H210" i="13"/>
  <c r="C228" i="13"/>
  <c r="C202" i="13"/>
  <c r="D203" i="13"/>
  <c r="E204" i="13"/>
  <c r="H207" i="13"/>
  <c r="E207" i="14"/>
  <c r="E206" i="14"/>
  <c r="C210" i="13"/>
  <c r="D211" i="13"/>
  <c r="G219" i="13"/>
  <c r="E220" i="14"/>
  <c r="C221" i="13"/>
  <c r="E222" i="13"/>
  <c r="G223" i="13"/>
  <c r="C225" i="13"/>
  <c r="E226" i="13"/>
  <c r="D229" i="13"/>
  <c r="H247" i="13"/>
  <c r="H220" i="13"/>
  <c r="H214" i="14"/>
  <c r="H220" i="14"/>
  <c r="H202" i="13"/>
  <c r="D206" i="13"/>
  <c r="D210" i="13"/>
  <c r="D227" i="13"/>
  <c r="G230" i="13"/>
  <c r="G229" i="14"/>
  <c r="G234" i="13"/>
  <c r="B49" i="10"/>
  <c r="B46" i="10" l="1"/>
  <c r="B43" i="10" l="1"/>
  <c r="B40" i="10" l="1"/>
  <c r="B37" i="10" l="1"/>
  <c r="B34" i="10" l="1"/>
  <c r="B31" i="10" l="1"/>
  <c r="B28" i="10" l="1"/>
  <c r="B25" i="10" l="1"/>
  <c r="B22" i="10" l="1"/>
  <c r="B19" i="10" l="1"/>
  <c r="B16" i="10" l="1"/>
  <c r="B13" i="10" l="1"/>
  <c r="B10" i="10" l="1"/>
  <c r="B7" i="10" l="1"/>
</calcChain>
</file>

<file path=xl/sharedStrings.xml><?xml version="1.0" encoding="utf-8"?>
<sst xmlns="http://schemas.openxmlformats.org/spreadsheetml/2006/main" count="241" uniqueCount="70">
  <si>
    <t>Arrecadação tributária e principais transferências recebidas pelo Estado do Espírito Santo mensal</t>
  </si>
  <si>
    <t>Mês / Ano</t>
  </si>
  <si>
    <t>TRIBUTOS</t>
  </si>
  <si>
    <t>PRINCIPAIS TRANSFERENCIAS</t>
  </si>
  <si>
    <t>ICMS</t>
  </si>
  <si>
    <t>IPVA</t>
  </si>
  <si>
    <t>IRRF¹</t>
  </si>
  <si>
    <t>ITCD</t>
  </si>
  <si>
    <t>Taxas</t>
  </si>
  <si>
    <t>FPE</t>
  </si>
  <si>
    <t>Royalties + PE</t>
  </si>
  <si>
    <t>Fonte: SEFAZ-ES (Balancete Geral do Estado), SECONT-ES (Portal da Transparência) e ANP.</t>
  </si>
  <si>
    <t>Plan1</t>
  </si>
  <si>
    <t>Arrecadação tributária e principais transferências recebidas pelo Estado do Espírito Santo por mês - em valores correntes</t>
  </si>
  <si>
    <t>Plan2</t>
  </si>
  <si>
    <t>Plan3</t>
  </si>
  <si>
    <t>Ano</t>
  </si>
  <si>
    <t>Mês</t>
  </si>
  <si>
    <t>IPCA</t>
  </si>
  <si>
    <t>Multiplicador</t>
  </si>
  <si>
    <t xml:space="preserve">O arquivo apresenta a evolução mensal das principais receitas do estado do Espírito Santo de janeiro de 1999 até o dado mais recente disponível. Os dados possuem defasagem de aproximadamente 15 dias após o encerramento do mês.
</t>
  </si>
  <si>
    <t>I</t>
  </si>
  <si>
    <t>II</t>
  </si>
  <si>
    <t>III</t>
  </si>
  <si>
    <t>IV</t>
  </si>
  <si>
    <t>Acumulado por trimestre - corrigido pelo IPCA</t>
  </si>
  <si>
    <t>ADICIONAL ICMS - FUNDO ESTADUAL DE COMBATE À POBREZA - PRINCIPAL</t>
  </si>
  <si>
    <t>IMPOSTO S/ OPERAÇÕES RELATIVAS À CIRC. DE MERCADORIAS E S/ PREST. DE SERVIÇOS DE TRANSPORTE INTERESTADUAL E INTERMUNICIPAL E DE COMUNICAÇÃO - DÍVIDA ATIVA</t>
  </si>
  <si>
    <t>IMPOSTO S/ OPERAÇÕES RELATIVAS À CIRC. DE MERCADORIAS E S/ PREST. DE SERVIÇOS DE TRANSPORTE INTERESTADUAL E INTERMUNICIPAL E DE COMUNICAÇÃO - DÍVIDA ATIVA - MULTAS E JUROS DE MORA DA DÍVIDA ATIVA</t>
  </si>
  <si>
    <t>IMPOSTO S/ OPERAÇÕES RELATIVAS À CIRC. DE MERCADORIAS E S/ PREST. DE SERVIÇOS DE TRANSPORTE INTERESTADUAL E INTERMUNICIPAL E DE COMUNICAÇÃO - JUROS DE MORA</t>
  </si>
  <si>
    <t>IMPOSTO S/ OPERAÇÕES RELATIVAS À CIRC. DE MERCADORIAS E S/ PREST. DE SERVIÇOS DE TRANSPORTE INTERESTADUAL E INTERMUNICIPAL E DE COMUNICAÇÃO - MULTAS</t>
  </si>
  <si>
    <t>IMPOSTO S/ OPERAÇÕES RELATIVAS À CIRC. DE MERCADORIAS E S/ PREST. DE SERVIÇOS DE TRANSPORTE INTERESTADUAL E INTERMUNICIPAL E DE COMUNICAÇÃO - PRINCIPAL</t>
  </si>
  <si>
    <t>Prevista</t>
  </si>
  <si>
    <t>Arrecadada</t>
  </si>
  <si>
    <t>Natureza</t>
  </si>
  <si>
    <t>Mês/Ano</t>
  </si>
  <si>
    <t>COTA-PARTE DA COMPENSAÇÃO FINANCEIRA PELA PRODUÇÃO DE PETRÓLEO ? LEI Nº 7.990/89 - PRINCIPAL</t>
  </si>
  <si>
    <t>COTA-PARTE DO FUNDO DE PARTICIPAÇÃO DOS ESTADOS E DO DISTRITO FEDERAL - FPE - PRINCIPAL</t>
  </si>
  <si>
    <t>COTA-PARTE PELA PARTICIPAÇÃO ESPECIAL ? LEI Nº 9.478/97, ARTIGO 50 - PRINCIPAL</t>
  </si>
  <si>
    <t>COTA-PARTE PELO EXCEDENTE DA PRODUÇÃO DO PETRÓLEO ? LEI Nº 9.478/97, ARTIGO 49, I E II - PRINCIPAL</t>
  </si>
  <si>
    <t>CONTA</t>
  </si>
  <si>
    <t>Receitas Totais</t>
  </si>
  <si>
    <t>Receitas Totais Deduzidas</t>
  </si>
  <si>
    <t>Plan4</t>
  </si>
  <si>
    <t>Plan5</t>
  </si>
  <si>
    <t>Plan6</t>
  </si>
  <si>
    <t>Plan7</t>
  </si>
  <si>
    <t>Participação (%) na Receita Total</t>
  </si>
  <si>
    <t>Em valores correntes</t>
  </si>
  <si>
    <t>Arrecadação tributária e principais transferências recebidas pelo Estado do Espírito Santo por mês - variação (%) real em relação ao mesmo mês do ano anterior</t>
  </si>
  <si>
    <t>Arrecadação tributária e principais transferências recebidas pelo Estado do Espírito Santo por mês - variação (%) real acumulada em 12 meses em relação a igual período anterior</t>
  </si>
  <si>
    <t>Arrecadação tributária e principais transferências recebidas pelo Estado do Espírito Santo por mês - variação (%) real acumulada no ano em relação ao mesmo período do  ano anterior</t>
  </si>
  <si>
    <t>Arrecadação tributária e principais transferências recebidas pelo Estado do Espírito Santo por mês - participação(%) na Receita Total</t>
  </si>
  <si>
    <r>
      <t>Arrecadação tributária e principais transferências recebidas pelo Estado do Espírito Santo mensal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</si>
  <si>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r>
      <t>TRIBUTOS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</si>
  <si>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r>
      <t>IRRF</t>
    </r>
    <r>
      <rPr>
        <b/>
        <vertAlign val="superscript"/>
        <sz val="11"/>
        <color theme="0"/>
        <rFont val="Calibri"/>
        <family val="2"/>
        <scheme val="minor"/>
      </rPr>
      <t>3</t>
    </r>
  </si>
  <si>
    <r>
      <t>Receitas Totais Deduzidas</t>
    </r>
    <r>
      <rPr>
        <b/>
        <vertAlign val="superscript"/>
        <sz val="11"/>
        <color theme="0"/>
        <rFont val="Calibri"/>
        <family val="2"/>
        <scheme val="minor"/>
      </rPr>
      <t>4</t>
    </r>
  </si>
  <si>
    <r>
      <t>Receitas Totais</t>
    </r>
    <r>
      <rPr>
        <b/>
        <vertAlign val="superscript"/>
        <sz val="11"/>
        <color theme="0"/>
        <rFont val="Calibri"/>
        <family val="2"/>
        <scheme val="minor"/>
      </rPr>
      <t>5</t>
    </r>
  </si>
  <si>
    <r>
      <t xml:space="preserve">Notas: </t>
    </r>
    <r>
      <rPr>
        <vertAlign val="superscript"/>
        <sz val="10"/>
        <color theme="1"/>
        <rFont val="Calibri"/>
        <family val="2"/>
        <scheme val="minor"/>
      </rPr>
      <t xml:space="preserve">1 </t>
    </r>
    <r>
      <rPr>
        <sz val="10"/>
        <color theme="1"/>
        <rFont val="Calibri"/>
        <family val="2"/>
        <scheme val="minor"/>
      </rPr>
      <t xml:space="preserve">Com exceção das Receitas Totais Deduzidas, os demais itens foram tabulados com base nos valores brutos. </t>
    </r>
    <r>
      <rPr>
        <vertAlign val="superscript"/>
        <sz val="10"/>
        <color theme="1"/>
        <rFont val="Calibri"/>
        <family val="2"/>
        <scheme val="minor"/>
      </rPr>
      <t xml:space="preserve">2 </t>
    </r>
    <r>
      <rPr>
        <sz val="10"/>
        <color theme="1"/>
        <rFont val="Calibri"/>
        <family val="2"/>
        <scheme val="minor"/>
      </rPr>
      <t xml:space="preserve">A partir do ano de 2022, em função de um novo plano de contas, os valores dos tributos incluem multas, juros de mora e dívida ativa. </t>
    </r>
    <r>
      <rPr>
        <vertAlign val="superscript"/>
        <sz val="10"/>
        <color theme="1"/>
        <rFont val="Calibri"/>
        <family val="2"/>
        <scheme val="minor"/>
      </rPr>
      <t xml:space="preserve">3 </t>
    </r>
    <r>
      <rPr>
        <sz val="10"/>
        <color theme="1"/>
        <rFont val="Calibri"/>
        <family val="2"/>
        <scheme val="minor"/>
      </rPr>
      <t xml:space="preserve">Os dados de IRRF até 2003, referem-se aos valores computados para este item quando ainda era contabilizado como transferência da União. </t>
    </r>
    <r>
      <rPr>
        <vertAlign val="super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Para o cálculo das Receitas Totais Deduzidas, foram retiradas as receitas correntes intraorçamentárias, deduções de FUNDEB, deduções por restituição de receitas, deduções por transferência aos municípios e outras deduções. </t>
    </r>
    <r>
      <rPr>
        <vertAlign val="super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 xml:space="preserve"> Para o cálculo das Receitas Totais é retirado as Receitas Correntes Intraorçamentárias, para evitar dupla contagem.</t>
    </r>
  </si>
  <si>
    <r>
      <t xml:space="preserve">Notas: </t>
    </r>
    <r>
      <rPr>
        <vertAlign val="superscript"/>
        <sz val="10"/>
        <color theme="1"/>
        <rFont val="Calibri"/>
        <family val="2"/>
        <scheme val="minor"/>
      </rPr>
      <t xml:space="preserve">1 </t>
    </r>
    <r>
      <rPr>
        <sz val="10"/>
        <color theme="1"/>
        <rFont val="Calibri"/>
        <family val="2"/>
        <scheme val="minor"/>
      </rPr>
      <t>Variação calculada com base nos valores corrigidos pelo IPCA do último mês disponível.</t>
    </r>
  </si>
  <si>
    <t>IRRF</t>
  </si>
  <si>
    <r>
      <t>Variação (%) real</t>
    </r>
    <r>
      <rPr>
        <i/>
        <vertAlign val="superscript"/>
        <sz val="14"/>
        <color theme="1"/>
        <rFont val="Calibri"/>
        <family val="2"/>
        <scheme val="minor"/>
      </rPr>
      <t>1</t>
    </r>
    <r>
      <rPr>
        <i/>
        <sz val="14"/>
        <color theme="1"/>
        <rFont val="Calibri"/>
        <family val="2"/>
        <scheme val="minor"/>
      </rPr>
      <t xml:space="preserve"> em relação ao mesmo mês do ano anterior</t>
    </r>
  </si>
  <si>
    <r>
      <t>Variação (%) real</t>
    </r>
    <r>
      <rPr>
        <i/>
        <vertAlign val="superscript"/>
        <sz val="14"/>
        <color theme="1"/>
        <rFont val="Calibri"/>
        <family val="2"/>
        <scheme val="minor"/>
      </rPr>
      <t>1</t>
    </r>
    <r>
      <rPr>
        <i/>
        <sz val="14"/>
        <color theme="1"/>
        <rFont val="Calibri"/>
        <family val="2"/>
        <scheme val="minor"/>
      </rPr>
      <t xml:space="preserve"> acumulada em 12 meses em relação a igual período anterior</t>
    </r>
  </si>
  <si>
    <r>
      <t>Variação (%) real</t>
    </r>
    <r>
      <rPr>
        <i/>
        <vertAlign val="superscript"/>
        <sz val="14"/>
        <color theme="1"/>
        <rFont val="Calibri"/>
        <family val="2"/>
        <scheme val="minor"/>
      </rPr>
      <t>1</t>
    </r>
    <r>
      <rPr>
        <i/>
        <sz val="14"/>
        <color theme="1"/>
        <rFont val="Calibri"/>
        <family val="2"/>
        <scheme val="minor"/>
      </rPr>
      <t xml:space="preserve"> acumulada no ano em relação ao mesmo período do  ano anterior</t>
    </r>
  </si>
  <si>
    <t>Número-índice, variação mensal e multiplicador do IPCA Brasil</t>
  </si>
  <si>
    <t>Índice 
(dez. 1993=100)</t>
  </si>
  <si>
    <t>Inflação 
(% a.m)</t>
  </si>
  <si>
    <t>...</t>
  </si>
  <si>
    <t>Arrecadação tributária e principais transferências recebidas pelo Estado do Espírito Santo por mês - corrigidos pelo IPCA de janeiro de 2024</t>
  </si>
  <si>
    <t>Corrigido pelo IPCA Jan-2024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</si>
</sst>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0.00000"/>
    <numFmt numFmtId="166" formatCode="0.000"/>
    <numFmt numFmtId="167" formatCode="0.0%"/>
    <numFmt numFmtId="168" formatCode="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9"/>
      <color rgb="FF000000"/>
      <name val="Tahoma"/>
      <family val="2"/>
    </font>
    <font>
      <sz val="9"/>
      <name val="Tahoma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rgb="FF212529"/>
      <name val="Segoe UI"/>
      <family val="2"/>
    </font>
    <font>
      <sz val="8"/>
      <name val="Courier New"/>
      <family val="3"/>
    </font>
    <font>
      <b/>
      <sz val="10"/>
      <name val="Courier New"/>
      <family val="3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vertAlign val="superscript"/>
      <sz val="14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94">
    <xf numFmtId="0" fontId="0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7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10" borderId="11" applyNumberFormat="0" applyAlignment="0" applyProtection="0"/>
    <xf numFmtId="0" fontId="24" fillId="10" borderId="11" applyNumberFormat="0" applyAlignment="0" applyProtection="0"/>
    <xf numFmtId="0" fontId="25" fillId="23" borderId="12" applyNumberFormat="0" applyAlignment="0" applyProtection="0"/>
    <xf numFmtId="0" fontId="17" fillId="0" borderId="13" applyNumberFormat="0" applyFill="0" applyAlignment="0" applyProtection="0"/>
    <xf numFmtId="0" fontId="25" fillId="23" borderId="12" applyNumberFormat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6" fillId="10" borderId="11" applyNumberFormat="0" applyAlignment="0" applyProtection="0"/>
    <xf numFmtId="0" fontId="3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26" fillId="9" borderId="11" applyNumberFormat="0" applyAlignment="0" applyProtection="0"/>
    <xf numFmtId="0" fontId="17" fillId="0" borderId="13" applyNumberFormat="0" applyFill="0" applyAlignment="0" applyProtection="0"/>
    <xf numFmtId="0" fontId="28" fillId="24" borderId="0" applyNumberFormat="0" applyBorder="0" applyAlignment="0" applyProtection="0"/>
    <xf numFmtId="0" fontId="3" fillId="25" borderId="17" applyNumberFormat="0" applyFont="0" applyAlignment="0" applyProtection="0"/>
    <xf numFmtId="0" fontId="16" fillId="25" borderId="17" applyNumberFormat="0" applyFont="0" applyAlignment="0" applyProtection="0"/>
    <xf numFmtId="0" fontId="29" fillId="10" borderId="18" applyNumberFormat="0" applyAlignment="0" applyProtection="0"/>
    <xf numFmtId="0" fontId="29" fillId="10" borderId="1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0" fillId="0" borderId="0" applyNumberFormat="0" applyFill="0" applyBorder="0" applyAlignment="0" applyProtection="0"/>
    <xf numFmtId="9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0" borderId="0"/>
  </cellStyleXfs>
  <cellXfs count="80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 wrapText="1"/>
    </xf>
    <xf numFmtId="17" fontId="0" fillId="0" borderId="0" xfId="0" applyNumberFormat="1"/>
    <xf numFmtId="0" fontId="4" fillId="0" borderId="0" xfId="0" applyFont="1"/>
    <xf numFmtId="4" fontId="7" fillId="0" borderId="0" xfId="0" applyNumberFormat="1" applyFont="1"/>
    <xf numFmtId="0" fontId="5" fillId="0" borderId="0" xfId="0" applyFont="1"/>
    <xf numFmtId="17" fontId="0" fillId="0" borderId="2" xfId="0" applyNumberFormat="1" applyBorder="1"/>
    <xf numFmtId="0" fontId="6" fillId="0" borderId="0" xfId="0" applyFont="1"/>
    <xf numFmtId="0" fontId="9" fillId="0" borderId="0" xfId="8"/>
    <xf numFmtId="0" fontId="11" fillId="0" borderId="0" xfId="0" applyFont="1"/>
    <xf numFmtId="0" fontId="13" fillId="0" borderId="0" xfId="0" applyFont="1"/>
    <xf numFmtId="2" fontId="11" fillId="0" borderId="0" xfId="0" applyNumberFormat="1" applyFont="1"/>
    <xf numFmtId="165" fontId="0" fillId="0" borderId="0" xfId="0" applyNumberFormat="1"/>
    <xf numFmtId="166" fontId="0" fillId="0" borderId="0" xfId="0" applyNumberFormat="1"/>
    <xf numFmtId="4" fontId="0" fillId="0" borderId="2" xfId="0" applyNumberFormat="1" applyBorder="1"/>
    <xf numFmtId="0" fontId="6" fillId="0" borderId="0" xfId="0" applyFont="1" applyAlignment="1">
      <alignment horizontal="right"/>
    </xf>
    <xf numFmtId="43" fontId="11" fillId="0" borderId="0" xfId="9" applyFont="1"/>
    <xf numFmtId="0" fontId="14" fillId="0" borderId="0" xfId="0" applyFont="1"/>
    <xf numFmtId="2" fontId="0" fillId="0" borderId="0" xfId="0" applyNumberFormat="1"/>
    <xf numFmtId="167" fontId="0" fillId="0" borderId="0" xfId="0" applyNumberFormat="1"/>
    <xf numFmtId="167" fontId="0" fillId="0" borderId="0" xfId="10" applyNumberFormat="1" applyFont="1"/>
    <xf numFmtId="168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11" fontId="10" fillId="0" borderId="0" xfId="0" applyNumberFormat="1" applyFont="1" applyAlignment="1">
      <alignment horizontal="right" wrapText="1"/>
    </xf>
    <xf numFmtId="2" fontId="10" fillId="0" borderId="0" xfId="0" applyNumberFormat="1" applyFont="1" applyAlignment="1">
      <alignment horizontal="right" wrapText="1"/>
    </xf>
    <xf numFmtId="1" fontId="10" fillId="0" borderId="0" xfId="0" applyNumberFormat="1" applyFont="1" applyAlignment="1">
      <alignment horizontal="right" wrapText="1"/>
    </xf>
    <xf numFmtId="4" fontId="10" fillId="0" borderId="0" xfId="0" applyNumberFormat="1" applyFont="1" applyAlignment="1">
      <alignment horizontal="right" wrapText="1"/>
    </xf>
    <xf numFmtId="0" fontId="12" fillId="3" borderId="0" xfId="0" applyFont="1" applyFill="1" applyAlignment="1">
      <alignment horizontal="left" wrapText="1"/>
    </xf>
    <xf numFmtId="0" fontId="12" fillId="3" borderId="0" xfId="0" applyFont="1" applyFill="1" applyAlignment="1">
      <alignment horizontal="right" wrapText="1"/>
    </xf>
    <xf numFmtId="2" fontId="3" fillId="0" borderId="0" xfId="0" applyNumberFormat="1" applyFont="1" applyAlignment="1">
      <alignment horizontal="right"/>
    </xf>
    <xf numFmtId="167" fontId="10" fillId="0" borderId="0" xfId="10" applyNumberFormat="1" applyFont="1" applyAlignment="1">
      <alignment horizontal="right" wrapText="1"/>
    </xf>
    <xf numFmtId="43" fontId="0" fillId="0" borderId="0" xfId="0" applyNumberFormat="1"/>
    <xf numFmtId="0" fontId="0" fillId="0" borderId="0" xfId="0" applyAlignment="1">
      <alignment vertical="center"/>
    </xf>
    <xf numFmtId="0" fontId="33" fillId="3" borderId="22" xfId="0" applyFont="1" applyFill="1" applyBorder="1" applyAlignment="1">
      <alignment vertical="top" wrapText="1"/>
    </xf>
    <xf numFmtId="43" fontId="0" fillId="0" borderId="0" xfId="9" applyFont="1" applyFill="1"/>
    <xf numFmtId="4" fontId="0" fillId="0" borderId="0" xfId="0" applyNumberFormat="1" applyAlignment="1">
      <alignment horizontal="left" indent="4"/>
    </xf>
    <xf numFmtId="4" fontId="34" fillId="0" borderId="0" xfId="93" applyNumberFormat="1" applyFont="1" applyAlignment="1">
      <alignment horizontal="right"/>
    </xf>
    <xf numFmtId="2" fontId="34" fillId="0" borderId="0" xfId="93" applyNumberFormat="1" applyFont="1" applyAlignment="1">
      <alignment horizontal="right"/>
    </xf>
    <xf numFmtId="2" fontId="35" fillId="0" borderId="0" xfId="93" applyNumberFormat="1" applyFont="1" applyAlignment="1">
      <alignment horizontal="center"/>
    </xf>
    <xf numFmtId="0" fontId="35" fillId="0" borderId="0" xfId="93" applyFont="1" applyAlignment="1">
      <alignment horizontal="center"/>
    </xf>
    <xf numFmtId="49" fontId="35" fillId="0" borderId="0" xfId="93" applyNumberFormat="1" applyFont="1" applyAlignment="1">
      <alignment horizontal="center"/>
    </xf>
    <xf numFmtId="4" fontId="35" fillId="0" borderId="0" xfId="93" applyNumberFormat="1" applyFont="1" applyAlignment="1">
      <alignment horizontal="center"/>
    </xf>
    <xf numFmtId="0" fontId="34" fillId="0" borderId="0" xfId="93" applyFont="1" applyAlignment="1">
      <alignment horizontal="center"/>
    </xf>
    <xf numFmtId="4" fontId="34" fillId="0" borderId="0" xfId="93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4" fontId="36" fillId="0" borderId="0" xfId="0" applyNumberFormat="1" applyFont="1"/>
    <xf numFmtId="2" fontId="0" fillId="0" borderId="2" xfId="0" applyNumberFormat="1" applyBorder="1"/>
    <xf numFmtId="0" fontId="15" fillId="0" borderId="25" xfId="0" applyFont="1" applyBorder="1" applyAlignment="1">
      <alignment horizontal="right"/>
    </xf>
    <xf numFmtId="0" fontId="15" fillId="0" borderId="25" xfId="0" applyFont="1" applyBorder="1"/>
    <xf numFmtId="0" fontId="4" fillId="0" borderId="0" xfId="0" applyFont="1" applyAlignment="1">
      <alignment vertical="center"/>
    </xf>
    <xf numFmtId="0" fontId="41" fillId="0" borderId="0" xfId="0" applyFont="1"/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94">
    <cellStyle name="20% - Accent1" xfId="11" xr:uid="{00000000-0005-0000-0000-000000000000}"/>
    <cellStyle name="20% - Accent2" xfId="12" xr:uid="{00000000-0005-0000-0000-000001000000}"/>
    <cellStyle name="20% - Accent3" xfId="13" xr:uid="{00000000-0005-0000-0000-000002000000}"/>
    <cellStyle name="20% - Accent4" xfId="14" xr:uid="{00000000-0005-0000-0000-000003000000}"/>
    <cellStyle name="20% - Accent5" xfId="15" xr:uid="{00000000-0005-0000-0000-000004000000}"/>
    <cellStyle name="20% - Accent6" xfId="16" xr:uid="{00000000-0005-0000-0000-000005000000}"/>
    <cellStyle name="20% - Ênfase1 2" xfId="17" xr:uid="{00000000-0005-0000-0000-000006000000}"/>
    <cellStyle name="20% - Ênfase2 2" xfId="18" xr:uid="{00000000-0005-0000-0000-000007000000}"/>
    <cellStyle name="20% - Ênfase3 2" xfId="19" xr:uid="{00000000-0005-0000-0000-000008000000}"/>
    <cellStyle name="20% - Ênfase4 2" xfId="20" xr:uid="{00000000-0005-0000-0000-000009000000}"/>
    <cellStyle name="20% - Ênfase5 2" xfId="21" xr:uid="{00000000-0005-0000-0000-00000A000000}"/>
    <cellStyle name="20% - Ênfase6 2" xfId="22" xr:uid="{00000000-0005-0000-0000-00000B000000}"/>
    <cellStyle name="40% - Accent1" xfId="23" xr:uid="{00000000-0005-0000-0000-00000C000000}"/>
    <cellStyle name="40% - Accent2" xfId="24" xr:uid="{00000000-0005-0000-0000-00000D000000}"/>
    <cellStyle name="40% - Accent3" xfId="25" xr:uid="{00000000-0005-0000-0000-00000E000000}"/>
    <cellStyle name="40% - Accent4" xfId="26" xr:uid="{00000000-0005-0000-0000-00000F000000}"/>
    <cellStyle name="40% - Accent5" xfId="27" xr:uid="{00000000-0005-0000-0000-000010000000}"/>
    <cellStyle name="40% - Accent6" xfId="28" xr:uid="{00000000-0005-0000-0000-000011000000}"/>
    <cellStyle name="40% - Ênfase1 2" xfId="29" xr:uid="{00000000-0005-0000-0000-000012000000}"/>
    <cellStyle name="40% - Ênfase2 2" xfId="30" xr:uid="{00000000-0005-0000-0000-000013000000}"/>
    <cellStyle name="40% - Ênfase3 2" xfId="31" xr:uid="{00000000-0005-0000-0000-000014000000}"/>
    <cellStyle name="40% - Ênfase4 2" xfId="32" xr:uid="{00000000-0005-0000-0000-000015000000}"/>
    <cellStyle name="40% - Ênfase5 2" xfId="33" xr:uid="{00000000-0005-0000-0000-000016000000}"/>
    <cellStyle name="40% - Ênfase6 2" xfId="34" xr:uid="{00000000-0005-0000-0000-000017000000}"/>
    <cellStyle name="60% - Accent1" xfId="35" xr:uid="{00000000-0005-0000-0000-000018000000}"/>
    <cellStyle name="60% - Accent2" xfId="36" xr:uid="{00000000-0005-0000-0000-000019000000}"/>
    <cellStyle name="60% - Accent3" xfId="37" xr:uid="{00000000-0005-0000-0000-00001A000000}"/>
    <cellStyle name="60% - Accent4" xfId="38" xr:uid="{00000000-0005-0000-0000-00001B000000}"/>
    <cellStyle name="60% - Accent5" xfId="39" xr:uid="{00000000-0005-0000-0000-00001C000000}"/>
    <cellStyle name="60% - Accent6" xfId="40" xr:uid="{00000000-0005-0000-0000-00001D000000}"/>
    <cellStyle name="60% - Ênfase1 2" xfId="41" xr:uid="{00000000-0005-0000-0000-00001E000000}"/>
    <cellStyle name="60% - Ênfase2 2" xfId="42" xr:uid="{00000000-0005-0000-0000-00001F000000}"/>
    <cellStyle name="60% - Ênfase3 2" xfId="43" xr:uid="{00000000-0005-0000-0000-000020000000}"/>
    <cellStyle name="60% - Ênfase4 2" xfId="44" xr:uid="{00000000-0005-0000-0000-000021000000}"/>
    <cellStyle name="60% - Ênfase5 2" xfId="45" xr:uid="{00000000-0005-0000-0000-000022000000}"/>
    <cellStyle name="60% - Ênfase6 2" xfId="46" xr:uid="{00000000-0005-0000-0000-000023000000}"/>
    <cellStyle name="Accent1" xfId="47" xr:uid="{00000000-0005-0000-0000-000024000000}"/>
    <cellStyle name="Accent2" xfId="48" xr:uid="{00000000-0005-0000-0000-000025000000}"/>
    <cellStyle name="Accent3" xfId="49" xr:uid="{00000000-0005-0000-0000-000026000000}"/>
    <cellStyle name="Accent4" xfId="50" xr:uid="{00000000-0005-0000-0000-000027000000}"/>
    <cellStyle name="Accent5" xfId="51" xr:uid="{00000000-0005-0000-0000-000028000000}"/>
    <cellStyle name="Accent6" xfId="52" xr:uid="{00000000-0005-0000-0000-000029000000}"/>
    <cellStyle name="Bad" xfId="53" xr:uid="{00000000-0005-0000-0000-00002A000000}"/>
    <cellStyle name="Bom 2" xfId="54" xr:uid="{00000000-0005-0000-0000-00002B000000}"/>
    <cellStyle name="Calculation" xfId="55" xr:uid="{00000000-0005-0000-0000-00002C000000}"/>
    <cellStyle name="Cálculo 2" xfId="56" xr:uid="{00000000-0005-0000-0000-00002D000000}"/>
    <cellStyle name="Célula de Verificação 2" xfId="57" xr:uid="{00000000-0005-0000-0000-00002E000000}"/>
    <cellStyle name="Célula Vinculada 2" xfId="58" xr:uid="{00000000-0005-0000-0000-00002F000000}"/>
    <cellStyle name="Check Cell" xfId="59" xr:uid="{00000000-0005-0000-0000-000030000000}"/>
    <cellStyle name="Ênfase1 2" xfId="60" xr:uid="{00000000-0005-0000-0000-000031000000}"/>
    <cellStyle name="Ênfase2 2" xfId="61" xr:uid="{00000000-0005-0000-0000-000032000000}"/>
    <cellStyle name="Ênfase3 2" xfId="62" xr:uid="{00000000-0005-0000-0000-000033000000}"/>
    <cellStyle name="Ênfase4 2" xfId="63" xr:uid="{00000000-0005-0000-0000-000034000000}"/>
    <cellStyle name="Ênfase5 2" xfId="64" xr:uid="{00000000-0005-0000-0000-000035000000}"/>
    <cellStyle name="Ênfase6 2" xfId="65" xr:uid="{00000000-0005-0000-0000-000036000000}"/>
    <cellStyle name="Entrada 2" xfId="66" xr:uid="{00000000-0005-0000-0000-000037000000}"/>
    <cellStyle name="Explanatory Text" xfId="67" xr:uid="{00000000-0005-0000-0000-000038000000}"/>
    <cellStyle name="Good" xfId="68" xr:uid="{00000000-0005-0000-0000-000039000000}"/>
    <cellStyle name="Heading 1" xfId="69" xr:uid="{00000000-0005-0000-0000-00003A000000}"/>
    <cellStyle name="Heading 2" xfId="70" xr:uid="{00000000-0005-0000-0000-00003B000000}"/>
    <cellStyle name="Heading 3" xfId="71" xr:uid="{00000000-0005-0000-0000-00003C000000}"/>
    <cellStyle name="Heading 4" xfId="72" xr:uid="{00000000-0005-0000-0000-00003D000000}"/>
    <cellStyle name="Hiperlink" xfId="8" builtinId="8"/>
    <cellStyle name="Hyperlink 2" xfId="6" xr:uid="{00000000-0005-0000-0000-00003F000000}"/>
    <cellStyle name="Input" xfId="73" xr:uid="{00000000-0005-0000-0000-000040000000}"/>
    <cellStyle name="Linked Cell" xfId="74" xr:uid="{00000000-0005-0000-0000-000041000000}"/>
    <cellStyle name="Neutral" xfId="75" xr:uid="{00000000-0005-0000-0000-000042000000}"/>
    <cellStyle name="Normal" xfId="0" builtinId="0"/>
    <cellStyle name="Normal 2" xfId="1" xr:uid="{00000000-0005-0000-0000-000044000000}"/>
    <cellStyle name="Normal 2 2" xfId="2" xr:uid="{00000000-0005-0000-0000-000045000000}"/>
    <cellStyle name="Normal_ipca_201707SerieHist" xfId="93" xr:uid="{00000000-0005-0000-0000-000046000000}"/>
    <cellStyle name="Nota 2" xfId="76" xr:uid="{00000000-0005-0000-0000-000047000000}"/>
    <cellStyle name="Note" xfId="77" xr:uid="{00000000-0005-0000-0000-000048000000}"/>
    <cellStyle name="Output" xfId="78" xr:uid="{00000000-0005-0000-0000-000049000000}"/>
    <cellStyle name="Porcentagem" xfId="10" builtinId="5"/>
    <cellStyle name="Porcentagem 2" xfId="90" xr:uid="{00000000-0005-0000-0000-00004B000000}"/>
    <cellStyle name="Saída 2" xfId="79" xr:uid="{00000000-0005-0000-0000-00004C000000}"/>
    <cellStyle name="Separador de milhares 2" xfId="3" xr:uid="{00000000-0005-0000-0000-00004D000000}"/>
    <cellStyle name="Separador de milhares 2 2" xfId="4" xr:uid="{00000000-0005-0000-0000-00004E000000}"/>
    <cellStyle name="Separador de milhares 2 3" xfId="7" xr:uid="{00000000-0005-0000-0000-00004F000000}"/>
    <cellStyle name="Separador de milhares 3" xfId="5" xr:uid="{00000000-0005-0000-0000-000050000000}"/>
    <cellStyle name="Texto de Aviso 2" xfId="80" xr:uid="{00000000-0005-0000-0000-000051000000}"/>
    <cellStyle name="Texto Explicativo 2" xfId="81" xr:uid="{00000000-0005-0000-0000-000052000000}"/>
    <cellStyle name="Title" xfId="82" xr:uid="{00000000-0005-0000-0000-000053000000}"/>
    <cellStyle name="Título 1 2" xfId="84" xr:uid="{00000000-0005-0000-0000-000054000000}"/>
    <cellStyle name="Título 2 2" xfId="85" xr:uid="{00000000-0005-0000-0000-000055000000}"/>
    <cellStyle name="Título 3 2" xfId="86" xr:uid="{00000000-0005-0000-0000-000056000000}"/>
    <cellStyle name="Título 4 2" xfId="87" xr:uid="{00000000-0005-0000-0000-000057000000}"/>
    <cellStyle name="Título 5" xfId="83" xr:uid="{00000000-0005-0000-0000-000058000000}"/>
    <cellStyle name="Total 2" xfId="88" xr:uid="{00000000-0005-0000-0000-000059000000}"/>
    <cellStyle name="Vírgula" xfId="9" builtinId="3"/>
    <cellStyle name="Vírgula 2" xfId="91" xr:uid="{00000000-0005-0000-0000-00005B000000}"/>
    <cellStyle name="Vírgula0" xfId="92" xr:uid="{00000000-0005-0000-0000-00005C000000}"/>
    <cellStyle name="Warning Text" xfId="89" xr:uid="{00000000-0005-0000-0000-00005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multiLvlStrRef>
              <c:f>Planilha1!$C$61:$D$75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Planilha1!$E$61:$E$75</c:f>
              <c:numCache>
                <c:formatCode>#,##0.00</c:formatCode>
                <c:ptCount val="15"/>
                <c:pt idx="0">
                  <c:v>2665666469.899374</c:v>
                </c:pt>
                <c:pt idx="1">
                  <c:v>2679849656.0762053</c:v>
                </c:pt>
                <c:pt idx="2">
                  <c:v>2731065466.3796272</c:v>
                </c:pt>
                <c:pt idx="3">
                  <c:v>2574200644.8501062</c:v>
                </c:pt>
                <c:pt idx="4">
                  <c:v>2515893725.5548329</c:v>
                </c:pt>
                <c:pt idx="5">
                  <c:v>2262431630.3920627</c:v>
                </c:pt>
                <c:pt idx="6">
                  <c:v>2337566235.9137216</c:v>
                </c:pt>
                <c:pt idx="7">
                  <c:v>2241394870.2303104</c:v>
                </c:pt>
                <c:pt idx="8">
                  <c:v>2297969932.6666646</c:v>
                </c:pt>
                <c:pt idx="9">
                  <c:v>2341718574.4244432</c:v>
                </c:pt>
                <c:pt idx="10">
                  <c:v>2365775963.4139056</c:v>
                </c:pt>
                <c:pt idx="11">
                  <c:v>2494740654.7217183</c:v>
                </c:pt>
                <c:pt idx="12">
                  <c:v>2540493599.5940289</c:v>
                </c:pt>
                <c:pt idx="13">
                  <c:v>2418862564.4574137</c:v>
                </c:pt>
                <c:pt idx="14">
                  <c:v>2576126523.2630262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A-453A-80B0-9BF3D7E4A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89100880"/>
        <c:axId val="-989099792"/>
      </c:areaChart>
      <c:catAx>
        <c:axId val="-98910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989099792"/>
        <c:crosses val="autoZero"/>
        <c:auto val="1"/>
        <c:lblAlgn val="ctr"/>
        <c:lblOffset val="100"/>
        <c:noMultiLvlLbl val="0"/>
      </c:catAx>
      <c:valAx>
        <c:axId val="-98909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989100880"/>
        <c:crosses val="autoZero"/>
        <c:crossBetween val="midCat"/>
        <c:dispUnits>
          <c:builtInUnit val="b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58</xdr:row>
      <xdr:rowOff>171450</xdr:rowOff>
    </xdr:from>
    <xdr:to>
      <xdr:col>13</xdr:col>
      <xdr:colOff>219075</xdr:colOff>
      <xdr:row>73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A04C8AA-404F-4E49-8A03-07BBC62250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O11"/>
  <sheetViews>
    <sheetView tabSelected="1" workbookViewId="0">
      <selection activeCell="A2" sqref="A2:O3"/>
    </sheetView>
  </sheetViews>
  <sheetFormatPr defaultRowHeight="15" x14ac:dyDescent="0.25"/>
  <cols>
    <col min="1" max="1" width="8.42578125" customWidth="1"/>
  </cols>
  <sheetData>
    <row r="1" spans="1:15" ht="15" customHeight="1" x14ac:dyDescent="0.25"/>
    <row r="2" spans="1:15" ht="25.5" customHeight="1" x14ac:dyDescent="0.25">
      <c r="A2" s="55" t="s">
        <v>20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</row>
    <row r="3" spans="1:15" ht="25.5" customHeight="1" x14ac:dyDescent="0.25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</row>
    <row r="4" spans="1: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9" t="s">
        <v>12</v>
      </c>
      <c r="B5" t="s">
        <v>13</v>
      </c>
    </row>
    <row r="6" spans="1:15" x14ac:dyDescent="0.25">
      <c r="A6" s="9" t="s">
        <v>14</v>
      </c>
      <c r="B6" s="18" t="s">
        <v>68</v>
      </c>
    </row>
    <row r="7" spans="1:15" x14ac:dyDescent="0.25">
      <c r="A7" s="9" t="s">
        <v>15</v>
      </c>
      <c r="B7" t="s">
        <v>64</v>
      </c>
    </row>
    <row r="8" spans="1:15" x14ac:dyDescent="0.25">
      <c r="A8" s="9" t="s">
        <v>43</v>
      </c>
      <c r="B8" t="s">
        <v>49</v>
      </c>
    </row>
    <row r="9" spans="1:15" x14ac:dyDescent="0.25">
      <c r="A9" s="9" t="s">
        <v>44</v>
      </c>
      <c r="B9" t="s">
        <v>50</v>
      </c>
    </row>
    <row r="10" spans="1:15" x14ac:dyDescent="0.25">
      <c r="A10" s="9" t="s">
        <v>45</v>
      </c>
      <c r="B10" t="s">
        <v>51</v>
      </c>
    </row>
    <row r="11" spans="1:15" x14ac:dyDescent="0.25">
      <c r="A11" s="9" t="s">
        <v>46</v>
      </c>
      <c r="B11" t="s">
        <v>52</v>
      </c>
    </row>
  </sheetData>
  <mergeCells count="1">
    <mergeCell ref="A2:O3"/>
  </mergeCells>
  <phoneticPr fontId="37" type="noConversion"/>
  <hyperlinks>
    <hyperlink ref="A5" location="Plan1!A1" display="Plan1" xr:uid="{00000000-0004-0000-0000-000000000000}"/>
    <hyperlink ref="A6" location="Plan2!A1" display="Plan2" xr:uid="{00000000-0004-0000-0000-000001000000}"/>
    <hyperlink ref="A7" location="Plan3!A1" display="Plan3" xr:uid="{00000000-0004-0000-0000-000002000000}"/>
    <hyperlink ref="A8:A11" location="Plan3!A1" display="Plan3" xr:uid="{00000000-0004-0000-0000-000003000000}"/>
    <hyperlink ref="A8" location="Plan4!A1" display="Plan4" xr:uid="{00000000-0004-0000-0000-000004000000}"/>
    <hyperlink ref="A9" location="Plan5!A1" display="Plan5" xr:uid="{00000000-0004-0000-0000-000005000000}"/>
    <hyperlink ref="A10" location="Plan6!A1" display="Plan6" xr:uid="{00000000-0004-0000-0000-000006000000}"/>
    <hyperlink ref="A11" location="Plan7!A1" display="Plan7" xr:uid="{00000000-0004-0000-0000-000007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/>
  <dimension ref="A1:E251"/>
  <sheetViews>
    <sheetView topLeftCell="A58" workbookViewId="0">
      <selection activeCell="E77" sqref="E77:E79"/>
    </sheetView>
  </sheetViews>
  <sheetFormatPr defaultRowHeight="15" x14ac:dyDescent="0.25"/>
  <cols>
    <col min="2" max="2" width="15.42578125" bestFit="1" customWidth="1"/>
    <col min="5" max="5" width="15.42578125" bestFit="1" customWidth="1"/>
  </cols>
  <sheetData>
    <row r="1" spans="1:2" ht="18.75" x14ac:dyDescent="0.3">
      <c r="A1" s="6" t="s">
        <v>0</v>
      </c>
    </row>
    <row r="3" spans="1:2" ht="30" customHeight="1" x14ac:dyDescent="0.25">
      <c r="A3" s="72" t="s">
        <v>1</v>
      </c>
      <c r="B3" s="63" t="s">
        <v>25</v>
      </c>
    </row>
    <row r="4" spans="1:2" ht="30" hidden="1" customHeight="1" x14ac:dyDescent="0.25">
      <c r="A4" s="72"/>
      <c r="B4" s="63"/>
    </row>
    <row r="5" spans="1:2" hidden="1" x14ac:dyDescent="0.25">
      <c r="A5" s="3">
        <v>42005</v>
      </c>
    </row>
    <row r="6" spans="1:2" hidden="1" x14ac:dyDescent="0.25">
      <c r="A6" s="3">
        <v>42036</v>
      </c>
    </row>
    <row r="7" spans="1:2" x14ac:dyDescent="0.25">
      <c r="A7" s="3">
        <v>42064</v>
      </c>
      <c r="B7" s="1">
        <f>SUM(Plan2!B197:B199)</f>
        <v>3595315930.5954266</v>
      </c>
    </row>
    <row r="8" spans="1:2" hidden="1" x14ac:dyDescent="0.25">
      <c r="A8" s="3">
        <v>42095</v>
      </c>
    </row>
    <row r="9" spans="1:2" hidden="1" x14ac:dyDescent="0.25">
      <c r="A9" s="3">
        <v>42125</v>
      </c>
    </row>
    <row r="10" spans="1:2" x14ac:dyDescent="0.25">
      <c r="A10" s="3">
        <v>42156</v>
      </c>
      <c r="B10" s="1">
        <f>SUM(Plan2!B200:B202)</f>
        <v>3614445493.7962136</v>
      </c>
    </row>
    <row r="11" spans="1:2" hidden="1" x14ac:dyDescent="0.25">
      <c r="A11" s="3">
        <v>42186</v>
      </c>
    </row>
    <row r="12" spans="1:2" hidden="1" x14ac:dyDescent="0.25">
      <c r="A12" s="3">
        <v>42217</v>
      </c>
    </row>
    <row r="13" spans="1:2" x14ac:dyDescent="0.25">
      <c r="A13" s="3">
        <v>42248</v>
      </c>
      <c r="B13" s="1">
        <f>SUM(Plan2!B203:B205)</f>
        <v>3683522784.8832717</v>
      </c>
    </row>
    <row r="14" spans="1:2" hidden="1" x14ac:dyDescent="0.25">
      <c r="A14" s="3">
        <v>42278</v>
      </c>
    </row>
    <row r="15" spans="1:2" hidden="1" x14ac:dyDescent="0.25">
      <c r="A15" s="3">
        <v>42309</v>
      </c>
    </row>
    <row r="16" spans="1:2" x14ac:dyDescent="0.25">
      <c r="A16" s="3">
        <v>42339</v>
      </c>
      <c r="B16" s="1">
        <f>SUM(Plan2!B206:B208)</f>
        <v>3471951458.1011982</v>
      </c>
    </row>
    <row r="17" spans="1:2" hidden="1" x14ac:dyDescent="0.25">
      <c r="A17" s="3">
        <v>42370</v>
      </c>
    </row>
    <row r="18" spans="1:2" hidden="1" x14ac:dyDescent="0.25">
      <c r="A18" s="3">
        <v>42401</v>
      </c>
    </row>
    <row r="19" spans="1:2" x14ac:dyDescent="0.25">
      <c r="A19" s="3">
        <v>42430</v>
      </c>
      <c r="B19" s="1">
        <f>SUM(Plan2!B209:B211)</f>
        <v>3393310038.338676</v>
      </c>
    </row>
    <row r="20" spans="1:2" hidden="1" x14ac:dyDescent="0.25">
      <c r="A20" s="3">
        <v>42461</v>
      </c>
    </row>
    <row r="21" spans="1:2" hidden="1" x14ac:dyDescent="0.25">
      <c r="A21" s="3">
        <v>42491</v>
      </c>
    </row>
    <row r="22" spans="1:2" x14ac:dyDescent="0.25">
      <c r="A22" s="3">
        <v>42522</v>
      </c>
      <c r="B22" s="1">
        <f>SUM(Plan2!B212:B214)</f>
        <v>3051453201.0970678</v>
      </c>
    </row>
    <row r="23" spans="1:2" hidden="1" x14ac:dyDescent="0.25">
      <c r="A23" s="3">
        <v>42552</v>
      </c>
    </row>
    <row r="24" spans="1:2" hidden="1" x14ac:dyDescent="0.25">
      <c r="A24" s="3">
        <v>42583</v>
      </c>
    </row>
    <row r="25" spans="1:2" x14ac:dyDescent="0.25">
      <c r="A25" s="3">
        <v>42614</v>
      </c>
      <c r="B25" s="1">
        <f>SUM(Plan2!B215:B217)</f>
        <v>3152790951.7951965</v>
      </c>
    </row>
    <row r="26" spans="1:2" hidden="1" x14ac:dyDescent="0.25">
      <c r="A26" s="3">
        <v>42644</v>
      </c>
    </row>
    <row r="27" spans="1:2" hidden="1" x14ac:dyDescent="0.25">
      <c r="A27" s="3">
        <v>42675</v>
      </c>
    </row>
    <row r="28" spans="1:2" x14ac:dyDescent="0.25">
      <c r="A28" s="3">
        <v>42705</v>
      </c>
      <c r="B28" s="1">
        <f>SUM(Plan2!B218:B220)</f>
        <v>3023079884.4080834</v>
      </c>
    </row>
    <row r="29" spans="1:2" hidden="1" x14ac:dyDescent="0.25">
      <c r="A29" s="3">
        <v>42736</v>
      </c>
    </row>
    <row r="30" spans="1:2" hidden="1" x14ac:dyDescent="0.25">
      <c r="A30" s="3">
        <v>42767</v>
      </c>
    </row>
    <row r="31" spans="1:2" x14ac:dyDescent="0.25">
      <c r="A31" s="3">
        <v>42795</v>
      </c>
      <c r="B31" s="1">
        <f>SUM(Plan2!B221:B223)</f>
        <v>3099385463.3500476</v>
      </c>
    </row>
    <row r="32" spans="1:2" hidden="1" x14ac:dyDescent="0.25">
      <c r="A32" s="3">
        <v>42826</v>
      </c>
    </row>
    <row r="33" spans="1:2" hidden="1" x14ac:dyDescent="0.25">
      <c r="A33" s="3">
        <v>42856</v>
      </c>
    </row>
    <row r="34" spans="1:2" x14ac:dyDescent="0.25">
      <c r="A34" s="3">
        <v>42887</v>
      </c>
      <c r="B34" s="1">
        <f>SUM(Plan2!B224:B226)</f>
        <v>3158391415.6812081</v>
      </c>
    </row>
    <row r="35" spans="1:2" hidden="1" x14ac:dyDescent="0.25">
      <c r="A35" s="3">
        <v>42917</v>
      </c>
    </row>
    <row r="36" spans="1:2" hidden="1" x14ac:dyDescent="0.25">
      <c r="A36" s="3">
        <v>42948</v>
      </c>
    </row>
    <row r="37" spans="1:2" x14ac:dyDescent="0.25">
      <c r="A37" s="3">
        <v>42979</v>
      </c>
      <c r="B37" s="1">
        <f>SUM(Plan2!B227:B229)</f>
        <v>3190838803.5517578</v>
      </c>
    </row>
    <row r="38" spans="1:2" hidden="1" x14ac:dyDescent="0.25">
      <c r="A38" s="3">
        <v>43009</v>
      </c>
    </row>
    <row r="39" spans="1:2" hidden="1" x14ac:dyDescent="0.25">
      <c r="A39" s="3">
        <v>43040</v>
      </c>
    </row>
    <row r="40" spans="1:2" x14ac:dyDescent="0.25">
      <c r="A40" s="3">
        <v>43070</v>
      </c>
      <c r="B40" s="1">
        <f>SUM(Plan2!B230:B232)</f>
        <v>3364779847.7067685</v>
      </c>
    </row>
    <row r="41" spans="1:2" hidden="1" x14ac:dyDescent="0.25">
      <c r="A41" s="3">
        <v>43101</v>
      </c>
    </row>
    <row r="42" spans="1:2" hidden="1" x14ac:dyDescent="0.25">
      <c r="A42" s="3">
        <v>43132</v>
      </c>
    </row>
    <row r="43" spans="1:2" x14ac:dyDescent="0.25">
      <c r="A43" s="3">
        <v>43160</v>
      </c>
      <c r="B43" s="1">
        <f>SUM(Plan2!B233:B235)</f>
        <v>3426489102.5698814</v>
      </c>
    </row>
    <row r="44" spans="1:2" hidden="1" x14ac:dyDescent="0.25">
      <c r="A44" s="3">
        <v>43191</v>
      </c>
    </row>
    <row r="45" spans="1:2" hidden="1" x14ac:dyDescent="0.25">
      <c r="A45" s="3">
        <v>43221</v>
      </c>
    </row>
    <row r="46" spans="1:2" x14ac:dyDescent="0.25">
      <c r="A46" s="3">
        <v>43252</v>
      </c>
      <c r="B46" s="1">
        <f>SUM(Plan2!B236:B238)</f>
        <v>3262439322.441915</v>
      </c>
    </row>
    <row r="47" spans="1:2" hidden="1" x14ac:dyDescent="0.25">
      <c r="A47" s="3">
        <v>43282</v>
      </c>
    </row>
    <row r="48" spans="1:2" hidden="1" x14ac:dyDescent="0.25">
      <c r="A48" s="3">
        <v>43313</v>
      </c>
    </row>
    <row r="49" spans="1:5" x14ac:dyDescent="0.25">
      <c r="A49" s="3">
        <v>43344</v>
      </c>
      <c r="B49" s="1">
        <f>SUM(Plan2!B239:B241)</f>
        <v>3474548985.3674736</v>
      </c>
    </row>
    <row r="50" spans="1:5" hidden="1" x14ac:dyDescent="0.25"/>
    <row r="51" spans="1:5" hidden="1" x14ac:dyDescent="0.25"/>
    <row r="52" spans="1:5" hidden="1" x14ac:dyDescent="0.25">
      <c r="B52" s="1"/>
    </row>
    <row r="53" spans="1:5" hidden="1" x14ac:dyDescent="0.25"/>
    <row r="54" spans="1:5" hidden="1" x14ac:dyDescent="0.25"/>
    <row r="55" spans="1:5" x14ac:dyDescent="0.25">
      <c r="B55" s="1"/>
    </row>
    <row r="58" spans="1:5" x14ac:dyDescent="0.25">
      <c r="B58" s="1"/>
    </row>
    <row r="61" spans="1:5" x14ac:dyDescent="0.25">
      <c r="B61" s="1"/>
      <c r="C61" s="79">
        <v>2015</v>
      </c>
      <c r="D61" t="s">
        <v>21</v>
      </c>
      <c r="E61" s="1">
        <v>2665666469.899374</v>
      </c>
    </row>
    <row r="62" spans="1:5" x14ac:dyDescent="0.25">
      <c r="C62" s="79"/>
      <c r="D62" t="s">
        <v>22</v>
      </c>
      <c r="E62" s="1">
        <v>2679849656.0762053</v>
      </c>
    </row>
    <row r="63" spans="1:5" x14ac:dyDescent="0.25">
      <c r="C63" s="79"/>
      <c r="D63" t="s">
        <v>23</v>
      </c>
      <c r="E63" s="1">
        <v>2731065466.3796272</v>
      </c>
    </row>
    <row r="64" spans="1:5" x14ac:dyDescent="0.25">
      <c r="B64" s="1"/>
      <c r="C64" s="79"/>
      <c r="D64" t="s">
        <v>24</v>
      </c>
      <c r="E64" s="1">
        <v>2574200644.8501062</v>
      </c>
    </row>
    <row r="65" spans="2:5" x14ac:dyDescent="0.25">
      <c r="C65" s="79">
        <v>2016</v>
      </c>
      <c r="D65" t="s">
        <v>21</v>
      </c>
      <c r="E65" s="1">
        <v>2515893725.5548329</v>
      </c>
    </row>
    <row r="66" spans="2:5" x14ac:dyDescent="0.25">
      <c r="C66" s="79"/>
      <c r="D66" t="s">
        <v>22</v>
      </c>
      <c r="E66" s="1">
        <v>2262431630.3920627</v>
      </c>
    </row>
    <row r="67" spans="2:5" x14ac:dyDescent="0.25">
      <c r="B67" s="1"/>
      <c r="C67" s="79"/>
      <c r="D67" t="s">
        <v>23</v>
      </c>
      <c r="E67" s="1">
        <v>2337566235.9137216</v>
      </c>
    </row>
    <row r="68" spans="2:5" x14ac:dyDescent="0.25">
      <c r="C68" s="79"/>
      <c r="D68" t="s">
        <v>24</v>
      </c>
      <c r="E68" s="1">
        <v>2241394870.2303104</v>
      </c>
    </row>
    <row r="69" spans="2:5" x14ac:dyDescent="0.25">
      <c r="C69" s="79">
        <v>2017</v>
      </c>
      <c r="D69" t="s">
        <v>21</v>
      </c>
      <c r="E69" s="1">
        <v>2297969932.6666646</v>
      </c>
    </row>
    <row r="70" spans="2:5" x14ac:dyDescent="0.25">
      <c r="B70" s="1"/>
      <c r="C70" s="79"/>
      <c r="D70" t="s">
        <v>22</v>
      </c>
      <c r="E70" s="1">
        <v>2341718574.4244432</v>
      </c>
    </row>
    <row r="71" spans="2:5" x14ac:dyDescent="0.25">
      <c r="C71" s="79"/>
      <c r="D71" t="s">
        <v>23</v>
      </c>
      <c r="E71" s="1">
        <v>2365775963.4139056</v>
      </c>
    </row>
    <row r="72" spans="2:5" x14ac:dyDescent="0.25">
      <c r="C72" s="79"/>
      <c r="D72" t="s">
        <v>24</v>
      </c>
      <c r="E72" s="1">
        <v>2494740654.7217183</v>
      </c>
    </row>
    <row r="73" spans="2:5" x14ac:dyDescent="0.25">
      <c r="B73" s="1"/>
      <c r="C73" s="78">
        <v>2018</v>
      </c>
      <c r="D73" t="s">
        <v>21</v>
      </c>
      <c r="E73" s="1">
        <v>2540493599.5940289</v>
      </c>
    </row>
    <row r="74" spans="2:5" x14ac:dyDescent="0.25">
      <c r="C74" s="78"/>
      <c r="D74" t="s">
        <v>22</v>
      </c>
      <c r="E74" s="1">
        <v>2418862564.4574137</v>
      </c>
    </row>
    <row r="75" spans="2:5" x14ac:dyDescent="0.25">
      <c r="C75" s="78"/>
      <c r="D75" t="s">
        <v>23</v>
      </c>
      <c r="E75" s="1">
        <v>2576126523.2630262</v>
      </c>
    </row>
    <row r="76" spans="2:5" x14ac:dyDescent="0.25">
      <c r="B76" s="1"/>
    </row>
    <row r="77" spans="2:5" x14ac:dyDescent="0.25">
      <c r="E77" s="22">
        <f>(E75/E71-1)*100</f>
        <v>8.891398133303241</v>
      </c>
    </row>
    <row r="78" spans="2:5" x14ac:dyDescent="0.25">
      <c r="E78" s="22">
        <f>(SUM(E73:E75)/SUM(E69:E71)-1)*100</f>
        <v>7.5657826692431485</v>
      </c>
    </row>
    <row r="79" spans="2:5" x14ac:dyDescent="0.25">
      <c r="B79" s="1"/>
      <c r="E79" s="22">
        <f>(SUM(E72:E75)/SUM(E68:E71)-1)*100</f>
        <v>8.4716764085498664</v>
      </c>
    </row>
    <row r="82" spans="2:2" x14ac:dyDescent="0.25">
      <c r="B82" s="1"/>
    </row>
    <row r="85" spans="2:2" x14ac:dyDescent="0.25">
      <c r="B85" s="1"/>
    </row>
    <row r="88" spans="2:2" x14ac:dyDescent="0.25">
      <c r="B88" s="1"/>
    </row>
    <row r="91" spans="2:2" x14ac:dyDescent="0.25">
      <c r="B91" s="1"/>
    </row>
    <row r="94" spans="2:2" x14ac:dyDescent="0.25">
      <c r="B94" s="1"/>
    </row>
    <row r="97" spans="2:2" x14ac:dyDescent="0.25">
      <c r="B97" s="1"/>
    </row>
    <row r="100" spans="2:2" x14ac:dyDescent="0.25">
      <c r="B100" s="1"/>
    </row>
    <row r="103" spans="2:2" x14ac:dyDescent="0.25">
      <c r="B103" s="1"/>
    </row>
    <row r="106" spans="2:2" x14ac:dyDescent="0.25">
      <c r="B106" s="1"/>
    </row>
    <row r="109" spans="2:2" x14ac:dyDescent="0.25">
      <c r="B109" s="1"/>
    </row>
    <row r="112" spans="2:2" x14ac:dyDescent="0.25">
      <c r="B112" s="1"/>
    </row>
    <row r="115" spans="2:2" x14ac:dyDescent="0.25">
      <c r="B115" s="1"/>
    </row>
    <row r="118" spans="2:2" x14ac:dyDescent="0.25">
      <c r="B118" s="1"/>
    </row>
    <row r="121" spans="2:2" x14ac:dyDescent="0.25">
      <c r="B121" s="1"/>
    </row>
    <row r="124" spans="2:2" x14ac:dyDescent="0.25">
      <c r="B124" s="1"/>
    </row>
    <row r="127" spans="2:2" x14ac:dyDescent="0.25">
      <c r="B127" s="1"/>
    </row>
    <row r="130" spans="2:2" x14ac:dyDescent="0.25">
      <c r="B130" s="1"/>
    </row>
    <row r="133" spans="2:2" x14ac:dyDescent="0.25">
      <c r="B133" s="1"/>
    </row>
    <row r="136" spans="2:2" x14ac:dyDescent="0.25">
      <c r="B136" s="1"/>
    </row>
    <row r="139" spans="2:2" x14ac:dyDescent="0.25">
      <c r="B139" s="1"/>
    </row>
    <row r="142" spans="2:2" x14ac:dyDescent="0.25">
      <c r="B142" s="1"/>
    </row>
    <row r="145" spans="2:2" x14ac:dyDescent="0.25">
      <c r="B145" s="1"/>
    </row>
    <row r="148" spans="2:2" x14ac:dyDescent="0.25">
      <c r="B148" s="1"/>
    </row>
    <row r="151" spans="2:2" x14ac:dyDescent="0.25">
      <c r="B151" s="1"/>
    </row>
    <row r="154" spans="2:2" x14ac:dyDescent="0.25">
      <c r="B154" s="1"/>
    </row>
    <row r="157" spans="2:2" x14ac:dyDescent="0.25">
      <c r="B157" s="1"/>
    </row>
    <row r="160" spans="2:2" x14ac:dyDescent="0.25">
      <c r="B160" s="1"/>
    </row>
    <row r="163" spans="2:2" x14ac:dyDescent="0.25">
      <c r="B163" s="1"/>
    </row>
    <row r="166" spans="2:2" x14ac:dyDescent="0.25">
      <c r="B166" s="1"/>
    </row>
    <row r="169" spans="2:2" x14ac:dyDescent="0.25">
      <c r="B169" s="1"/>
    </row>
    <row r="172" spans="2:2" x14ac:dyDescent="0.25">
      <c r="B172" s="1"/>
    </row>
    <row r="175" spans="2:2" x14ac:dyDescent="0.25">
      <c r="B175" s="1"/>
    </row>
    <row r="178" spans="2:2" x14ac:dyDescent="0.25">
      <c r="B178" s="1"/>
    </row>
    <row r="181" spans="2:2" x14ac:dyDescent="0.25">
      <c r="B181" s="1"/>
    </row>
    <row r="184" spans="2:2" x14ac:dyDescent="0.25">
      <c r="B184" s="1"/>
    </row>
    <row r="187" spans="2:2" x14ac:dyDescent="0.25">
      <c r="B187" s="1"/>
    </row>
    <row r="190" spans="2:2" x14ac:dyDescent="0.25">
      <c r="B190" s="1"/>
    </row>
    <row r="193" spans="2:2" x14ac:dyDescent="0.25">
      <c r="B193" s="1"/>
    </row>
    <row r="196" spans="2:2" x14ac:dyDescent="0.25">
      <c r="B196" s="1"/>
    </row>
    <row r="199" spans="2:2" x14ac:dyDescent="0.25">
      <c r="B199" s="1"/>
    </row>
    <row r="202" spans="2:2" x14ac:dyDescent="0.25">
      <c r="B202" s="1"/>
    </row>
    <row r="205" spans="2:2" x14ac:dyDescent="0.25">
      <c r="B205" s="1"/>
    </row>
    <row r="208" spans="2:2" x14ac:dyDescent="0.25">
      <c r="B208" s="1"/>
    </row>
    <row r="211" spans="2:2" x14ac:dyDescent="0.25">
      <c r="B211" s="1"/>
    </row>
    <row r="214" spans="2:2" x14ac:dyDescent="0.25">
      <c r="B214" s="1"/>
    </row>
    <row r="217" spans="2:2" x14ac:dyDescent="0.25">
      <c r="B217" s="1"/>
    </row>
    <row r="220" spans="2:2" x14ac:dyDescent="0.25">
      <c r="B220" s="1"/>
    </row>
    <row r="223" spans="2:2" x14ac:dyDescent="0.25">
      <c r="B223" s="1"/>
    </row>
    <row r="226" spans="2:2" x14ac:dyDescent="0.25">
      <c r="B226" s="1"/>
    </row>
    <row r="229" spans="2:2" x14ac:dyDescent="0.25">
      <c r="B229" s="1"/>
    </row>
    <row r="232" spans="2:2" x14ac:dyDescent="0.25">
      <c r="B232" s="1"/>
    </row>
    <row r="251" spans="5:5" x14ac:dyDescent="0.25">
      <c r="E251" s="21"/>
    </row>
  </sheetData>
  <autoFilter ref="A3:B54" xr:uid="{00000000-0009-0000-0000-000009000000}">
    <filterColumn colId="1">
      <customFilters>
        <customFilter operator="notEqual" val=" "/>
      </customFilters>
    </filterColumn>
  </autoFilter>
  <mergeCells count="6">
    <mergeCell ref="C73:C75"/>
    <mergeCell ref="A3:A4"/>
    <mergeCell ref="C61:C64"/>
    <mergeCell ref="C65:C68"/>
    <mergeCell ref="C69:C72"/>
    <mergeCell ref="B3:B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XFA497"/>
  <sheetViews>
    <sheetView workbookViewId="0">
      <pane xSplit="1" ySplit="4" topLeftCell="B5" activePane="bottomRight" state="frozen"/>
      <selection activeCell="A2" sqref="A2:O3"/>
      <selection pane="topRight" activeCell="A2" sqref="A2:O3"/>
      <selection pane="bottomLeft" activeCell="A2" sqref="A2:O3"/>
      <selection pane="bottomRight" activeCell="B5" sqref="B5"/>
    </sheetView>
  </sheetViews>
  <sheetFormatPr defaultColWidth="14" defaultRowHeight="15" x14ac:dyDescent="0.25"/>
  <cols>
    <col min="1" max="1" width="9.7109375" customWidth="1"/>
    <col min="2" max="2" width="16.42578125" bestFit="1" customWidth="1"/>
    <col min="3" max="5" width="15.42578125" customWidth="1"/>
    <col min="6" max="6" width="18.140625" bestFit="1" customWidth="1"/>
    <col min="7" max="8" width="15.42578125" customWidth="1"/>
    <col min="9" max="9" width="20.7109375" bestFit="1" customWidth="1"/>
    <col min="10" max="10" width="17.28515625" bestFit="1" customWidth="1"/>
    <col min="11" max="11" width="16.140625" bestFit="1" customWidth="1"/>
    <col min="12" max="12" width="17.28515625" bestFit="1" customWidth="1"/>
  </cols>
  <sheetData>
    <row r="1" spans="1:16359" ht="21" x14ac:dyDescent="0.3">
      <c r="A1" s="6" t="s">
        <v>53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  <c r="AMM1" s="6"/>
      <c r="AMN1" s="6"/>
      <c r="AMO1" s="6"/>
      <c r="AMP1" s="6"/>
      <c r="AMQ1" s="6"/>
      <c r="AMR1" s="6"/>
      <c r="AMS1" s="6"/>
      <c r="AMT1" s="6"/>
      <c r="AMU1" s="6"/>
      <c r="AMV1" s="6"/>
      <c r="AMW1" s="6"/>
      <c r="AMX1" s="6"/>
      <c r="AMY1" s="6"/>
      <c r="AMZ1" s="6"/>
      <c r="ANA1" s="6"/>
      <c r="ANB1" s="6"/>
      <c r="ANC1" s="6"/>
      <c r="AND1" s="6"/>
      <c r="ANE1" s="6"/>
      <c r="ANF1" s="6"/>
      <c r="ANG1" s="6"/>
      <c r="ANH1" s="6"/>
      <c r="ANI1" s="6"/>
      <c r="ANJ1" s="6"/>
      <c r="ANK1" s="6"/>
      <c r="ANL1" s="6"/>
      <c r="ANM1" s="6"/>
      <c r="ANN1" s="6"/>
      <c r="ANO1" s="6"/>
      <c r="ANP1" s="6"/>
      <c r="ANQ1" s="6"/>
      <c r="ANR1" s="6"/>
      <c r="ANS1" s="6"/>
      <c r="ANT1" s="6"/>
      <c r="ANU1" s="6"/>
      <c r="ANV1" s="6"/>
      <c r="ANW1" s="6"/>
      <c r="ANX1" s="6"/>
      <c r="ANY1" s="6"/>
      <c r="ANZ1" s="6"/>
      <c r="AOA1" s="6"/>
      <c r="AOB1" s="6"/>
      <c r="AOC1" s="6"/>
      <c r="AOD1" s="6"/>
      <c r="AOE1" s="6"/>
      <c r="AOF1" s="6"/>
      <c r="AOG1" s="6"/>
      <c r="AOH1" s="6"/>
      <c r="AOI1" s="6"/>
      <c r="AOJ1" s="6"/>
      <c r="AOK1" s="6"/>
      <c r="AOL1" s="6"/>
      <c r="AOM1" s="6"/>
      <c r="AON1" s="6"/>
      <c r="AOO1" s="6"/>
      <c r="AOP1" s="6"/>
      <c r="AOQ1" s="6"/>
      <c r="AOR1" s="6"/>
      <c r="AOS1" s="6"/>
      <c r="AOT1" s="6"/>
      <c r="AOU1" s="6"/>
      <c r="AOV1" s="6"/>
      <c r="AOW1" s="6"/>
      <c r="AOX1" s="6"/>
      <c r="AOY1" s="6"/>
      <c r="AOZ1" s="6"/>
      <c r="APA1" s="6"/>
      <c r="APB1" s="6"/>
      <c r="APC1" s="6"/>
      <c r="APD1" s="6"/>
      <c r="APE1" s="6"/>
      <c r="APF1" s="6"/>
      <c r="APG1" s="6"/>
      <c r="APH1" s="6"/>
      <c r="API1" s="6"/>
      <c r="APJ1" s="6"/>
      <c r="APK1" s="6"/>
      <c r="APL1" s="6"/>
      <c r="APM1" s="6"/>
      <c r="APN1" s="6"/>
      <c r="APO1" s="6"/>
      <c r="APP1" s="6"/>
      <c r="APQ1" s="6"/>
      <c r="APR1" s="6"/>
      <c r="APS1" s="6"/>
      <c r="APT1" s="6"/>
      <c r="APU1" s="6"/>
      <c r="APV1" s="6"/>
      <c r="APW1" s="6"/>
      <c r="APX1" s="6"/>
      <c r="APY1" s="6"/>
      <c r="APZ1" s="6"/>
      <c r="AQA1" s="6"/>
      <c r="AQB1" s="6"/>
      <c r="AQC1" s="6"/>
      <c r="AQD1" s="6"/>
      <c r="AQE1" s="6"/>
      <c r="AQF1" s="6"/>
      <c r="AQG1" s="6"/>
      <c r="AQH1" s="6"/>
      <c r="AQI1" s="6"/>
      <c r="AQJ1" s="6"/>
      <c r="AQK1" s="6"/>
      <c r="AQL1" s="6"/>
      <c r="AQM1" s="6"/>
      <c r="AQN1" s="6"/>
      <c r="AQO1" s="6"/>
      <c r="AQP1" s="6"/>
      <c r="AQQ1" s="6"/>
      <c r="AQR1" s="6"/>
      <c r="AQS1" s="6"/>
      <c r="AQT1" s="6"/>
      <c r="AQU1" s="6"/>
      <c r="AQV1" s="6"/>
      <c r="AQW1" s="6"/>
      <c r="AQX1" s="6"/>
      <c r="AQY1" s="6"/>
      <c r="AQZ1" s="6"/>
      <c r="ARA1" s="6"/>
      <c r="ARB1" s="6"/>
      <c r="ARC1" s="6"/>
      <c r="ARD1" s="6"/>
      <c r="ARE1" s="6"/>
      <c r="ARF1" s="6"/>
      <c r="ARG1" s="6"/>
      <c r="ARH1" s="6"/>
      <c r="ARI1" s="6"/>
      <c r="ARJ1" s="6"/>
      <c r="ARK1" s="6"/>
      <c r="ARL1" s="6"/>
      <c r="ARM1" s="6"/>
      <c r="ARN1" s="6"/>
      <c r="ARO1" s="6"/>
      <c r="ARP1" s="6"/>
      <c r="ARQ1" s="6"/>
      <c r="ARR1" s="6"/>
      <c r="ARS1" s="6"/>
      <c r="ART1" s="6"/>
      <c r="ARU1" s="6"/>
      <c r="ARV1" s="6"/>
      <c r="ARW1" s="6"/>
      <c r="ARX1" s="6"/>
      <c r="ARY1" s="6"/>
      <c r="ARZ1" s="6"/>
      <c r="ASA1" s="6"/>
      <c r="ASB1" s="6"/>
      <c r="ASC1" s="6"/>
      <c r="ASD1" s="6"/>
      <c r="ASE1" s="6"/>
      <c r="ASF1" s="6"/>
      <c r="ASG1" s="6"/>
      <c r="ASH1" s="6"/>
      <c r="ASI1" s="6"/>
      <c r="ASJ1" s="6"/>
      <c r="ASK1" s="6"/>
      <c r="ASL1" s="6"/>
      <c r="ASM1" s="6"/>
      <c r="ASN1" s="6"/>
      <c r="ASO1" s="6"/>
      <c r="ASP1" s="6"/>
      <c r="ASQ1" s="6"/>
      <c r="ASR1" s="6"/>
      <c r="ASS1" s="6"/>
      <c r="AST1" s="6"/>
      <c r="ASU1" s="6"/>
      <c r="ASV1" s="6"/>
      <c r="ASW1" s="6"/>
      <c r="ASX1" s="6"/>
      <c r="ASY1" s="6"/>
      <c r="ASZ1" s="6"/>
      <c r="ATA1" s="6"/>
      <c r="ATB1" s="6"/>
      <c r="ATC1" s="6"/>
      <c r="ATD1" s="6"/>
      <c r="ATE1" s="6"/>
      <c r="ATF1" s="6"/>
      <c r="ATG1" s="6"/>
      <c r="ATH1" s="6"/>
      <c r="ATI1" s="6"/>
      <c r="ATJ1" s="6"/>
      <c r="ATK1" s="6"/>
      <c r="ATL1" s="6"/>
      <c r="ATM1" s="6"/>
      <c r="ATN1" s="6"/>
      <c r="ATO1" s="6"/>
      <c r="ATP1" s="6"/>
      <c r="ATQ1" s="6"/>
      <c r="ATR1" s="6"/>
      <c r="ATS1" s="6"/>
      <c r="ATT1" s="6"/>
      <c r="ATU1" s="6"/>
      <c r="ATV1" s="6"/>
      <c r="ATW1" s="6"/>
      <c r="ATX1" s="6"/>
      <c r="ATY1" s="6"/>
      <c r="ATZ1" s="6"/>
      <c r="AUA1" s="6"/>
      <c r="AUB1" s="6"/>
      <c r="AUC1" s="6"/>
      <c r="AUD1" s="6"/>
      <c r="AUE1" s="6"/>
      <c r="AUF1" s="6"/>
      <c r="AUG1" s="6"/>
      <c r="AUH1" s="6"/>
      <c r="AUI1" s="6"/>
      <c r="AUJ1" s="6"/>
      <c r="AUK1" s="6"/>
      <c r="AUL1" s="6"/>
      <c r="AUM1" s="6"/>
      <c r="AUN1" s="6"/>
      <c r="AUO1" s="6"/>
      <c r="AUP1" s="6"/>
      <c r="AUQ1" s="6"/>
      <c r="AUR1" s="6"/>
      <c r="AUS1" s="6"/>
      <c r="AUT1" s="6"/>
      <c r="AUU1" s="6"/>
      <c r="AUV1" s="6"/>
      <c r="AUW1" s="6"/>
      <c r="AUX1" s="6"/>
      <c r="AUY1" s="6"/>
      <c r="AUZ1" s="6"/>
      <c r="AVA1" s="6"/>
      <c r="AVB1" s="6"/>
      <c r="AVC1" s="6"/>
      <c r="AVD1" s="6"/>
      <c r="AVE1" s="6"/>
      <c r="AVF1" s="6"/>
      <c r="AVG1" s="6"/>
      <c r="AVH1" s="6"/>
      <c r="AVI1" s="6"/>
      <c r="AVJ1" s="6"/>
      <c r="AVK1" s="6"/>
      <c r="AVL1" s="6"/>
      <c r="AVM1" s="6"/>
      <c r="AVN1" s="6"/>
      <c r="AVO1" s="6"/>
      <c r="AVP1" s="6"/>
      <c r="AVQ1" s="6"/>
      <c r="AVR1" s="6"/>
      <c r="AVS1" s="6"/>
      <c r="AVT1" s="6"/>
      <c r="AVU1" s="6"/>
      <c r="AVV1" s="6"/>
      <c r="AVW1" s="6"/>
      <c r="AVX1" s="6"/>
      <c r="AVY1" s="6"/>
      <c r="AVZ1" s="6"/>
      <c r="AWA1" s="6"/>
      <c r="AWB1" s="6"/>
      <c r="AWC1" s="6"/>
      <c r="AWD1" s="6"/>
      <c r="AWE1" s="6"/>
      <c r="AWF1" s="6"/>
      <c r="AWG1" s="6"/>
      <c r="AWH1" s="6"/>
      <c r="AWI1" s="6"/>
      <c r="AWJ1" s="6"/>
      <c r="AWK1" s="6"/>
      <c r="AWL1" s="6"/>
      <c r="AWM1" s="6"/>
      <c r="AWN1" s="6"/>
      <c r="AWO1" s="6"/>
      <c r="AWP1" s="6"/>
      <c r="AWQ1" s="6"/>
      <c r="AWR1" s="6"/>
      <c r="AWS1" s="6"/>
      <c r="AWT1" s="6"/>
      <c r="AWU1" s="6"/>
      <c r="AWV1" s="6"/>
      <c r="AWW1" s="6"/>
      <c r="AWX1" s="6"/>
      <c r="AWY1" s="6"/>
      <c r="AWZ1" s="6"/>
      <c r="AXA1" s="6"/>
      <c r="AXB1" s="6"/>
      <c r="AXC1" s="6"/>
      <c r="AXD1" s="6"/>
      <c r="AXE1" s="6"/>
      <c r="AXF1" s="6"/>
      <c r="AXG1" s="6"/>
      <c r="AXH1" s="6"/>
      <c r="AXI1" s="6"/>
      <c r="AXJ1" s="6"/>
      <c r="AXK1" s="6"/>
      <c r="AXL1" s="6"/>
      <c r="AXM1" s="6"/>
      <c r="AXN1" s="6"/>
      <c r="AXO1" s="6"/>
      <c r="AXP1" s="6"/>
      <c r="AXQ1" s="6"/>
      <c r="AXR1" s="6"/>
      <c r="AXS1" s="6"/>
      <c r="AXT1" s="6"/>
      <c r="AXU1" s="6"/>
      <c r="AXV1" s="6"/>
      <c r="AXW1" s="6"/>
      <c r="AXX1" s="6"/>
      <c r="AXY1" s="6"/>
      <c r="AXZ1" s="6"/>
      <c r="AYA1" s="6"/>
      <c r="AYB1" s="6"/>
      <c r="AYC1" s="6"/>
      <c r="AYD1" s="6"/>
      <c r="AYE1" s="6"/>
      <c r="AYF1" s="6"/>
      <c r="AYG1" s="6"/>
      <c r="AYH1" s="6"/>
      <c r="AYI1" s="6"/>
      <c r="AYJ1" s="6"/>
      <c r="AYK1" s="6"/>
      <c r="AYL1" s="6"/>
      <c r="AYM1" s="6"/>
      <c r="AYN1" s="6"/>
      <c r="AYO1" s="6"/>
      <c r="AYP1" s="6"/>
      <c r="AYQ1" s="6"/>
      <c r="AYR1" s="6"/>
      <c r="AYS1" s="6"/>
      <c r="AYT1" s="6"/>
      <c r="AYU1" s="6"/>
      <c r="AYV1" s="6"/>
      <c r="AYW1" s="6"/>
      <c r="AYX1" s="6"/>
      <c r="AYY1" s="6"/>
      <c r="AYZ1" s="6"/>
      <c r="AZA1" s="6"/>
      <c r="AZB1" s="6"/>
      <c r="AZC1" s="6"/>
      <c r="AZD1" s="6"/>
      <c r="AZE1" s="6"/>
      <c r="AZF1" s="6"/>
      <c r="AZG1" s="6"/>
      <c r="AZH1" s="6"/>
      <c r="AZI1" s="6"/>
      <c r="AZJ1" s="6"/>
      <c r="AZK1" s="6"/>
      <c r="AZL1" s="6"/>
      <c r="AZM1" s="6"/>
      <c r="AZN1" s="6"/>
      <c r="AZO1" s="6"/>
      <c r="AZP1" s="6"/>
      <c r="AZQ1" s="6"/>
      <c r="AZR1" s="6"/>
      <c r="AZS1" s="6"/>
      <c r="AZT1" s="6"/>
      <c r="AZU1" s="6"/>
      <c r="AZV1" s="6"/>
      <c r="AZW1" s="6"/>
      <c r="AZX1" s="6"/>
      <c r="AZY1" s="6"/>
      <c r="AZZ1" s="6"/>
      <c r="BAA1" s="6"/>
      <c r="BAB1" s="6"/>
      <c r="BAC1" s="6"/>
      <c r="BAD1" s="6"/>
      <c r="BAE1" s="6"/>
      <c r="BAF1" s="6"/>
      <c r="BAG1" s="6"/>
      <c r="BAH1" s="6"/>
      <c r="BAI1" s="6"/>
      <c r="BAJ1" s="6"/>
      <c r="BAK1" s="6"/>
      <c r="BAL1" s="6"/>
      <c r="BAM1" s="6"/>
      <c r="BAN1" s="6"/>
      <c r="BAO1" s="6"/>
      <c r="BAP1" s="6"/>
      <c r="BAQ1" s="6"/>
      <c r="BAR1" s="6"/>
      <c r="BAS1" s="6"/>
      <c r="BAT1" s="6"/>
      <c r="BAU1" s="6"/>
      <c r="BAV1" s="6"/>
      <c r="BAW1" s="6"/>
      <c r="BAX1" s="6"/>
      <c r="BAY1" s="6"/>
      <c r="BAZ1" s="6"/>
      <c r="BBA1" s="6"/>
      <c r="BBB1" s="6"/>
      <c r="BBC1" s="6"/>
      <c r="BBD1" s="6"/>
      <c r="BBE1" s="6"/>
      <c r="BBF1" s="6"/>
      <c r="BBG1" s="6"/>
      <c r="BBH1" s="6"/>
      <c r="BBI1" s="6"/>
      <c r="BBJ1" s="6"/>
      <c r="BBK1" s="6"/>
      <c r="BBL1" s="6"/>
      <c r="BBM1" s="6"/>
      <c r="BBN1" s="6"/>
      <c r="BBO1" s="6"/>
      <c r="BBP1" s="6"/>
      <c r="BBQ1" s="6"/>
      <c r="BBR1" s="6"/>
      <c r="BBS1" s="6"/>
      <c r="BBT1" s="6"/>
      <c r="BBU1" s="6"/>
      <c r="BBV1" s="6"/>
      <c r="BBW1" s="6"/>
      <c r="BBX1" s="6"/>
      <c r="BBY1" s="6"/>
      <c r="BBZ1" s="6"/>
      <c r="BCA1" s="6"/>
      <c r="BCB1" s="6"/>
      <c r="BCC1" s="6"/>
      <c r="BCD1" s="6"/>
      <c r="BCE1" s="6"/>
      <c r="BCF1" s="6"/>
      <c r="BCG1" s="6"/>
      <c r="BCH1" s="6"/>
      <c r="BCI1" s="6"/>
      <c r="BCJ1" s="6"/>
      <c r="BCK1" s="6"/>
      <c r="BCL1" s="6"/>
      <c r="BCM1" s="6"/>
      <c r="BCN1" s="6"/>
      <c r="BCO1" s="6"/>
      <c r="BCP1" s="6"/>
      <c r="BCQ1" s="6"/>
      <c r="BCR1" s="6"/>
      <c r="BCS1" s="6"/>
      <c r="BCT1" s="6"/>
      <c r="BCU1" s="6"/>
      <c r="BCV1" s="6"/>
      <c r="BCW1" s="6"/>
      <c r="BCX1" s="6"/>
      <c r="BCY1" s="6"/>
      <c r="BCZ1" s="6"/>
      <c r="BDA1" s="6"/>
      <c r="BDB1" s="6"/>
      <c r="BDC1" s="6"/>
      <c r="BDD1" s="6"/>
      <c r="BDE1" s="6"/>
      <c r="BDF1" s="6"/>
      <c r="BDG1" s="6"/>
      <c r="BDH1" s="6"/>
      <c r="BDI1" s="6"/>
      <c r="BDJ1" s="6"/>
      <c r="BDK1" s="6"/>
      <c r="BDL1" s="6"/>
      <c r="BDM1" s="6"/>
      <c r="BDN1" s="6"/>
      <c r="BDO1" s="6"/>
      <c r="BDP1" s="6"/>
      <c r="BDQ1" s="6"/>
      <c r="BDR1" s="6"/>
      <c r="BDS1" s="6"/>
      <c r="BDT1" s="6"/>
      <c r="BDU1" s="6"/>
      <c r="BDV1" s="6"/>
      <c r="BDW1" s="6"/>
      <c r="BDX1" s="6"/>
      <c r="BDY1" s="6"/>
      <c r="BDZ1" s="6"/>
      <c r="BEA1" s="6"/>
      <c r="BEB1" s="6"/>
      <c r="BEC1" s="6"/>
      <c r="BED1" s="6"/>
      <c r="BEE1" s="6"/>
      <c r="BEF1" s="6"/>
      <c r="BEG1" s="6"/>
      <c r="BEH1" s="6"/>
      <c r="BEI1" s="6"/>
      <c r="BEJ1" s="6"/>
      <c r="BEK1" s="6"/>
      <c r="BEL1" s="6"/>
      <c r="BEM1" s="6"/>
      <c r="BEN1" s="6"/>
      <c r="BEO1" s="6"/>
      <c r="BEP1" s="6"/>
      <c r="BEQ1" s="6"/>
      <c r="BER1" s="6"/>
      <c r="BES1" s="6"/>
      <c r="BET1" s="6"/>
      <c r="BEU1" s="6"/>
      <c r="BEV1" s="6"/>
      <c r="BEW1" s="6"/>
      <c r="BEX1" s="6"/>
      <c r="BEY1" s="6"/>
      <c r="BEZ1" s="6"/>
      <c r="BFA1" s="6"/>
      <c r="BFB1" s="6"/>
      <c r="BFC1" s="6"/>
      <c r="BFD1" s="6"/>
      <c r="BFE1" s="6"/>
      <c r="BFF1" s="6"/>
      <c r="BFG1" s="6"/>
      <c r="BFH1" s="6"/>
      <c r="BFI1" s="6"/>
      <c r="BFJ1" s="6"/>
      <c r="BFK1" s="6"/>
      <c r="BFL1" s="6"/>
      <c r="BFM1" s="6"/>
      <c r="BFN1" s="6"/>
      <c r="BFO1" s="6"/>
      <c r="BFP1" s="6"/>
      <c r="BFQ1" s="6"/>
      <c r="BFR1" s="6"/>
      <c r="BFS1" s="6"/>
      <c r="BFT1" s="6"/>
      <c r="BFU1" s="6"/>
      <c r="BFV1" s="6"/>
      <c r="BFW1" s="6"/>
      <c r="BFX1" s="6"/>
      <c r="BFY1" s="6"/>
      <c r="BFZ1" s="6"/>
      <c r="BGA1" s="6"/>
      <c r="BGB1" s="6"/>
      <c r="BGC1" s="6"/>
      <c r="BGD1" s="6"/>
      <c r="BGE1" s="6"/>
      <c r="BGF1" s="6"/>
      <c r="BGG1" s="6"/>
      <c r="BGH1" s="6"/>
      <c r="BGI1" s="6"/>
      <c r="BGJ1" s="6"/>
      <c r="BGK1" s="6"/>
      <c r="BGL1" s="6"/>
      <c r="BGM1" s="6"/>
      <c r="BGN1" s="6"/>
      <c r="BGO1" s="6"/>
      <c r="BGP1" s="6"/>
      <c r="BGQ1" s="6"/>
      <c r="BGR1" s="6"/>
      <c r="BGS1" s="6"/>
      <c r="BGT1" s="6"/>
      <c r="BGU1" s="6"/>
      <c r="BGV1" s="6"/>
      <c r="BGW1" s="6"/>
      <c r="BGX1" s="6"/>
      <c r="BGY1" s="6"/>
      <c r="BGZ1" s="6"/>
      <c r="BHA1" s="6"/>
      <c r="BHB1" s="6"/>
      <c r="BHC1" s="6"/>
      <c r="BHD1" s="6"/>
      <c r="BHE1" s="6"/>
      <c r="BHF1" s="6"/>
      <c r="BHG1" s="6"/>
      <c r="BHH1" s="6"/>
      <c r="BHI1" s="6"/>
      <c r="BHJ1" s="6"/>
      <c r="BHK1" s="6"/>
      <c r="BHL1" s="6"/>
      <c r="BHM1" s="6"/>
      <c r="BHN1" s="6"/>
      <c r="BHO1" s="6"/>
      <c r="BHP1" s="6"/>
      <c r="BHQ1" s="6"/>
      <c r="BHR1" s="6"/>
      <c r="BHS1" s="6"/>
      <c r="BHT1" s="6"/>
      <c r="BHU1" s="6"/>
      <c r="BHV1" s="6"/>
      <c r="BHW1" s="6"/>
      <c r="BHX1" s="6"/>
      <c r="BHY1" s="6"/>
      <c r="BHZ1" s="6"/>
      <c r="BIA1" s="6"/>
      <c r="BIB1" s="6"/>
      <c r="BIC1" s="6"/>
      <c r="BID1" s="6"/>
      <c r="BIE1" s="6"/>
      <c r="BIF1" s="6"/>
      <c r="BIG1" s="6"/>
      <c r="BIH1" s="6"/>
      <c r="BII1" s="6"/>
      <c r="BIJ1" s="6"/>
      <c r="BIK1" s="6"/>
      <c r="BIL1" s="6"/>
      <c r="BIM1" s="6"/>
      <c r="BIN1" s="6"/>
      <c r="BIO1" s="6"/>
      <c r="BIP1" s="6"/>
      <c r="BIQ1" s="6"/>
      <c r="BIR1" s="6"/>
      <c r="BIS1" s="6"/>
      <c r="BIT1" s="6"/>
      <c r="BIU1" s="6"/>
      <c r="BIV1" s="6"/>
      <c r="BIW1" s="6"/>
      <c r="BIX1" s="6"/>
      <c r="BIY1" s="6"/>
      <c r="BIZ1" s="6"/>
      <c r="BJA1" s="6"/>
      <c r="BJB1" s="6"/>
      <c r="BJC1" s="6"/>
      <c r="BJD1" s="6"/>
      <c r="BJE1" s="6"/>
      <c r="BJF1" s="6"/>
      <c r="BJG1" s="6"/>
      <c r="BJH1" s="6"/>
      <c r="BJI1" s="6"/>
      <c r="BJJ1" s="6"/>
      <c r="BJK1" s="6"/>
      <c r="BJL1" s="6"/>
      <c r="BJM1" s="6"/>
      <c r="BJN1" s="6"/>
      <c r="BJO1" s="6"/>
      <c r="BJP1" s="6"/>
      <c r="BJQ1" s="6"/>
      <c r="BJR1" s="6"/>
      <c r="BJS1" s="6"/>
      <c r="BJT1" s="6"/>
      <c r="BJU1" s="6"/>
      <c r="BJV1" s="6"/>
      <c r="BJW1" s="6"/>
      <c r="BJX1" s="6"/>
      <c r="BJY1" s="6"/>
      <c r="BJZ1" s="6"/>
      <c r="BKA1" s="6"/>
      <c r="BKB1" s="6"/>
      <c r="BKC1" s="6"/>
      <c r="BKD1" s="6"/>
      <c r="BKE1" s="6"/>
      <c r="BKF1" s="6"/>
      <c r="BKG1" s="6"/>
      <c r="BKH1" s="6"/>
      <c r="BKI1" s="6"/>
      <c r="BKJ1" s="6"/>
      <c r="BKK1" s="6"/>
      <c r="BKL1" s="6"/>
      <c r="BKM1" s="6"/>
      <c r="BKN1" s="6"/>
      <c r="BKO1" s="6"/>
      <c r="BKP1" s="6"/>
      <c r="BKQ1" s="6"/>
      <c r="BKR1" s="6"/>
      <c r="BKS1" s="6"/>
      <c r="BKT1" s="6"/>
      <c r="BKU1" s="6"/>
      <c r="BKV1" s="6"/>
      <c r="BKW1" s="6"/>
      <c r="BKX1" s="6"/>
      <c r="BKY1" s="6"/>
      <c r="BKZ1" s="6"/>
      <c r="BLA1" s="6"/>
      <c r="BLB1" s="6"/>
      <c r="BLC1" s="6"/>
      <c r="BLD1" s="6"/>
      <c r="BLE1" s="6"/>
      <c r="BLF1" s="6"/>
      <c r="BLG1" s="6"/>
      <c r="BLH1" s="6"/>
      <c r="BLI1" s="6"/>
      <c r="BLJ1" s="6"/>
      <c r="BLK1" s="6"/>
      <c r="BLL1" s="6"/>
      <c r="BLM1" s="6"/>
      <c r="BLN1" s="6"/>
      <c r="BLO1" s="6"/>
      <c r="BLP1" s="6"/>
      <c r="BLQ1" s="6"/>
      <c r="BLR1" s="6"/>
      <c r="BLS1" s="6"/>
      <c r="BLT1" s="6"/>
      <c r="BLU1" s="6"/>
      <c r="BLV1" s="6"/>
      <c r="BLW1" s="6"/>
      <c r="BLX1" s="6"/>
      <c r="BLY1" s="6"/>
      <c r="BLZ1" s="6"/>
      <c r="BMA1" s="6"/>
      <c r="BMB1" s="6"/>
      <c r="BMC1" s="6"/>
      <c r="BMD1" s="6"/>
      <c r="BME1" s="6"/>
      <c r="BMF1" s="6"/>
      <c r="BMG1" s="6"/>
      <c r="BMH1" s="6"/>
      <c r="BMI1" s="6"/>
      <c r="BMJ1" s="6"/>
      <c r="BMK1" s="6"/>
      <c r="BML1" s="6"/>
      <c r="BMM1" s="6"/>
      <c r="BMN1" s="6"/>
      <c r="BMO1" s="6"/>
      <c r="BMP1" s="6"/>
      <c r="BMQ1" s="6"/>
      <c r="BMR1" s="6"/>
      <c r="BMS1" s="6"/>
      <c r="BMT1" s="6"/>
      <c r="BMU1" s="6"/>
      <c r="BMV1" s="6"/>
      <c r="BMW1" s="6"/>
      <c r="BMX1" s="6"/>
      <c r="BMY1" s="6"/>
      <c r="BMZ1" s="6"/>
      <c r="BNA1" s="6"/>
      <c r="BNB1" s="6"/>
      <c r="BNC1" s="6"/>
      <c r="BND1" s="6"/>
      <c r="BNE1" s="6"/>
      <c r="BNF1" s="6"/>
      <c r="BNG1" s="6"/>
      <c r="BNH1" s="6"/>
      <c r="BNI1" s="6"/>
      <c r="BNJ1" s="6"/>
      <c r="BNK1" s="6"/>
      <c r="BNL1" s="6"/>
      <c r="BNM1" s="6"/>
      <c r="BNN1" s="6"/>
      <c r="BNO1" s="6"/>
      <c r="BNP1" s="6"/>
      <c r="BNQ1" s="6"/>
      <c r="BNR1" s="6"/>
      <c r="BNS1" s="6"/>
      <c r="BNT1" s="6"/>
      <c r="BNU1" s="6"/>
      <c r="BNV1" s="6"/>
      <c r="BNW1" s="6"/>
      <c r="BNX1" s="6"/>
      <c r="BNY1" s="6"/>
      <c r="BNZ1" s="6"/>
      <c r="BOA1" s="6"/>
      <c r="BOB1" s="6"/>
      <c r="BOC1" s="6"/>
      <c r="BOD1" s="6"/>
      <c r="BOE1" s="6"/>
      <c r="BOF1" s="6"/>
      <c r="BOG1" s="6"/>
      <c r="BOH1" s="6"/>
      <c r="BOI1" s="6"/>
      <c r="BOJ1" s="6"/>
      <c r="BOK1" s="6"/>
      <c r="BOL1" s="6"/>
      <c r="BOM1" s="6"/>
      <c r="BON1" s="6"/>
      <c r="BOO1" s="6"/>
      <c r="BOP1" s="6"/>
      <c r="BOQ1" s="6"/>
      <c r="BOR1" s="6"/>
      <c r="BOS1" s="6"/>
      <c r="BOT1" s="6"/>
      <c r="BOU1" s="6"/>
      <c r="BOV1" s="6"/>
      <c r="BOW1" s="6"/>
      <c r="BOX1" s="6"/>
      <c r="BOY1" s="6"/>
      <c r="BOZ1" s="6"/>
      <c r="BPA1" s="6"/>
      <c r="BPB1" s="6"/>
      <c r="BPC1" s="6"/>
      <c r="BPD1" s="6"/>
      <c r="BPE1" s="6"/>
      <c r="BPF1" s="6"/>
      <c r="BPG1" s="6"/>
      <c r="BPH1" s="6"/>
      <c r="BPI1" s="6"/>
      <c r="BPJ1" s="6"/>
      <c r="BPK1" s="6"/>
      <c r="BPL1" s="6"/>
      <c r="BPM1" s="6"/>
      <c r="BPN1" s="6"/>
      <c r="BPO1" s="6"/>
      <c r="BPP1" s="6"/>
      <c r="BPQ1" s="6"/>
      <c r="BPR1" s="6"/>
      <c r="BPS1" s="6"/>
      <c r="BPT1" s="6"/>
      <c r="BPU1" s="6"/>
      <c r="BPV1" s="6"/>
      <c r="BPW1" s="6"/>
      <c r="BPX1" s="6"/>
      <c r="BPY1" s="6"/>
      <c r="BPZ1" s="6"/>
      <c r="BQA1" s="6"/>
      <c r="BQB1" s="6"/>
      <c r="BQC1" s="6"/>
      <c r="BQD1" s="6"/>
      <c r="BQE1" s="6"/>
      <c r="BQF1" s="6"/>
      <c r="BQG1" s="6"/>
      <c r="BQH1" s="6"/>
      <c r="BQI1" s="6"/>
      <c r="BQJ1" s="6"/>
      <c r="BQK1" s="6"/>
      <c r="BQL1" s="6"/>
      <c r="BQM1" s="6"/>
      <c r="BQN1" s="6"/>
      <c r="BQO1" s="6"/>
      <c r="BQP1" s="6"/>
      <c r="BQQ1" s="6"/>
      <c r="BQR1" s="6"/>
      <c r="BQS1" s="6"/>
      <c r="BQT1" s="6"/>
      <c r="BQU1" s="6"/>
      <c r="BQV1" s="6"/>
      <c r="BQW1" s="6"/>
      <c r="BQX1" s="6"/>
      <c r="BQY1" s="6"/>
      <c r="BQZ1" s="6"/>
      <c r="BRA1" s="6"/>
      <c r="BRB1" s="6"/>
      <c r="BRC1" s="6"/>
      <c r="BRD1" s="6"/>
      <c r="BRE1" s="6"/>
      <c r="BRF1" s="6"/>
      <c r="BRG1" s="6"/>
      <c r="BRH1" s="6"/>
      <c r="BRI1" s="6"/>
      <c r="BRJ1" s="6"/>
      <c r="BRK1" s="6"/>
      <c r="BRL1" s="6"/>
      <c r="BRM1" s="6"/>
      <c r="BRN1" s="6"/>
      <c r="BRO1" s="6"/>
      <c r="BRP1" s="6"/>
      <c r="BRQ1" s="6"/>
      <c r="BRR1" s="6"/>
      <c r="BRS1" s="6"/>
      <c r="BRT1" s="6"/>
      <c r="BRU1" s="6"/>
      <c r="BRV1" s="6"/>
      <c r="BRW1" s="6"/>
      <c r="BRX1" s="6"/>
      <c r="BRY1" s="6"/>
      <c r="BRZ1" s="6"/>
      <c r="BSA1" s="6"/>
      <c r="BSB1" s="6"/>
      <c r="BSC1" s="6"/>
      <c r="BSD1" s="6"/>
      <c r="BSE1" s="6"/>
      <c r="BSF1" s="6"/>
      <c r="BSG1" s="6"/>
      <c r="BSH1" s="6"/>
      <c r="BSI1" s="6"/>
      <c r="BSJ1" s="6"/>
      <c r="BSK1" s="6"/>
      <c r="BSL1" s="6"/>
      <c r="BSM1" s="6"/>
      <c r="BSN1" s="6"/>
      <c r="BSO1" s="6"/>
      <c r="BSP1" s="6"/>
      <c r="BSQ1" s="6"/>
      <c r="BSR1" s="6"/>
      <c r="BSS1" s="6"/>
      <c r="BST1" s="6"/>
      <c r="BSU1" s="6"/>
      <c r="BSV1" s="6"/>
      <c r="BSW1" s="6"/>
      <c r="BSX1" s="6"/>
      <c r="BSY1" s="6"/>
      <c r="BSZ1" s="6"/>
      <c r="BTA1" s="6"/>
      <c r="BTB1" s="6"/>
      <c r="BTC1" s="6"/>
      <c r="BTD1" s="6"/>
      <c r="BTE1" s="6"/>
      <c r="BTF1" s="6"/>
      <c r="BTG1" s="6"/>
      <c r="BTH1" s="6"/>
      <c r="BTI1" s="6"/>
      <c r="BTJ1" s="6"/>
      <c r="BTK1" s="6"/>
      <c r="BTL1" s="6"/>
      <c r="BTM1" s="6"/>
      <c r="BTN1" s="6"/>
      <c r="BTO1" s="6"/>
      <c r="BTP1" s="6"/>
      <c r="BTQ1" s="6"/>
      <c r="BTR1" s="6"/>
      <c r="BTS1" s="6"/>
      <c r="BTT1" s="6"/>
      <c r="BTU1" s="6"/>
      <c r="BTV1" s="6"/>
      <c r="BTW1" s="6"/>
      <c r="BTX1" s="6"/>
      <c r="BTY1" s="6"/>
      <c r="BTZ1" s="6"/>
      <c r="BUA1" s="6"/>
      <c r="BUB1" s="6"/>
      <c r="BUC1" s="6"/>
      <c r="BUD1" s="6"/>
      <c r="BUE1" s="6"/>
      <c r="BUF1" s="6"/>
      <c r="BUG1" s="6"/>
      <c r="BUH1" s="6"/>
      <c r="BUI1" s="6"/>
      <c r="BUJ1" s="6"/>
      <c r="BUK1" s="6"/>
      <c r="BUL1" s="6"/>
      <c r="BUM1" s="6"/>
      <c r="BUN1" s="6"/>
      <c r="BUO1" s="6"/>
      <c r="BUP1" s="6"/>
      <c r="BUQ1" s="6"/>
      <c r="BUR1" s="6"/>
      <c r="BUS1" s="6"/>
      <c r="BUT1" s="6"/>
      <c r="BUU1" s="6"/>
      <c r="BUV1" s="6"/>
      <c r="BUW1" s="6"/>
      <c r="BUX1" s="6"/>
      <c r="BUY1" s="6"/>
      <c r="BUZ1" s="6"/>
      <c r="BVA1" s="6"/>
      <c r="BVB1" s="6"/>
      <c r="BVC1" s="6"/>
      <c r="BVD1" s="6"/>
      <c r="BVE1" s="6"/>
      <c r="BVF1" s="6"/>
      <c r="BVG1" s="6"/>
      <c r="BVH1" s="6"/>
      <c r="BVI1" s="6"/>
      <c r="BVJ1" s="6"/>
      <c r="BVK1" s="6"/>
      <c r="BVL1" s="6"/>
      <c r="BVM1" s="6"/>
      <c r="BVN1" s="6"/>
      <c r="BVO1" s="6"/>
      <c r="BVP1" s="6"/>
      <c r="BVQ1" s="6"/>
      <c r="BVR1" s="6"/>
      <c r="BVS1" s="6"/>
      <c r="BVT1" s="6"/>
      <c r="BVU1" s="6"/>
      <c r="BVV1" s="6"/>
      <c r="BVW1" s="6"/>
      <c r="BVX1" s="6"/>
      <c r="BVY1" s="6"/>
      <c r="BVZ1" s="6"/>
      <c r="BWA1" s="6"/>
      <c r="BWB1" s="6"/>
      <c r="BWC1" s="6"/>
      <c r="BWD1" s="6"/>
      <c r="BWE1" s="6"/>
      <c r="BWF1" s="6"/>
      <c r="BWG1" s="6"/>
      <c r="BWH1" s="6"/>
      <c r="BWI1" s="6"/>
      <c r="BWJ1" s="6"/>
      <c r="BWK1" s="6"/>
      <c r="BWL1" s="6"/>
      <c r="BWM1" s="6"/>
      <c r="BWN1" s="6"/>
      <c r="BWO1" s="6"/>
      <c r="BWP1" s="6"/>
      <c r="BWQ1" s="6"/>
      <c r="BWR1" s="6"/>
      <c r="BWS1" s="6"/>
      <c r="BWT1" s="6"/>
      <c r="BWU1" s="6"/>
      <c r="BWV1" s="6"/>
      <c r="BWW1" s="6"/>
      <c r="BWX1" s="6"/>
      <c r="BWY1" s="6"/>
      <c r="BWZ1" s="6"/>
      <c r="BXA1" s="6"/>
      <c r="BXB1" s="6"/>
      <c r="BXC1" s="6"/>
      <c r="BXD1" s="6"/>
      <c r="BXE1" s="6"/>
      <c r="BXF1" s="6"/>
      <c r="BXG1" s="6"/>
      <c r="BXH1" s="6"/>
      <c r="BXI1" s="6"/>
      <c r="BXJ1" s="6"/>
      <c r="BXK1" s="6"/>
      <c r="BXL1" s="6"/>
      <c r="BXM1" s="6"/>
      <c r="BXN1" s="6"/>
      <c r="BXO1" s="6"/>
      <c r="BXP1" s="6"/>
      <c r="BXQ1" s="6"/>
      <c r="BXR1" s="6"/>
      <c r="BXS1" s="6"/>
      <c r="BXT1" s="6"/>
      <c r="BXU1" s="6"/>
      <c r="BXV1" s="6"/>
      <c r="BXW1" s="6"/>
      <c r="BXX1" s="6"/>
      <c r="BXY1" s="6"/>
      <c r="BXZ1" s="6"/>
      <c r="BYA1" s="6"/>
      <c r="BYB1" s="6"/>
      <c r="BYC1" s="6"/>
      <c r="BYD1" s="6"/>
      <c r="BYE1" s="6"/>
      <c r="BYF1" s="6"/>
      <c r="BYG1" s="6"/>
      <c r="BYH1" s="6"/>
      <c r="BYI1" s="6"/>
      <c r="BYJ1" s="6"/>
      <c r="BYK1" s="6"/>
      <c r="BYL1" s="6"/>
      <c r="BYM1" s="6"/>
      <c r="BYN1" s="6"/>
      <c r="BYO1" s="6"/>
      <c r="BYP1" s="6"/>
      <c r="BYQ1" s="6"/>
      <c r="BYR1" s="6"/>
      <c r="BYS1" s="6"/>
      <c r="BYT1" s="6"/>
      <c r="BYU1" s="6"/>
      <c r="BYV1" s="6"/>
      <c r="BYW1" s="6"/>
      <c r="BYX1" s="6"/>
      <c r="BYY1" s="6"/>
      <c r="BYZ1" s="6"/>
      <c r="BZA1" s="6"/>
      <c r="BZB1" s="6"/>
      <c r="BZC1" s="6"/>
      <c r="BZD1" s="6"/>
      <c r="BZE1" s="6"/>
      <c r="BZF1" s="6"/>
      <c r="BZG1" s="6"/>
      <c r="BZH1" s="6"/>
      <c r="BZI1" s="6"/>
      <c r="BZJ1" s="6"/>
      <c r="BZK1" s="6"/>
      <c r="BZL1" s="6"/>
      <c r="BZM1" s="6"/>
      <c r="BZN1" s="6"/>
      <c r="BZO1" s="6"/>
      <c r="BZP1" s="6"/>
      <c r="BZQ1" s="6"/>
      <c r="BZR1" s="6"/>
      <c r="BZS1" s="6"/>
      <c r="BZT1" s="6"/>
      <c r="BZU1" s="6"/>
      <c r="BZV1" s="6"/>
      <c r="BZW1" s="6"/>
      <c r="BZX1" s="6"/>
      <c r="BZY1" s="6"/>
      <c r="BZZ1" s="6"/>
      <c r="CAA1" s="6"/>
      <c r="CAB1" s="6"/>
      <c r="CAC1" s="6"/>
      <c r="CAD1" s="6"/>
      <c r="CAE1" s="6"/>
      <c r="CAF1" s="6"/>
      <c r="CAG1" s="6"/>
      <c r="CAH1" s="6"/>
      <c r="CAI1" s="6"/>
      <c r="CAJ1" s="6"/>
      <c r="CAK1" s="6"/>
      <c r="CAL1" s="6"/>
      <c r="CAM1" s="6"/>
      <c r="CAN1" s="6"/>
      <c r="CAO1" s="6"/>
      <c r="CAP1" s="6"/>
      <c r="CAQ1" s="6"/>
      <c r="CAR1" s="6"/>
      <c r="CAS1" s="6"/>
      <c r="CAT1" s="6"/>
      <c r="CAU1" s="6"/>
      <c r="CAV1" s="6"/>
      <c r="CAW1" s="6"/>
      <c r="CAX1" s="6"/>
      <c r="CAY1" s="6"/>
      <c r="CAZ1" s="6"/>
      <c r="CBA1" s="6"/>
      <c r="CBB1" s="6"/>
      <c r="CBC1" s="6"/>
      <c r="CBD1" s="6"/>
      <c r="CBE1" s="6"/>
      <c r="CBF1" s="6"/>
      <c r="CBG1" s="6"/>
      <c r="CBH1" s="6"/>
      <c r="CBI1" s="6"/>
      <c r="CBJ1" s="6"/>
      <c r="CBK1" s="6"/>
      <c r="CBL1" s="6"/>
      <c r="CBM1" s="6"/>
      <c r="CBN1" s="6"/>
      <c r="CBO1" s="6"/>
      <c r="CBP1" s="6"/>
      <c r="CBQ1" s="6"/>
      <c r="CBR1" s="6"/>
      <c r="CBS1" s="6"/>
      <c r="CBT1" s="6"/>
      <c r="CBU1" s="6"/>
      <c r="CBV1" s="6"/>
      <c r="CBW1" s="6"/>
      <c r="CBX1" s="6"/>
      <c r="CBY1" s="6"/>
      <c r="CBZ1" s="6"/>
      <c r="CCA1" s="6"/>
      <c r="CCB1" s="6"/>
      <c r="CCC1" s="6"/>
      <c r="CCD1" s="6"/>
      <c r="CCE1" s="6"/>
      <c r="CCF1" s="6"/>
      <c r="CCG1" s="6"/>
      <c r="CCH1" s="6"/>
      <c r="CCI1" s="6"/>
      <c r="CCJ1" s="6"/>
      <c r="CCK1" s="6"/>
      <c r="CCL1" s="6"/>
      <c r="CCM1" s="6"/>
      <c r="CCN1" s="6"/>
      <c r="CCO1" s="6"/>
      <c r="CCP1" s="6"/>
      <c r="CCQ1" s="6"/>
      <c r="CCR1" s="6"/>
      <c r="CCS1" s="6"/>
      <c r="CCT1" s="6"/>
      <c r="CCU1" s="6"/>
      <c r="CCV1" s="6"/>
      <c r="CCW1" s="6"/>
      <c r="CCX1" s="6"/>
      <c r="CCY1" s="6"/>
      <c r="CCZ1" s="6"/>
      <c r="CDA1" s="6"/>
      <c r="CDB1" s="6"/>
      <c r="CDC1" s="6"/>
      <c r="CDD1" s="6"/>
      <c r="CDE1" s="6"/>
      <c r="CDF1" s="6"/>
      <c r="CDG1" s="6"/>
      <c r="CDH1" s="6"/>
      <c r="CDI1" s="6"/>
      <c r="CDJ1" s="6"/>
      <c r="CDK1" s="6"/>
      <c r="CDL1" s="6"/>
      <c r="CDM1" s="6"/>
      <c r="CDN1" s="6"/>
      <c r="CDO1" s="6"/>
      <c r="CDP1" s="6"/>
      <c r="CDQ1" s="6"/>
      <c r="CDR1" s="6"/>
      <c r="CDS1" s="6"/>
      <c r="CDT1" s="6"/>
      <c r="CDU1" s="6"/>
      <c r="CDV1" s="6"/>
      <c r="CDW1" s="6"/>
      <c r="CDX1" s="6"/>
      <c r="CDY1" s="6"/>
      <c r="CDZ1" s="6"/>
      <c r="CEA1" s="6"/>
      <c r="CEB1" s="6"/>
      <c r="CEC1" s="6"/>
      <c r="CED1" s="6"/>
      <c r="CEE1" s="6"/>
      <c r="CEF1" s="6"/>
      <c r="CEG1" s="6"/>
      <c r="CEH1" s="6"/>
      <c r="CEI1" s="6"/>
      <c r="CEJ1" s="6"/>
      <c r="CEK1" s="6"/>
      <c r="CEL1" s="6"/>
      <c r="CEM1" s="6"/>
      <c r="CEN1" s="6"/>
      <c r="CEO1" s="6"/>
      <c r="CEP1" s="6"/>
      <c r="CEQ1" s="6"/>
      <c r="CER1" s="6"/>
      <c r="CES1" s="6"/>
      <c r="CET1" s="6"/>
      <c r="CEU1" s="6"/>
      <c r="CEV1" s="6"/>
      <c r="CEW1" s="6"/>
      <c r="CEX1" s="6"/>
      <c r="CEY1" s="6"/>
      <c r="CEZ1" s="6"/>
      <c r="CFA1" s="6"/>
      <c r="CFB1" s="6"/>
      <c r="CFC1" s="6"/>
      <c r="CFD1" s="6"/>
      <c r="CFE1" s="6"/>
      <c r="CFF1" s="6"/>
      <c r="CFG1" s="6"/>
      <c r="CFH1" s="6"/>
      <c r="CFI1" s="6"/>
      <c r="CFJ1" s="6"/>
      <c r="CFK1" s="6"/>
      <c r="CFL1" s="6"/>
      <c r="CFM1" s="6"/>
      <c r="CFN1" s="6"/>
      <c r="CFO1" s="6"/>
      <c r="CFP1" s="6"/>
      <c r="CFQ1" s="6"/>
      <c r="CFR1" s="6"/>
      <c r="CFS1" s="6"/>
      <c r="CFT1" s="6"/>
      <c r="CFU1" s="6"/>
      <c r="CFV1" s="6"/>
      <c r="CFW1" s="6"/>
      <c r="CFX1" s="6"/>
      <c r="CFY1" s="6"/>
      <c r="CFZ1" s="6"/>
      <c r="CGA1" s="6"/>
      <c r="CGB1" s="6"/>
      <c r="CGC1" s="6"/>
      <c r="CGD1" s="6"/>
      <c r="CGE1" s="6"/>
      <c r="CGF1" s="6"/>
      <c r="CGG1" s="6"/>
      <c r="CGH1" s="6"/>
      <c r="CGI1" s="6"/>
      <c r="CGJ1" s="6"/>
      <c r="CGK1" s="6"/>
      <c r="CGL1" s="6"/>
      <c r="CGM1" s="6"/>
      <c r="CGN1" s="6"/>
      <c r="CGO1" s="6"/>
      <c r="CGP1" s="6"/>
      <c r="CGQ1" s="6"/>
      <c r="CGR1" s="6"/>
      <c r="CGS1" s="6"/>
      <c r="CGT1" s="6"/>
      <c r="CGU1" s="6"/>
      <c r="CGV1" s="6"/>
      <c r="CGW1" s="6"/>
      <c r="CGX1" s="6"/>
      <c r="CGY1" s="6"/>
      <c r="CGZ1" s="6"/>
      <c r="CHA1" s="6"/>
      <c r="CHB1" s="6"/>
      <c r="CHC1" s="6"/>
      <c r="CHD1" s="6"/>
      <c r="CHE1" s="6"/>
      <c r="CHF1" s="6"/>
      <c r="CHG1" s="6"/>
      <c r="CHH1" s="6"/>
      <c r="CHI1" s="6"/>
      <c r="CHJ1" s="6"/>
      <c r="CHK1" s="6"/>
      <c r="CHL1" s="6"/>
      <c r="CHM1" s="6"/>
      <c r="CHN1" s="6"/>
      <c r="CHO1" s="6"/>
      <c r="CHP1" s="6"/>
      <c r="CHQ1" s="6"/>
      <c r="CHR1" s="6"/>
      <c r="CHS1" s="6"/>
      <c r="CHT1" s="6"/>
      <c r="CHU1" s="6"/>
      <c r="CHV1" s="6"/>
      <c r="CHW1" s="6"/>
      <c r="CHX1" s="6"/>
      <c r="CHY1" s="6"/>
      <c r="CHZ1" s="6"/>
      <c r="CIA1" s="6"/>
      <c r="CIB1" s="6"/>
      <c r="CIC1" s="6"/>
      <c r="CID1" s="6"/>
      <c r="CIE1" s="6"/>
      <c r="CIF1" s="6"/>
      <c r="CIG1" s="6"/>
      <c r="CIH1" s="6"/>
      <c r="CII1" s="6"/>
      <c r="CIJ1" s="6"/>
      <c r="CIK1" s="6"/>
      <c r="CIL1" s="6"/>
      <c r="CIM1" s="6"/>
      <c r="CIN1" s="6"/>
      <c r="CIO1" s="6"/>
      <c r="CIP1" s="6"/>
      <c r="CIQ1" s="6"/>
      <c r="CIR1" s="6"/>
      <c r="CIS1" s="6"/>
      <c r="CIT1" s="6"/>
      <c r="CIU1" s="6"/>
      <c r="CIV1" s="6"/>
      <c r="CIW1" s="6"/>
      <c r="CIX1" s="6"/>
      <c r="CIY1" s="6"/>
      <c r="CIZ1" s="6"/>
      <c r="CJA1" s="6"/>
      <c r="CJB1" s="6"/>
      <c r="CJC1" s="6"/>
      <c r="CJD1" s="6"/>
      <c r="CJE1" s="6"/>
      <c r="CJF1" s="6"/>
      <c r="CJG1" s="6"/>
      <c r="CJH1" s="6"/>
      <c r="CJI1" s="6"/>
      <c r="CJJ1" s="6"/>
      <c r="CJK1" s="6"/>
      <c r="CJL1" s="6"/>
      <c r="CJM1" s="6"/>
      <c r="CJN1" s="6"/>
      <c r="CJO1" s="6"/>
      <c r="CJP1" s="6"/>
      <c r="CJQ1" s="6"/>
      <c r="CJR1" s="6"/>
      <c r="CJS1" s="6"/>
      <c r="CJT1" s="6"/>
      <c r="CJU1" s="6"/>
      <c r="CJV1" s="6"/>
      <c r="CJW1" s="6"/>
      <c r="CJX1" s="6"/>
      <c r="CJY1" s="6"/>
      <c r="CJZ1" s="6"/>
      <c r="CKA1" s="6"/>
      <c r="CKB1" s="6"/>
      <c r="CKC1" s="6"/>
      <c r="CKD1" s="6"/>
      <c r="CKE1" s="6"/>
      <c r="CKF1" s="6"/>
      <c r="CKG1" s="6"/>
      <c r="CKH1" s="6"/>
      <c r="CKI1" s="6"/>
      <c r="CKJ1" s="6"/>
      <c r="CKK1" s="6"/>
      <c r="CKL1" s="6"/>
      <c r="CKM1" s="6"/>
      <c r="CKN1" s="6"/>
      <c r="CKO1" s="6"/>
      <c r="CKP1" s="6"/>
      <c r="CKQ1" s="6"/>
      <c r="CKR1" s="6"/>
      <c r="CKS1" s="6"/>
      <c r="CKT1" s="6"/>
      <c r="CKU1" s="6"/>
      <c r="CKV1" s="6"/>
      <c r="CKW1" s="6"/>
      <c r="CKX1" s="6"/>
      <c r="CKY1" s="6"/>
      <c r="CKZ1" s="6"/>
      <c r="CLA1" s="6"/>
      <c r="CLB1" s="6"/>
      <c r="CLC1" s="6"/>
      <c r="CLD1" s="6"/>
      <c r="CLE1" s="6"/>
      <c r="CLF1" s="6"/>
      <c r="CLG1" s="6"/>
      <c r="CLH1" s="6"/>
      <c r="CLI1" s="6"/>
      <c r="CLJ1" s="6"/>
      <c r="CLK1" s="6"/>
      <c r="CLL1" s="6"/>
      <c r="CLM1" s="6"/>
      <c r="CLN1" s="6"/>
      <c r="CLO1" s="6"/>
      <c r="CLP1" s="6"/>
      <c r="CLQ1" s="6"/>
      <c r="CLR1" s="6"/>
      <c r="CLS1" s="6"/>
      <c r="CLT1" s="6"/>
      <c r="CLU1" s="6"/>
      <c r="CLV1" s="6"/>
      <c r="CLW1" s="6"/>
      <c r="CLX1" s="6"/>
      <c r="CLY1" s="6"/>
      <c r="CLZ1" s="6"/>
      <c r="CMA1" s="6"/>
      <c r="CMB1" s="6"/>
      <c r="CMC1" s="6"/>
      <c r="CMD1" s="6"/>
      <c r="CME1" s="6"/>
      <c r="CMF1" s="6"/>
      <c r="CMG1" s="6"/>
      <c r="CMH1" s="6"/>
      <c r="CMI1" s="6"/>
      <c r="CMJ1" s="6"/>
      <c r="CMK1" s="6"/>
      <c r="CML1" s="6"/>
      <c r="CMM1" s="6"/>
      <c r="CMN1" s="6"/>
      <c r="CMO1" s="6"/>
      <c r="CMP1" s="6"/>
      <c r="CMQ1" s="6"/>
      <c r="CMR1" s="6"/>
      <c r="CMS1" s="6"/>
      <c r="CMT1" s="6"/>
      <c r="CMU1" s="6"/>
      <c r="CMV1" s="6"/>
      <c r="CMW1" s="6"/>
      <c r="CMX1" s="6"/>
      <c r="CMY1" s="6"/>
      <c r="CMZ1" s="6"/>
      <c r="CNA1" s="6"/>
      <c r="CNB1" s="6"/>
      <c r="CNC1" s="6"/>
      <c r="CND1" s="6"/>
      <c r="CNE1" s="6"/>
      <c r="CNF1" s="6"/>
      <c r="CNG1" s="6"/>
      <c r="CNH1" s="6"/>
      <c r="CNI1" s="6"/>
      <c r="CNJ1" s="6"/>
      <c r="CNK1" s="6"/>
      <c r="CNL1" s="6"/>
      <c r="CNM1" s="6"/>
      <c r="CNN1" s="6"/>
      <c r="CNO1" s="6"/>
      <c r="CNP1" s="6"/>
      <c r="CNQ1" s="6"/>
      <c r="CNR1" s="6"/>
      <c r="CNS1" s="6"/>
      <c r="CNT1" s="6"/>
      <c r="CNU1" s="6"/>
      <c r="CNV1" s="6"/>
      <c r="CNW1" s="6"/>
      <c r="CNX1" s="6"/>
      <c r="CNY1" s="6"/>
      <c r="CNZ1" s="6"/>
      <c r="COA1" s="6"/>
      <c r="COB1" s="6"/>
      <c r="COC1" s="6"/>
      <c r="COD1" s="6"/>
      <c r="COE1" s="6"/>
      <c r="COF1" s="6"/>
      <c r="COG1" s="6"/>
      <c r="COH1" s="6"/>
      <c r="COI1" s="6"/>
      <c r="COJ1" s="6"/>
      <c r="COK1" s="6"/>
      <c r="COL1" s="6"/>
      <c r="COM1" s="6"/>
      <c r="CON1" s="6"/>
      <c r="COO1" s="6"/>
      <c r="COP1" s="6"/>
      <c r="COQ1" s="6"/>
      <c r="COR1" s="6"/>
      <c r="COS1" s="6"/>
      <c r="COT1" s="6"/>
      <c r="COU1" s="6"/>
      <c r="COV1" s="6"/>
      <c r="COW1" s="6"/>
      <c r="COX1" s="6"/>
      <c r="COY1" s="6"/>
      <c r="COZ1" s="6"/>
      <c r="CPA1" s="6"/>
      <c r="CPB1" s="6"/>
      <c r="CPC1" s="6"/>
      <c r="CPD1" s="6"/>
      <c r="CPE1" s="6"/>
      <c r="CPF1" s="6"/>
      <c r="CPG1" s="6"/>
      <c r="CPH1" s="6"/>
      <c r="CPI1" s="6"/>
      <c r="CPJ1" s="6"/>
      <c r="CPK1" s="6"/>
      <c r="CPL1" s="6"/>
      <c r="CPM1" s="6"/>
      <c r="CPN1" s="6"/>
      <c r="CPO1" s="6"/>
      <c r="CPP1" s="6"/>
      <c r="CPQ1" s="6"/>
      <c r="CPR1" s="6"/>
      <c r="CPS1" s="6"/>
      <c r="CPT1" s="6"/>
      <c r="CPU1" s="6"/>
      <c r="CPV1" s="6"/>
      <c r="CPW1" s="6"/>
      <c r="CPX1" s="6"/>
      <c r="CPY1" s="6"/>
      <c r="CPZ1" s="6"/>
      <c r="CQA1" s="6"/>
      <c r="CQB1" s="6"/>
      <c r="CQC1" s="6"/>
      <c r="CQD1" s="6"/>
      <c r="CQE1" s="6"/>
      <c r="CQF1" s="6"/>
      <c r="CQG1" s="6"/>
      <c r="CQH1" s="6"/>
      <c r="CQI1" s="6"/>
      <c r="CQJ1" s="6"/>
      <c r="CQK1" s="6"/>
      <c r="CQL1" s="6"/>
      <c r="CQM1" s="6"/>
      <c r="CQN1" s="6"/>
      <c r="CQO1" s="6"/>
      <c r="CQP1" s="6"/>
      <c r="CQQ1" s="6"/>
      <c r="CQR1" s="6"/>
      <c r="CQS1" s="6"/>
      <c r="CQT1" s="6"/>
      <c r="CQU1" s="6"/>
      <c r="CQV1" s="6"/>
      <c r="CQW1" s="6"/>
      <c r="CQX1" s="6"/>
      <c r="CQY1" s="6"/>
      <c r="CQZ1" s="6"/>
      <c r="CRA1" s="6"/>
      <c r="CRB1" s="6"/>
      <c r="CRC1" s="6"/>
      <c r="CRD1" s="6"/>
      <c r="CRE1" s="6"/>
      <c r="CRF1" s="6"/>
      <c r="CRG1" s="6"/>
      <c r="CRH1" s="6"/>
      <c r="CRI1" s="6"/>
      <c r="CRJ1" s="6"/>
      <c r="CRK1" s="6"/>
      <c r="CRL1" s="6"/>
      <c r="CRM1" s="6"/>
      <c r="CRN1" s="6"/>
      <c r="CRO1" s="6"/>
      <c r="CRP1" s="6"/>
      <c r="CRQ1" s="6"/>
      <c r="CRR1" s="6"/>
      <c r="CRS1" s="6"/>
      <c r="CRT1" s="6"/>
      <c r="CRU1" s="6"/>
      <c r="CRV1" s="6"/>
      <c r="CRW1" s="6"/>
      <c r="CRX1" s="6"/>
      <c r="CRY1" s="6"/>
      <c r="CRZ1" s="6"/>
      <c r="CSA1" s="6"/>
      <c r="CSB1" s="6"/>
      <c r="CSC1" s="6"/>
      <c r="CSD1" s="6"/>
      <c r="CSE1" s="6"/>
      <c r="CSF1" s="6"/>
      <c r="CSG1" s="6"/>
      <c r="CSH1" s="6"/>
      <c r="CSI1" s="6"/>
      <c r="CSJ1" s="6"/>
      <c r="CSK1" s="6"/>
      <c r="CSL1" s="6"/>
      <c r="CSM1" s="6"/>
      <c r="CSN1" s="6"/>
      <c r="CSO1" s="6"/>
      <c r="CSP1" s="6"/>
      <c r="CSQ1" s="6"/>
      <c r="CSR1" s="6"/>
      <c r="CSS1" s="6"/>
      <c r="CST1" s="6"/>
      <c r="CSU1" s="6"/>
      <c r="CSV1" s="6"/>
      <c r="CSW1" s="6"/>
      <c r="CSX1" s="6"/>
      <c r="CSY1" s="6"/>
      <c r="CSZ1" s="6"/>
      <c r="CTA1" s="6"/>
      <c r="CTB1" s="6"/>
      <c r="CTC1" s="6"/>
      <c r="CTD1" s="6"/>
      <c r="CTE1" s="6"/>
      <c r="CTF1" s="6"/>
      <c r="CTG1" s="6"/>
      <c r="CTH1" s="6"/>
      <c r="CTI1" s="6"/>
      <c r="CTJ1" s="6"/>
      <c r="CTK1" s="6"/>
      <c r="CTL1" s="6"/>
      <c r="CTM1" s="6"/>
      <c r="CTN1" s="6"/>
      <c r="CTO1" s="6"/>
      <c r="CTP1" s="6"/>
      <c r="CTQ1" s="6"/>
      <c r="CTR1" s="6"/>
      <c r="CTS1" s="6"/>
      <c r="CTT1" s="6"/>
      <c r="CTU1" s="6"/>
      <c r="CTV1" s="6"/>
      <c r="CTW1" s="6"/>
      <c r="CTX1" s="6"/>
      <c r="CTY1" s="6"/>
      <c r="CTZ1" s="6"/>
      <c r="CUA1" s="6"/>
      <c r="CUB1" s="6"/>
      <c r="CUC1" s="6"/>
      <c r="CUD1" s="6"/>
      <c r="CUE1" s="6"/>
      <c r="CUF1" s="6"/>
      <c r="CUG1" s="6"/>
      <c r="CUH1" s="6"/>
      <c r="CUI1" s="6"/>
      <c r="CUJ1" s="6"/>
      <c r="CUK1" s="6"/>
      <c r="CUL1" s="6"/>
      <c r="CUM1" s="6"/>
      <c r="CUN1" s="6"/>
      <c r="CUO1" s="6"/>
      <c r="CUP1" s="6"/>
      <c r="CUQ1" s="6"/>
      <c r="CUR1" s="6"/>
      <c r="CUS1" s="6"/>
      <c r="CUT1" s="6"/>
      <c r="CUU1" s="6"/>
      <c r="CUV1" s="6"/>
      <c r="CUW1" s="6"/>
      <c r="CUX1" s="6"/>
      <c r="CUY1" s="6"/>
      <c r="CUZ1" s="6"/>
      <c r="CVA1" s="6"/>
      <c r="CVB1" s="6"/>
      <c r="CVC1" s="6"/>
      <c r="CVD1" s="6"/>
      <c r="CVE1" s="6"/>
      <c r="CVF1" s="6"/>
      <c r="CVG1" s="6"/>
      <c r="CVH1" s="6"/>
      <c r="CVI1" s="6"/>
      <c r="CVJ1" s="6"/>
      <c r="CVK1" s="6"/>
      <c r="CVL1" s="6"/>
      <c r="CVM1" s="6"/>
      <c r="CVN1" s="6"/>
      <c r="CVO1" s="6"/>
      <c r="CVP1" s="6"/>
      <c r="CVQ1" s="6"/>
      <c r="CVR1" s="6"/>
      <c r="CVS1" s="6"/>
      <c r="CVT1" s="6"/>
      <c r="CVU1" s="6"/>
      <c r="CVV1" s="6"/>
      <c r="CVW1" s="6"/>
      <c r="CVX1" s="6"/>
      <c r="CVY1" s="6"/>
      <c r="CVZ1" s="6"/>
      <c r="CWA1" s="6"/>
      <c r="CWB1" s="6"/>
      <c r="CWC1" s="6"/>
      <c r="CWD1" s="6"/>
      <c r="CWE1" s="6"/>
      <c r="CWF1" s="6"/>
      <c r="CWG1" s="6"/>
      <c r="CWH1" s="6"/>
      <c r="CWI1" s="6"/>
      <c r="CWJ1" s="6"/>
      <c r="CWK1" s="6"/>
      <c r="CWL1" s="6"/>
      <c r="CWM1" s="6"/>
      <c r="CWN1" s="6"/>
      <c r="CWO1" s="6"/>
      <c r="CWP1" s="6"/>
      <c r="CWQ1" s="6"/>
      <c r="CWR1" s="6"/>
      <c r="CWS1" s="6"/>
      <c r="CWT1" s="6"/>
      <c r="CWU1" s="6"/>
      <c r="CWV1" s="6"/>
      <c r="CWW1" s="6"/>
      <c r="CWX1" s="6"/>
      <c r="CWY1" s="6"/>
      <c r="CWZ1" s="6"/>
      <c r="CXA1" s="6"/>
      <c r="CXB1" s="6"/>
      <c r="CXC1" s="6"/>
      <c r="CXD1" s="6"/>
      <c r="CXE1" s="6"/>
      <c r="CXF1" s="6"/>
      <c r="CXG1" s="6"/>
      <c r="CXH1" s="6"/>
      <c r="CXI1" s="6"/>
      <c r="CXJ1" s="6"/>
      <c r="CXK1" s="6"/>
      <c r="CXL1" s="6"/>
      <c r="CXM1" s="6"/>
      <c r="CXN1" s="6"/>
      <c r="CXO1" s="6"/>
      <c r="CXP1" s="6"/>
      <c r="CXQ1" s="6"/>
      <c r="CXR1" s="6"/>
      <c r="CXS1" s="6"/>
      <c r="CXT1" s="6"/>
      <c r="CXU1" s="6"/>
      <c r="CXV1" s="6"/>
      <c r="CXW1" s="6"/>
      <c r="CXX1" s="6"/>
      <c r="CXY1" s="6"/>
      <c r="CXZ1" s="6"/>
      <c r="CYA1" s="6"/>
      <c r="CYB1" s="6"/>
      <c r="CYC1" s="6"/>
      <c r="CYD1" s="6"/>
      <c r="CYE1" s="6"/>
      <c r="CYF1" s="6"/>
      <c r="CYG1" s="6"/>
      <c r="CYH1" s="6"/>
      <c r="CYI1" s="6"/>
      <c r="CYJ1" s="6"/>
      <c r="CYK1" s="6"/>
      <c r="CYL1" s="6"/>
      <c r="CYM1" s="6"/>
      <c r="CYN1" s="6"/>
      <c r="CYO1" s="6"/>
      <c r="CYP1" s="6"/>
      <c r="CYQ1" s="6"/>
      <c r="CYR1" s="6"/>
      <c r="CYS1" s="6"/>
      <c r="CYT1" s="6"/>
      <c r="CYU1" s="6"/>
      <c r="CYV1" s="6"/>
      <c r="CYW1" s="6"/>
      <c r="CYX1" s="6"/>
      <c r="CYY1" s="6"/>
      <c r="CYZ1" s="6"/>
      <c r="CZA1" s="6"/>
      <c r="CZB1" s="6"/>
      <c r="CZC1" s="6"/>
      <c r="CZD1" s="6"/>
      <c r="CZE1" s="6"/>
      <c r="CZF1" s="6"/>
      <c r="CZG1" s="6"/>
      <c r="CZH1" s="6"/>
      <c r="CZI1" s="6"/>
      <c r="CZJ1" s="6"/>
      <c r="CZK1" s="6"/>
      <c r="CZL1" s="6"/>
      <c r="CZM1" s="6"/>
      <c r="CZN1" s="6"/>
      <c r="CZO1" s="6"/>
      <c r="CZP1" s="6"/>
      <c r="CZQ1" s="6"/>
      <c r="CZR1" s="6"/>
      <c r="CZS1" s="6"/>
      <c r="CZT1" s="6"/>
      <c r="CZU1" s="6"/>
      <c r="CZV1" s="6"/>
      <c r="CZW1" s="6"/>
      <c r="CZX1" s="6"/>
      <c r="CZY1" s="6"/>
      <c r="CZZ1" s="6"/>
      <c r="DAA1" s="6"/>
      <c r="DAB1" s="6"/>
      <c r="DAC1" s="6"/>
      <c r="DAD1" s="6"/>
      <c r="DAE1" s="6"/>
      <c r="DAF1" s="6"/>
      <c r="DAG1" s="6"/>
      <c r="DAH1" s="6"/>
      <c r="DAI1" s="6"/>
      <c r="DAJ1" s="6"/>
      <c r="DAK1" s="6"/>
      <c r="DAL1" s="6"/>
      <c r="DAM1" s="6"/>
      <c r="DAN1" s="6"/>
      <c r="DAO1" s="6"/>
      <c r="DAP1" s="6"/>
      <c r="DAQ1" s="6"/>
      <c r="DAR1" s="6"/>
      <c r="DAS1" s="6"/>
      <c r="DAT1" s="6"/>
      <c r="DAU1" s="6"/>
      <c r="DAV1" s="6"/>
      <c r="DAW1" s="6"/>
      <c r="DAX1" s="6"/>
      <c r="DAY1" s="6"/>
      <c r="DAZ1" s="6"/>
      <c r="DBA1" s="6"/>
      <c r="DBB1" s="6"/>
      <c r="DBC1" s="6"/>
      <c r="DBD1" s="6"/>
      <c r="DBE1" s="6"/>
      <c r="DBF1" s="6"/>
      <c r="DBG1" s="6"/>
      <c r="DBH1" s="6"/>
      <c r="DBI1" s="6"/>
      <c r="DBJ1" s="6"/>
      <c r="DBK1" s="6"/>
      <c r="DBL1" s="6"/>
      <c r="DBM1" s="6"/>
      <c r="DBN1" s="6"/>
      <c r="DBO1" s="6"/>
      <c r="DBP1" s="6"/>
      <c r="DBQ1" s="6"/>
      <c r="DBR1" s="6"/>
      <c r="DBS1" s="6"/>
      <c r="DBT1" s="6"/>
      <c r="DBU1" s="6"/>
      <c r="DBV1" s="6"/>
      <c r="DBW1" s="6"/>
      <c r="DBX1" s="6"/>
      <c r="DBY1" s="6"/>
      <c r="DBZ1" s="6"/>
      <c r="DCA1" s="6"/>
      <c r="DCB1" s="6"/>
      <c r="DCC1" s="6"/>
      <c r="DCD1" s="6"/>
      <c r="DCE1" s="6"/>
      <c r="DCF1" s="6"/>
      <c r="DCG1" s="6"/>
      <c r="DCH1" s="6"/>
      <c r="DCI1" s="6"/>
      <c r="DCJ1" s="6"/>
      <c r="DCK1" s="6"/>
      <c r="DCL1" s="6"/>
      <c r="DCM1" s="6"/>
      <c r="DCN1" s="6"/>
      <c r="DCO1" s="6"/>
      <c r="DCP1" s="6"/>
      <c r="DCQ1" s="6"/>
      <c r="DCR1" s="6"/>
      <c r="DCS1" s="6"/>
      <c r="DCT1" s="6"/>
      <c r="DCU1" s="6"/>
      <c r="DCV1" s="6"/>
      <c r="DCW1" s="6"/>
      <c r="DCX1" s="6"/>
      <c r="DCY1" s="6"/>
      <c r="DCZ1" s="6"/>
      <c r="DDA1" s="6"/>
      <c r="DDB1" s="6"/>
      <c r="DDC1" s="6"/>
      <c r="DDD1" s="6"/>
      <c r="DDE1" s="6"/>
      <c r="DDF1" s="6"/>
      <c r="DDG1" s="6"/>
      <c r="DDH1" s="6"/>
      <c r="DDI1" s="6"/>
      <c r="DDJ1" s="6"/>
      <c r="DDK1" s="6"/>
      <c r="DDL1" s="6"/>
      <c r="DDM1" s="6"/>
      <c r="DDN1" s="6"/>
      <c r="DDO1" s="6"/>
      <c r="DDP1" s="6"/>
      <c r="DDQ1" s="6"/>
      <c r="DDR1" s="6"/>
      <c r="DDS1" s="6"/>
      <c r="DDT1" s="6"/>
      <c r="DDU1" s="6"/>
      <c r="DDV1" s="6"/>
      <c r="DDW1" s="6"/>
      <c r="DDX1" s="6"/>
      <c r="DDY1" s="6"/>
      <c r="DDZ1" s="6"/>
      <c r="DEA1" s="6"/>
      <c r="DEB1" s="6"/>
      <c r="DEC1" s="6"/>
      <c r="DED1" s="6"/>
      <c r="DEE1" s="6"/>
      <c r="DEF1" s="6"/>
      <c r="DEG1" s="6"/>
      <c r="DEH1" s="6"/>
      <c r="DEI1" s="6"/>
      <c r="DEJ1" s="6"/>
      <c r="DEK1" s="6"/>
      <c r="DEL1" s="6"/>
      <c r="DEM1" s="6"/>
      <c r="DEN1" s="6"/>
      <c r="DEO1" s="6"/>
      <c r="DEP1" s="6"/>
      <c r="DEQ1" s="6"/>
      <c r="DER1" s="6"/>
      <c r="DES1" s="6"/>
      <c r="DET1" s="6"/>
      <c r="DEU1" s="6"/>
      <c r="DEV1" s="6"/>
      <c r="DEW1" s="6"/>
      <c r="DEX1" s="6"/>
      <c r="DEY1" s="6"/>
      <c r="DEZ1" s="6"/>
      <c r="DFA1" s="6"/>
      <c r="DFB1" s="6"/>
      <c r="DFC1" s="6"/>
      <c r="DFD1" s="6"/>
      <c r="DFE1" s="6"/>
      <c r="DFF1" s="6"/>
      <c r="DFG1" s="6"/>
      <c r="DFH1" s="6"/>
      <c r="DFI1" s="6"/>
      <c r="DFJ1" s="6"/>
      <c r="DFK1" s="6"/>
      <c r="DFL1" s="6"/>
      <c r="DFM1" s="6"/>
      <c r="DFN1" s="6"/>
      <c r="DFO1" s="6"/>
      <c r="DFP1" s="6"/>
      <c r="DFQ1" s="6"/>
      <c r="DFR1" s="6"/>
      <c r="DFS1" s="6"/>
      <c r="DFT1" s="6"/>
      <c r="DFU1" s="6"/>
      <c r="DFV1" s="6"/>
      <c r="DFW1" s="6"/>
      <c r="DFX1" s="6"/>
      <c r="DFY1" s="6"/>
      <c r="DFZ1" s="6"/>
      <c r="DGA1" s="6"/>
      <c r="DGB1" s="6"/>
      <c r="DGC1" s="6"/>
      <c r="DGD1" s="6"/>
      <c r="DGE1" s="6"/>
      <c r="DGF1" s="6"/>
      <c r="DGG1" s="6"/>
      <c r="DGH1" s="6"/>
      <c r="DGI1" s="6"/>
      <c r="DGJ1" s="6"/>
      <c r="DGK1" s="6"/>
      <c r="DGL1" s="6"/>
      <c r="DGM1" s="6"/>
      <c r="DGN1" s="6"/>
      <c r="DGO1" s="6"/>
      <c r="DGP1" s="6"/>
      <c r="DGQ1" s="6"/>
      <c r="DGR1" s="6"/>
      <c r="DGS1" s="6"/>
      <c r="DGT1" s="6"/>
      <c r="DGU1" s="6"/>
      <c r="DGV1" s="6"/>
      <c r="DGW1" s="6"/>
      <c r="DGX1" s="6"/>
      <c r="DGY1" s="6"/>
      <c r="DGZ1" s="6"/>
      <c r="DHA1" s="6"/>
      <c r="DHB1" s="6"/>
      <c r="DHC1" s="6"/>
      <c r="DHD1" s="6"/>
      <c r="DHE1" s="6"/>
      <c r="DHF1" s="6"/>
      <c r="DHG1" s="6"/>
      <c r="DHH1" s="6"/>
      <c r="DHI1" s="6"/>
      <c r="DHJ1" s="6"/>
      <c r="DHK1" s="6"/>
      <c r="DHL1" s="6"/>
      <c r="DHM1" s="6"/>
      <c r="DHN1" s="6"/>
      <c r="DHO1" s="6"/>
      <c r="DHP1" s="6"/>
      <c r="DHQ1" s="6"/>
      <c r="DHR1" s="6"/>
      <c r="DHS1" s="6"/>
      <c r="DHT1" s="6"/>
      <c r="DHU1" s="6"/>
      <c r="DHV1" s="6"/>
      <c r="DHW1" s="6"/>
      <c r="DHX1" s="6"/>
      <c r="DHY1" s="6"/>
      <c r="DHZ1" s="6"/>
      <c r="DIA1" s="6"/>
      <c r="DIB1" s="6"/>
      <c r="DIC1" s="6"/>
      <c r="DID1" s="6"/>
      <c r="DIE1" s="6"/>
      <c r="DIF1" s="6"/>
      <c r="DIG1" s="6"/>
      <c r="DIH1" s="6"/>
      <c r="DII1" s="6"/>
      <c r="DIJ1" s="6"/>
      <c r="DIK1" s="6"/>
      <c r="DIL1" s="6"/>
      <c r="DIM1" s="6"/>
      <c r="DIN1" s="6"/>
      <c r="DIO1" s="6"/>
      <c r="DIP1" s="6"/>
      <c r="DIQ1" s="6"/>
      <c r="DIR1" s="6"/>
      <c r="DIS1" s="6"/>
      <c r="DIT1" s="6"/>
      <c r="DIU1" s="6"/>
      <c r="DIV1" s="6"/>
      <c r="DIW1" s="6"/>
      <c r="DIX1" s="6"/>
      <c r="DIY1" s="6"/>
      <c r="DIZ1" s="6"/>
      <c r="DJA1" s="6"/>
      <c r="DJB1" s="6"/>
      <c r="DJC1" s="6"/>
      <c r="DJD1" s="6"/>
      <c r="DJE1" s="6"/>
      <c r="DJF1" s="6"/>
      <c r="DJG1" s="6"/>
      <c r="DJH1" s="6"/>
      <c r="DJI1" s="6"/>
      <c r="DJJ1" s="6"/>
      <c r="DJK1" s="6"/>
      <c r="DJL1" s="6"/>
      <c r="DJM1" s="6"/>
      <c r="DJN1" s="6"/>
      <c r="DJO1" s="6"/>
      <c r="DJP1" s="6"/>
      <c r="DJQ1" s="6"/>
      <c r="DJR1" s="6"/>
      <c r="DJS1" s="6"/>
      <c r="DJT1" s="6"/>
      <c r="DJU1" s="6"/>
      <c r="DJV1" s="6"/>
      <c r="DJW1" s="6"/>
      <c r="DJX1" s="6"/>
      <c r="DJY1" s="6"/>
      <c r="DJZ1" s="6"/>
      <c r="DKA1" s="6"/>
      <c r="DKB1" s="6"/>
      <c r="DKC1" s="6"/>
      <c r="DKD1" s="6"/>
      <c r="DKE1" s="6"/>
      <c r="DKF1" s="6"/>
      <c r="DKG1" s="6"/>
      <c r="DKH1" s="6"/>
      <c r="DKI1" s="6"/>
      <c r="DKJ1" s="6"/>
      <c r="DKK1" s="6"/>
      <c r="DKL1" s="6"/>
      <c r="DKM1" s="6"/>
      <c r="DKN1" s="6"/>
      <c r="DKO1" s="6"/>
      <c r="DKP1" s="6"/>
      <c r="DKQ1" s="6"/>
      <c r="DKR1" s="6"/>
      <c r="DKS1" s="6"/>
      <c r="DKT1" s="6"/>
      <c r="DKU1" s="6"/>
      <c r="DKV1" s="6"/>
      <c r="DKW1" s="6"/>
      <c r="DKX1" s="6"/>
      <c r="DKY1" s="6"/>
      <c r="DKZ1" s="6"/>
      <c r="DLA1" s="6"/>
      <c r="DLB1" s="6"/>
      <c r="DLC1" s="6"/>
      <c r="DLD1" s="6"/>
      <c r="DLE1" s="6"/>
      <c r="DLF1" s="6"/>
      <c r="DLG1" s="6"/>
      <c r="DLH1" s="6"/>
      <c r="DLI1" s="6"/>
      <c r="DLJ1" s="6"/>
      <c r="DLK1" s="6"/>
      <c r="DLL1" s="6"/>
      <c r="DLM1" s="6"/>
      <c r="DLN1" s="6"/>
      <c r="DLO1" s="6"/>
      <c r="DLP1" s="6"/>
      <c r="DLQ1" s="6"/>
      <c r="DLR1" s="6"/>
      <c r="DLS1" s="6"/>
      <c r="DLT1" s="6"/>
      <c r="DLU1" s="6"/>
      <c r="DLV1" s="6"/>
      <c r="DLW1" s="6"/>
      <c r="DLX1" s="6"/>
      <c r="DLY1" s="6"/>
      <c r="DLZ1" s="6"/>
      <c r="DMA1" s="6"/>
      <c r="DMB1" s="6"/>
      <c r="DMC1" s="6"/>
      <c r="DMD1" s="6"/>
      <c r="DME1" s="6"/>
      <c r="DMF1" s="6"/>
      <c r="DMG1" s="6"/>
      <c r="DMH1" s="6"/>
      <c r="DMI1" s="6"/>
      <c r="DMJ1" s="6"/>
      <c r="DMK1" s="6"/>
      <c r="DML1" s="6"/>
      <c r="DMM1" s="6"/>
      <c r="DMN1" s="6"/>
      <c r="DMO1" s="6"/>
      <c r="DMP1" s="6"/>
      <c r="DMQ1" s="6"/>
      <c r="DMR1" s="6"/>
      <c r="DMS1" s="6"/>
      <c r="DMT1" s="6"/>
      <c r="DMU1" s="6"/>
      <c r="DMV1" s="6"/>
      <c r="DMW1" s="6"/>
      <c r="DMX1" s="6"/>
      <c r="DMY1" s="6"/>
      <c r="DMZ1" s="6"/>
      <c r="DNA1" s="6"/>
      <c r="DNB1" s="6"/>
      <c r="DNC1" s="6"/>
      <c r="DND1" s="6"/>
      <c r="DNE1" s="6"/>
      <c r="DNF1" s="6"/>
      <c r="DNG1" s="6"/>
      <c r="DNH1" s="6"/>
      <c r="DNI1" s="6"/>
      <c r="DNJ1" s="6"/>
      <c r="DNK1" s="6"/>
      <c r="DNL1" s="6"/>
      <c r="DNM1" s="6"/>
      <c r="DNN1" s="6"/>
      <c r="DNO1" s="6"/>
      <c r="DNP1" s="6"/>
      <c r="DNQ1" s="6"/>
      <c r="DNR1" s="6"/>
      <c r="DNS1" s="6"/>
      <c r="DNT1" s="6"/>
      <c r="DNU1" s="6"/>
      <c r="DNV1" s="6"/>
      <c r="DNW1" s="6"/>
      <c r="DNX1" s="6"/>
      <c r="DNY1" s="6"/>
      <c r="DNZ1" s="6"/>
      <c r="DOA1" s="6"/>
      <c r="DOB1" s="6"/>
      <c r="DOC1" s="6"/>
      <c r="DOD1" s="6"/>
      <c r="DOE1" s="6"/>
      <c r="DOF1" s="6"/>
      <c r="DOG1" s="6"/>
      <c r="DOH1" s="6"/>
      <c r="DOI1" s="6"/>
      <c r="DOJ1" s="6"/>
      <c r="DOK1" s="6"/>
      <c r="DOL1" s="6"/>
      <c r="DOM1" s="6"/>
      <c r="DON1" s="6"/>
      <c r="DOO1" s="6"/>
      <c r="DOP1" s="6"/>
      <c r="DOQ1" s="6"/>
      <c r="DOR1" s="6"/>
      <c r="DOS1" s="6"/>
      <c r="DOT1" s="6"/>
      <c r="DOU1" s="6"/>
      <c r="DOV1" s="6"/>
      <c r="DOW1" s="6"/>
      <c r="DOX1" s="6"/>
      <c r="DOY1" s="6"/>
      <c r="DOZ1" s="6"/>
      <c r="DPA1" s="6"/>
      <c r="DPB1" s="6"/>
      <c r="DPC1" s="6"/>
      <c r="DPD1" s="6"/>
      <c r="DPE1" s="6"/>
      <c r="DPF1" s="6"/>
      <c r="DPG1" s="6"/>
      <c r="DPH1" s="6"/>
      <c r="DPI1" s="6"/>
      <c r="DPJ1" s="6"/>
      <c r="DPK1" s="6"/>
      <c r="DPL1" s="6"/>
      <c r="DPM1" s="6"/>
      <c r="DPN1" s="6"/>
      <c r="DPO1" s="6"/>
      <c r="DPP1" s="6"/>
      <c r="DPQ1" s="6"/>
      <c r="DPR1" s="6"/>
      <c r="DPS1" s="6"/>
      <c r="DPT1" s="6"/>
      <c r="DPU1" s="6"/>
      <c r="DPV1" s="6"/>
      <c r="DPW1" s="6"/>
      <c r="DPX1" s="6"/>
      <c r="DPY1" s="6"/>
      <c r="DPZ1" s="6"/>
      <c r="DQA1" s="6"/>
      <c r="DQB1" s="6"/>
      <c r="DQC1" s="6"/>
      <c r="DQD1" s="6"/>
      <c r="DQE1" s="6"/>
      <c r="DQF1" s="6"/>
      <c r="DQG1" s="6"/>
      <c r="DQH1" s="6"/>
      <c r="DQI1" s="6"/>
      <c r="DQJ1" s="6"/>
      <c r="DQK1" s="6"/>
      <c r="DQL1" s="6"/>
      <c r="DQM1" s="6"/>
      <c r="DQN1" s="6"/>
      <c r="DQO1" s="6"/>
      <c r="DQP1" s="6"/>
      <c r="DQQ1" s="6"/>
      <c r="DQR1" s="6"/>
      <c r="DQS1" s="6"/>
      <c r="DQT1" s="6"/>
      <c r="DQU1" s="6"/>
      <c r="DQV1" s="6"/>
      <c r="DQW1" s="6"/>
      <c r="DQX1" s="6"/>
      <c r="DQY1" s="6"/>
      <c r="DQZ1" s="6"/>
      <c r="DRA1" s="6"/>
      <c r="DRB1" s="6"/>
      <c r="DRC1" s="6"/>
      <c r="DRD1" s="6"/>
      <c r="DRE1" s="6"/>
      <c r="DRF1" s="6"/>
      <c r="DRG1" s="6"/>
      <c r="DRH1" s="6"/>
      <c r="DRI1" s="6"/>
      <c r="DRJ1" s="6"/>
      <c r="DRK1" s="6"/>
      <c r="DRL1" s="6"/>
      <c r="DRM1" s="6"/>
      <c r="DRN1" s="6"/>
      <c r="DRO1" s="6"/>
      <c r="DRP1" s="6"/>
      <c r="DRQ1" s="6"/>
      <c r="DRR1" s="6"/>
      <c r="DRS1" s="6"/>
      <c r="DRT1" s="6"/>
      <c r="DRU1" s="6"/>
      <c r="DRV1" s="6"/>
      <c r="DRW1" s="6"/>
      <c r="DRX1" s="6"/>
      <c r="DRY1" s="6"/>
      <c r="DRZ1" s="6"/>
      <c r="DSA1" s="6"/>
      <c r="DSB1" s="6"/>
      <c r="DSC1" s="6"/>
      <c r="DSD1" s="6"/>
      <c r="DSE1" s="6"/>
      <c r="DSF1" s="6"/>
      <c r="DSG1" s="6"/>
      <c r="DSH1" s="6"/>
      <c r="DSI1" s="6"/>
      <c r="DSJ1" s="6"/>
      <c r="DSK1" s="6"/>
      <c r="DSL1" s="6"/>
      <c r="DSM1" s="6"/>
      <c r="DSN1" s="6"/>
      <c r="DSO1" s="6"/>
      <c r="DSP1" s="6"/>
      <c r="DSQ1" s="6"/>
      <c r="DSR1" s="6"/>
      <c r="DSS1" s="6"/>
      <c r="DST1" s="6"/>
      <c r="DSU1" s="6"/>
      <c r="DSV1" s="6"/>
      <c r="DSW1" s="6"/>
      <c r="DSX1" s="6"/>
      <c r="DSY1" s="6"/>
      <c r="DSZ1" s="6"/>
      <c r="DTA1" s="6"/>
      <c r="DTB1" s="6"/>
      <c r="DTC1" s="6"/>
      <c r="DTD1" s="6"/>
      <c r="DTE1" s="6"/>
      <c r="DTF1" s="6"/>
      <c r="DTG1" s="6"/>
      <c r="DTH1" s="6"/>
      <c r="DTI1" s="6"/>
      <c r="DTJ1" s="6"/>
      <c r="DTK1" s="6"/>
      <c r="DTL1" s="6"/>
      <c r="DTM1" s="6"/>
      <c r="DTN1" s="6"/>
      <c r="DTO1" s="6"/>
      <c r="DTP1" s="6"/>
      <c r="DTQ1" s="6"/>
      <c r="DTR1" s="6"/>
      <c r="DTS1" s="6"/>
      <c r="DTT1" s="6"/>
      <c r="DTU1" s="6"/>
      <c r="DTV1" s="6"/>
      <c r="DTW1" s="6"/>
      <c r="DTX1" s="6"/>
      <c r="DTY1" s="6"/>
      <c r="DTZ1" s="6"/>
      <c r="DUA1" s="6"/>
      <c r="DUB1" s="6"/>
      <c r="DUC1" s="6"/>
      <c r="DUD1" s="6"/>
      <c r="DUE1" s="6"/>
      <c r="DUF1" s="6"/>
      <c r="DUG1" s="6"/>
      <c r="DUH1" s="6"/>
      <c r="DUI1" s="6"/>
      <c r="DUJ1" s="6"/>
      <c r="DUK1" s="6"/>
      <c r="DUL1" s="6"/>
      <c r="DUM1" s="6"/>
      <c r="DUN1" s="6"/>
      <c r="DUO1" s="6"/>
      <c r="DUP1" s="6"/>
      <c r="DUQ1" s="6"/>
      <c r="DUR1" s="6"/>
      <c r="DUS1" s="6"/>
      <c r="DUT1" s="6"/>
      <c r="DUU1" s="6"/>
      <c r="DUV1" s="6"/>
      <c r="DUW1" s="6"/>
      <c r="DUX1" s="6"/>
      <c r="DUY1" s="6"/>
      <c r="DUZ1" s="6"/>
      <c r="DVA1" s="6"/>
      <c r="DVB1" s="6"/>
      <c r="DVC1" s="6"/>
      <c r="DVD1" s="6"/>
      <c r="DVE1" s="6"/>
      <c r="DVF1" s="6"/>
      <c r="DVG1" s="6"/>
      <c r="DVH1" s="6"/>
      <c r="DVI1" s="6"/>
      <c r="DVJ1" s="6"/>
      <c r="DVK1" s="6"/>
      <c r="DVL1" s="6"/>
      <c r="DVM1" s="6"/>
      <c r="DVN1" s="6"/>
      <c r="DVO1" s="6"/>
      <c r="DVP1" s="6"/>
      <c r="DVQ1" s="6"/>
      <c r="DVR1" s="6"/>
      <c r="DVS1" s="6"/>
      <c r="DVT1" s="6"/>
      <c r="DVU1" s="6"/>
      <c r="DVV1" s="6"/>
      <c r="DVW1" s="6"/>
      <c r="DVX1" s="6"/>
      <c r="DVY1" s="6"/>
      <c r="DVZ1" s="6"/>
      <c r="DWA1" s="6"/>
      <c r="DWB1" s="6"/>
      <c r="DWC1" s="6"/>
      <c r="DWD1" s="6"/>
      <c r="DWE1" s="6"/>
      <c r="DWF1" s="6"/>
      <c r="DWG1" s="6"/>
      <c r="DWH1" s="6"/>
      <c r="DWI1" s="6"/>
      <c r="DWJ1" s="6"/>
      <c r="DWK1" s="6"/>
      <c r="DWL1" s="6"/>
      <c r="DWM1" s="6"/>
      <c r="DWN1" s="6"/>
      <c r="DWO1" s="6"/>
      <c r="DWP1" s="6"/>
      <c r="DWQ1" s="6"/>
      <c r="DWR1" s="6"/>
      <c r="DWS1" s="6"/>
      <c r="DWT1" s="6"/>
      <c r="DWU1" s="6"/>
      <c r="DWV1" s="6"/>
      <c r="DWW1" s="6"/>
      <c r="DWX1" s="6"/>
      <c r="DWY1" s="6"/>
      <c r="DWZ1" s="6"/>
      <c r="DXA1" s="6"/>
      <c r="DXB1" s="6"/>
      <c r="DXC1" s="6"/>
      <c r="DXD1" s="6"/>
      <c r="DXE1" s="6"/>
      <c r="DXF1" s="6"/>
      <c r="DXG1" s="6"/>
      <c r="DXH1" s="6"/>
      <c r="DXI1" s="6"/>
      <c r="DXJ1" s="6"/>
      <c r="DXK1" s="6"/>
      <c r="DXL1" s="6"/>
      <c r="DXM1" s="6"/>
      <c r="DXN1" s="6"/>
      <c r="DXO1" s="6"/>
      <c r="DXP1" s="6"/>
      <c r="DXQ1" s="6"/>
      <c r="DXR1" s="6"/>
      <c r="DXS1" s="6"/>
      <c r="DXT1" s="6"/>
      <c r="DXU1" s="6"/>
      <c r="DXV1" s="6"/>
      <c r="DXW1" s="6"/>
      <c r="DXX1" s="6"/>
      <c r="DXY1" s="6"/>
      <c r="DXZ1" s="6"/>
      <c r="DYA1" s="6"/>
      <c r="DYB1" s="6"/>
      <c r="DYC1" s="6"/>
      <c r="DYD1" s="6"/>
      <c r="DYE1" s="6"/>
      <c r="DYF1" s="6"/>
      <c r="DYG1" s="6"/>
      <c r="DYH1" s="6"/>
      <c r="DYI1" s="6"/>
      <c r="DYJ1" s="6"/>
      <c r="DYK1" s="6"/>
      <c r="DYL1" s="6"/>
      <c r="DYM1" s="6"/>
      <c r="DYN1" s="6"/>
      <c r="DYO1" s="6"/>
      <c r="DYP1" s="6"/>
      <c r="DYQ1" s="6"/>
      <c r="DYR1" s="6"/>
      <c r="DYS1" s="6"/>
      <c r="DYT1" s="6"/>
      <c r="DYU1" s="6"/>
      <c r="DYV1" s="6"/>
      <c r="DYW1" s="6"/>
      <c r="DYX1" s="6"/>
      <c r="DYY1" s="6"/>
      <c r="DYZ1" s="6"/>
      <c r="DZA1" s="6"/>
      <c r="DZB1" s="6"/>
      <c r="DZC1" s="6"/>
      <c r="DZD1" s="6"/>
      <c r="DZE1" s="6"/>
      <c r="DZF1" s="6"/>
      <c r="DZG1" s="6"/>
      <c r="DZH1" s="6"/>
      <c r="DZI1" s="6"/>
      <c r="DZJ1" s="6"/>
      <c r="DZK1" s="6"/>
      <c r="DZL1" s="6"/>
      <c r="DZM1" s="6"/>
      <c r="DZN1" s="6"/>
      <c r="DZO1" s="6"/>
      <c r="DZP1" s="6"/>
      <c r="DZQ1" s="6"/>
      <c r="DZR1" s="6"/>
      <c r="DZS1" s="6"/>
      <c r="DZT1" s="6"/>
      <c r="DZU1" s="6"/>
      <c r="DZV1" s="6"/>
      <c r="DZW1" s="6"/>
      <c r="DZX1" s="6"/>
      <c r="DZY1" s="6"/>
      <c r="DZZ1" s="6"/>
      <c r="EAA1" s="6"/>
      <c r="EAB1" s="6"/>
      <c r="EAC1" s="6"/>
      <c r="EAD1" s="6"/>
      <c r="EAE1" s="6"/>
      <c r="EAF1" s="6"/>
      <c r="EAG1" s="6"/>
      <c r="EAH1" s="6"/>
      <c r="EAI1" s="6"/>
      <c r="EAJ1" s="6"/>
      <c r="EAK1" s="6"/>
      <c r="EAL1" s="6"/>
      <c r="EAM1" s="6"/>
      <c r="EAN1" s="6"/>
      <c r="EAO1" s="6"/>
      <c r="EAP1" s="6"/>
      <c r="EAQ1" s="6"/>
      <c r="EAR1" s="6"/>
      <c r="EAS1" s="6"/>
      <c r="EAT1" s="6"/>
      <c r="EAU1" s="6"/>
      <c r="EAV1" s="6"/>
      <c r="EAW1" s="6"/>
      <c r="EAX1" s="6"/>
      <c r="EAY1" s="6"/>
      <c r="EAZ1" s="6"/>
      <c r="EBA1" s="6"/>
      <c r="EBB1" s="6"/>
      <c r="EBC1" s="6"/>
      <c r="EBD1" s="6"/>
      <c r="EBE1" s="6"/>
      <c r="EBF1" s="6"/>
      <c r="EBG1" s="6"/>
      <c r="EBH1" s="6"/>
      <c r="EBI1" s="6"/>
      <c r="EBJ1" s="6"/>
      <c r="EBK1" s="6"/>
      <c r="EBL1" s="6"/>
      <c r="EBM1" s="6"/>
      <c r="EBN1" s="6"/>
      <c r="EBO1" s="6"/>
      <c r="EBP1" s="6"/>
      <c r="EBQ1" s="6"/>
      <c r="EBR1" s="6"/>
      <c r="EBS1" s="6"/>
      <c r="EBT1" s="6"/>
      <c r="EBU1" s="6"/>
      <c r="EBV1" s="6"/>
      <c r="EBW1" s="6"/>
      <c r="EBX1" s="6"/>
      <c r="EBY1" s="6"/>
      <c r="EBZ1" s="6"/>
      <c r="ECA1" s="6"/>
      <c r="ECB1" s="6"/>
      <c r="ECC1" s="6"/>
      <c r="ECD1" s="6"/>
      <c r="ECE1" s="6"/>
      <c r="ECF1" s="6"/>
      <c r="ECG1" s="6"/>
      <c r="ECH1" s="6"/>
      <c r="ECI1" s="6"/>
      <c r="ECJ1" s="6"/>
      <c r="ECK1" s="6"/>
      <c r="ECL1" s="6"/>
      <c r="ECM1" s="6"/>
      <c r="ECN1" s="6"/>
      <c r="ECO1" s="6"/>
      <c r="ECP1" s="6"/>
      <c r="ECQ1" s="6"/>
      <c r="ECR1" s="6"/>
      <c r="ECS1" s="6"/>
      <c r="ECT1" s="6"/>
      <c r="ECU1" s="6"/>
      <c r="ECV1" s="6"/>
      <c r="ECW1" s="6"/>
      <c r="ECX1" s="6"/>
      <c r="ECY1" s="6"/>
      <c r="ECZ1" s="6"/>
      <c r="EDA1" s="6"/>
      <c r="EDB1" s="6"/>
      <c r="EDC1" s="6"/>
      <c r="EDD1" s="6"/>
      <c r="EDE1" s="6"/>
      <c r="EDF1" s="6"/>
      <c r="EDG1" s="6"/>
      <c r="EDH1" s="6"/>
      <c r="EDI1" s="6"/>
      <c r="EDJ1" s="6"/>
      <c r="EDK1" s="6"/>
      <c r="EDL1" s="6"/>
      <c r="EDM1" s="6"/>
      <c r="EDN1" s="6"/>
      <c r="EDO1" s="6"/>
      <c r="EDP1" s="6"/>
      <c r="EDQ1" s="6"/>
      <c r="EDR1" s="6"/>
      <c r="EDS1" s="6"/>
      <c r="EDT1" s="6"/>
      <c r="EDU1" s="6"/>
      <c r="EDV1" s="6"/>
      <c r="EDW1" s="6"/>
      <c r="EDX1" s="6"/>
      <c r="EDY1" s="6"/>
      <c r="EDZ1" s="6"/>
      <c r="EEA1" s="6"/>
      <c r="EEB1" s="6"/>
      <c r="EEC1" s="6"/>
      <c r="EED1" s="6"/>
      <c r="EEE1" s="6"/>
      <c r="EEF1" s="6"/>
      <c r="EEG1" s="6"/>
      <c r="EEH1" s="6"/>
      <c r="EEI1" s="6"/>
      <c r="EEJ1" s="6"/>
      <c r="EEK1" s="6"/>
      <c r="EEL1" s="6"/>
      <c r="EEM1" s="6"/>
      <c r="EEN1" s="6"/>
      <c r="EEO1" s="6"/>
      <c r="EEP1" s="6"/>
      <c r="EEQ1" s="6"/>
      <c r="EER1" s="6"/>
      <c r="EES1" s="6"/>
      <c r="EET1" s="6"/>
      <c r="EEU1" s="6"/>
      <c r="EEV1" s="6"/>
      <c r="EEW1" s="6"/>
      <c r="EEX1" s="6"/>
      <c r="EEY1" s="6"/>
      <c r="EEZ1" s="6"/>
      <c r="EFA1" s="6"/>
      <c r="EFB1" s="6"/>
      <c r="EFC1" s="6"/>
      <c r="EFD1" s="6"/>
      <c r="EFE1" s="6"/>
      <c r="EFF1" s="6"/>
      <c r="EFG1" s="6"/>
      <c r="EFH1" s="6"/>
      <c r="EFI1" s="6"/>
      <c r="EFJ1" s="6"/>
      <c r="EFK1" s="6"/>
      <c r="EFL1" s="6"/>
      <c r="EFM1" s="6"/>
      <c r="EFN1" s="6"/>
      <c r="EFO1" s="6"/>
      <c r="EFP1" s="6"/>
      <c r="EFQ1" s="6"/>
      <c r="EFR1" s="6"/>
      <c r="EFS1" s="6"/>
      <c r="EFT1" s="6"/>
      <c r="EFU1" s="6"/>
      <c r="EFV1" s="6"/>
      <c r="EFW1" s="6"/>
      <c r="EFX1" s="6"/>
      <c r="EFY1" s="6"/>
      <c r="EFZ1" s="6"/>
      <c r="EGA1" s="6"/>
      <c r="EGB1" s="6"/>
      <c r="EGC1" s="6"/>
      <c r="EGD1" s="6"/>
      <c r="EGE1" s="6"/>
      <c r="EGF1" s="6"/>
      <c r="EGG1" s="6"/>
      <c r="EGH1" s="6"/>
      <c r="EGI1" s="6"/>
      <c r="EGJ1" s="6"/>
      <c r="EGK1" s="6"/>
      <c r="EGL1" s="6"/>
      <c r="EGM1" s="6"/>
      <c r="EGN1" s="6"/>
      <c r="EGO1" s="6"/>
      <c r="EGP1" s="6"/>
      <c r="EGQ1" s="6"/>
      <c r="EGR1" s="6"/>
      <c r="EGS1" s="6"/>
      <c r="EGT1" s="6"/>
      <c r="EGU1" s="6"/>
      <c r="EGV1" s="6"/>
      <c r="EGW1" s="6"/>
      <c r="EGX1" s="6"/>
      <c r="EGY1" s="6"/>
      <c r="EGZ1" s="6"/>
      <c r="EHA1" s="6"/>
      <c r="EHB1" s="6"/>
      <c r="EHC1" s="6"/>
      <c r="EHD1" s="6"/>
      <c r="EHE1" s="6"/>
      <c r="EHF1" s="6"/>
      <c r="EHG1" s="6"/>
      <c r="EHH1" s="6"/>
      <c r="EHI1" s="6"/>
      <c r="EHJ1" s="6"/>
      <c r="EHK1" s="6"/>
      <c r="EHL1" s="6"/>
      <c r="EHM1" s="6"/>
      <c r="EHN1" s="6"/>
      <c r="EHO1" s="6"/>
      <c r="EHP1" s="6"/>
      <c r="EHQ1" s="6"/>
      <c r="EHR1" s="6"/>
      <c r="EHS1" s="6"/>
      <c r="EHT1" s="6"/>
      <c r="EHU1" s="6"/>
      <c r="EHV1" s="6"/>
      <c r="EHW1" s="6"/>
      <c r="EHX1" s="6"/>
      <c r="EHY1" s="6"/>
      <c r="EHZ1" s="6"/>
      <c r="EIA1" s="6"/>
      <c r="EIB1" s="6"/>
      <c r="EIC1" s="6"/>
      <c r="EID1" s="6"/>
      <c r="EIE1" s="6"/>
      <c r="EIF1" s="6"/>
      <c r="EIG1" s="6"/>
      <c r="EIH1" s="6"/>
      <c r="EII1" s="6"/>
      <c r="EIJ1" s="6"/>
      <c r="EIK1" s="6"/>
      <c r="EIL1" s="6"/>
      <c r="EIM1" s="6"/>
      <c r="EIN1" s="6"/>
      <c r="EIO1" s="6"/>
      <c r="EIP1" s="6"/>
      <c r="EIQ1" s="6"/>
      <c r="EIR1" s="6"/>
      <c r="EIS1" s="6"/>
      <c r="EIT1" s="6"/>
      <c r="EIU1" s="6"/>
      <c r="EIV1" s="6"/>
      <c r="EIW1" s="6"/>
      <c r="EIX1" s="6"/>
      <c r="EIY1" s="6"/>
      <c r="EIZ1" s="6"/>
      <c r="EJA1" s="6"/>
      <c r="EJB1" s="6"/>
      <c r="EJC1" s="6"/>
      <c r="EJD1" s="6"/>
      <c r="EJE1" s="6"/>
      <c r="EJF1" s="6"/>
      <c r="EJG1" s="6"/>
      <c r="EJH1" s="6"/>
      <c r="EJI1" s="6"/>
      <c r="EJJ1" s="6"/>
      <c r="EJK1" s="6"/>
      <c r="EJL1" s="6"/>
      <c r="EJM1" s="6"/>
      <c r="EJN1" s="6"/>
      <c r="EJO1" s="6"/>
      <c r="EJP1" s="6"/>
      <c r="EJQ1" s="6"/>
      <c r="EJR1" s="6"/>
      <c r="EJS1" s="6"/>
      <c r="EJT1" s="6"/>
      <c r="EJU1" s="6"/>
      <c r="EJV1" s="6"/>
      <c r="EJW1" s="6"/>
      <c r="EJX1" s="6"/>
      <c r="EJY1" s="6"/>
      <c r="EJZ1" s="6"/>
      <c r="EKA1" s="6"/>
      <c r="EKB1" s="6"/>
      <c r="EKC1" s="6"/>
      <c r="EKD1" s="6"/>
      <c r="EKE1" s="6"/>
      <c r="EKF1" s="6"/>
      <c r="EKG1" s="6"/>
      <c r="EKH1" s="6"/>
      <c r="EKI1" s="6"/>
      <c r="EKJ1" s="6"/>
      <c r="EKK1" s="6"/>
      <c r="EKL1" s="6"/>
      <c r="EKM1" s="6"/>
      <c r="EKN1" s="6"/>
      <c r="EKO1" s="6"/>
      <c r="EKP1" s="6"/>
      <c r="EKQ1" s="6"/>
      <c r="EKR1" s="6"/>
      <c r="EKS1" s="6"/>
      <c r="EKT1" s="6"/>
      <c r="EKU1" s="6"/>
      <c r="EKV1" s="6"/>
      <c r="EKW1" s="6"/>
      <c r="EKX1" s="6"/>
      <c r="EKY1" s="6"/>
      <c r="EKZ1" s="6"/>
      <c r="ELA1" s="6"/>
      <c r="ELB1" s="6"/>
      <c r="ELC1" s="6"/>
      <c r="ELD1" s="6"/>
      <c r="ELE1" s="6"/>
      <c r="ELF1" s="6"/>
      <c r="ELG1" s="6"/>
      <c r="ELH1" s="6"/>
      <c r="ELI1" s="6"/>
      <c r="ELJ1" s="6"/>
      <c r="ELK1" s="6"/>
      <c r="ELL1" s="6"/>
      <c r="ELM1" s="6"/>
      <c r="ELN1" s="6"/>
      <c r="ELO1" s="6"/>
      <c r="ELP1" s="6"/>
      <c r="ELQ1" s="6"/>
      <c r="ELR1" s="6"/>
      <c r="ELS1" s="6"/>
      <c r="ELT1" s="6"/>
      <c r="ELU1" s="6"/>
      <c r="ELV1" s="6"/>
      <c r="ELW1" s="6"/>
      <c r="ELX1" s="6"/>
      <c r="ELY1" s="6"/>
      <c r="ELZ1" s="6"/>
      <c r="EMA1" s="6"/>
      <c r="EMB1" s="6"/>
      <c r="EMC1" s="6"/>
      <c r="EMD1" s="6"/>
      <c r="EME1" s="6"/>
      <c r="EMF1" s="6"/>
      <c r="EMG1" s="6"/>
      <c r="EMH1" s="6"/>
      <c r="EMI1" s="6"/>
      <c r="EMJ1" s="6"/>
      <c r="EMK1" s="6"/>
      <c r="EML1" s="6"/>
      <c r="EMM1" s="6"/>
      <c r="EMN1" s="6"/>
      <c r="EMO1" s="6"/>
      <c r="EMP1" s="6"/>
      <c r="EMQ1" s="6"/>
      <c r="EMR1" s="6"/>
      <c r="EMS1" s="6"/>
      <c r="EMT1" s="6"/>
      <c r="EMU1" s="6"/>
      <c r="EMV1" s="6"/>
      <c r="EMW1" s="6"/>
      <c r="EMX1" s="6"/>
      <c r="EMY1" s="6"/>
      <c r="EMZ1" s="6"/>
      <c r="ENA1" s="6"/>
      <c r="ENB1" s="6"/>
      <c r="ENC1" s="6"/>
      <c r="END1" s="6"/>
      <c r="ENE1" s="6"/>
      <c r="ENF1" s="6"/>
      <c r="ENG1" s="6"/>
      <c r="ENH1" s="6"/>
      <c r="ENI1" s="6"/>
      <c r="ENJ1" s="6"/>
      <c r="ENK1" s="6"/>
      <c r="ENL1" s="6"/>
      <c r="ENM1" s="6"/>
      <c r="ENN1" s="6"/>
      <c r="ENO1" s="6"/>
      <c r="ENP1" s="6"/>
      <c r="ENQ1" s="6"/>
      <c r="ENR1" s="6"/>
      <c r="ENS1" s="6"/>
      <c r="ENT1" s="6"/>
      <c r="ENU1" s="6"/>
      <c r="ENV1" s="6"/>
      <c r="ENW1" s="6"/>
      <c r="ENX1" s="6"/>
      <c r="ENY1" s="6"/>
      <c r="ENZ1" s="6"/>
      <c r="EOA1" s="6"/>
      <c r="EOB1" s="6"/>
      <c r="EOC1" s="6"/>
      <c r="EOD1" s="6"/>
      <c r="EOE1" s="6"/>
      <c r="EOF1" s="6"/>
      <c r="EOG1" s="6"/>
      <c r="EOH1" s="6"/>
      <c r="EOI1" s="6"/>
      <c r="EOJ1" s="6"/>
      <c r="EOK1" s="6"/>
      <c r="EOL1" s="6"/>
      <c r="EOM1" s="6"/>
      <c r="EON1" s="6"/>
      <c r="EOO1" s="6"/>
      <c r="EOP1" s="6"/>
      <c r="EOQ1" s="6"/>
      <c r="EOR1" s="6"/>
      <c r="EOS1" s="6"/>
      <c r="EOT1" s="6"/>
      <c r="EOU1" s="6"/>
      <c r="EOV1" s="6"/>
      <c r="EOW1" s="6"/>
      <c r="EOX1" s="6"/>
      <c r="EOY1" s="6"/>
      <c r="EOZ1" s="6"/>
      <c r="EPA1" s="6"/>
      <c r="EPB1" s="6"/>
      <c r="EPC1" s="6"/>
      <c r="EPD1" s="6"/>
      <c r="EPE1" s="6"/>
      <c r="EPF1" s="6"/>
      <c r="EPG1" s="6"/>
      <c r="EPH1" s="6"/>
      <c r="EPI1" s="6"/>
      <c r="EPJ1" s="6"/>
      <c r="EPK1" s="6"/>
      <c r="EPL1" s="6"/>
      <c r="EPM1" s="6"/>
      <c r="EPN1" s="6"/>
      <c r="EPO1" s="6"/>
      <c r="EPP1" s="6"/>
      <c r="EPQ1" s="6"/>
      <c r="EPR1" s="6"/>
      <c r="EPS1" s="6"/>
      <c r="EPT1" s="6"/>
      <c r="EPU1" s="6"/>
      <c r="EPV1" s="6"/>
      <c r="EPW1" s="6"/>
      <c r="EPX1" s="6"/>
      <c r="EPY1" s="6"/>
      <c r="EPZ1" s="6"/>
      <c r="EQA1" s="6"/>
      <c r="EQB1" s="6"/>
      <c r="EQC1" s="6"/>
      <c r="EQD1" s="6"/>
      <c r="EQE1" s="6"/>
      <c r="EQF1" s="6"/>
      <c r="EQG1" s="6"/>
      <c r="EQH1" s="6"/>
      <c r="EQI1" s="6"/>
      <c r="EQJ1" s="6"/>
      <c r="EQK1" s="6"/>
      <c r="EQL1" s="6"/>
      <c r="EQM1" s="6"/>
      <c r="EQN1" s="6"/>
      <c r="EQO1" s="6"/>
      <c r="EQP1" s="6"/>
      <c r="EQQ1" s="6"/>
      <c r="EQR1" s="6"/>
      <c r="EQS1" s="6"/>
      <c r="EQT1" s="6"/>
      <c r="EQU1" s="6"/>
      <c r="EQV1" s="6"/>
      <c r="EQW1" s="6"/>
      <c r="EQX1" s="6"/>
      <c r="EQY1" s="6"/>
      <c r="EQZ1" s="6"/>
      <c r="ERA1" s="6"/>
      <c r="ERB1" s="6"/>
      <c r="ERC1" s="6"/>
      <c r="ERD1" s="6"/>
      <c r="ERE1" s="6"/>
      <c r="ERF1" s="6"/>
      <c r="ERG1" s="6"/>
      <c r="ERH1" s="6"/>
      <c r="ERI1" s="6"/>
      <c r="ERJ1" s="6"/>
      <c r="ERK1" s="6"/>
      <c r="ERL1" s="6"/>
      <c r="ERM1" s="6"/>
      <c r="ERN1" s="6"/>
      <c r="ERO1" s="6"/>
      <c r="ERP1" s="6"/>
      <c r="ERQ1" s="6"/>
      <c r="ERR1" s="6"/>
      <c r="ERS1" s="6"/>
      <c r="ERT1" s="6"/>
      <c r="ERU1" s="6"/>
      <c r="ERV1" s="6"/>
      <c r="ERW1" s="6"/>
      <c r="ERX1" s="6"/>
      <c r="ERY1" s="6"/>
      <c r="ERZ1" s="6"/>
      <c r="ESA1" s="6"/>
      <c r="ESB1" s="6"/>
      <c r="ESC1" s="6"/>
      <c r="ESD1" s="6"/>
      <c r="ESE1" s="6"/>
      <c r="ESF1" s="6"/>
      <c r="ESG1" s="6"/>
      <c r="ESH1" s="6"/>
      <c r="ESI1" s="6"/>
      <c r="ESJ1" s="6"/>
      <c r="ESK1" s="6"/>
      <c r="ESL1" s="6"/>
      <c r="ESM1" s="6"/>
      <c r="ESN1" s="6"/>
      <c r="ESO1" s="6"/>
      <c r="ESP1" s="6"/>
      <c r="ESQ1" s="6"/>
      <c r="ESR1" s="6"/>
      <c r="ESS1" s="6"/>
      <c r="EST1" s="6"/>
      <c r="ESU1" s="6"/>
      <c r="ESV1" s="6"/>
      <c r="ESW1" s="6"/>
      <c r="ESX1" s="6"/>
      <c r="ESY1" s="6"/>
      <c r="ESZ1" s="6"/>
      <c r="ETA1" s="6"/>
      <c r="ETB1" s="6"/>
      <c r="ETC1" s="6"/>
      <c r="ETD1" s="6"/>
      <c r="ETE1" s="6"/>
      <c r="ETF1" s="6"/>
      <c r="ETG1" s="6"/>
      <c r="ETH1" s="6"/>
      <c r="ETI1" s="6"/>
      <c r="ETJ1" s="6"/>
      <c r="ETK1" s="6"/>
      <c r="ETL1" s="6"/>
      <c r="ETM1" s="6"/>
      <c r="ETN1" s="6"/>
      <c r="ETO1" s="6"/>
      <c r="ETP1" s="6"/>
      <c r="ETQ1" s="6"/>
      <c r="ETR1" s="6"/>
      <c r="ETS1" s="6"/>
      <c r="ETT1" s="6"/>
      <c r="ETU1" s="6"/>
      <c r="ETV1" s="6"/>
      <c r="ETW1" s="6"/>
      <c r="ETX1" s="6"/>
      <c r="ETY1" s="6"/>
      <c r="ETZ1" s="6"/>
      <c r="EUA1" s="6"/>
      <c r="EUB1" s="6"/>
      <c r="EUC1" s="6"/>
      <c r="EUD1" s="6"/>
      <c r="EUE1" s="6"/>
      <c r="EUF1" s="6"/>
      <c r="EUG1" s="6"/>
      <c r="EUH1" s="6"/>
      <c r="EUI1" s="6"/>
      <c r="EUJ1" s="6"/>
      <c r="EUK1" s="6"/>
      <c r="EUL1" s="6"/>
      <c r="EUM1" s="6"/>
      <c r="EUN1" s="6"/>
      <c r="EUO1" s="6"/>
      <c r="EUP1" s="6"/>
      <c r="EUQ1" s="6"/>
      <c r="EUR1" s="6"/>
      <c r="EUS1" s="6"/>
      <c r="EUT1" s="6"/>
      <c r="EUU1" s="6"/>
      <c r="EUV1" s="6"/>
      <c r="EUW1" s="6"/>
      <c r="EUX1" s="6"/>
      <c r="EUY1" s="6"/>
      <c r="EUZ1" s="6"/>
      <c r="EVA1" s="6"/>
      <c r="EVB1" s="6"/>
      <c r="EVC1" s="6"/>
      <c r="EVD1" s="6"/>
      <c r="EVE1" s="6"/>
      <c r="EVF1" s="6"/>
      <c r="EVG1" s="6"/>
      <c r="EVH1" s="6"/>
      <c r="EVI1" s="6"/>
      <c r="EVJ1" s="6"/>
      <c r="EVK1" s="6"/>
      <c r="EVL1" s="6"/>
      <c r="EVM1" s="6"/>
      <c r="EVN1" s="6"/>
      <c r="EVO1" s="6"/>
      <c r="EVP1" s="6"/>
      <c r="EVQ1" s="6"/>
      <c r="EVR1" s="6"/>
      <c r="EVS1" s="6"/>
      <c r="EVT1" s="6"/>
      <c r="EVU1" s="6"/>
      <c r="EVV1" s="6"/>
      <c r="EVW1" s="6"/>
      <c r="EVX1" s="6"/>
      <c r="EVY1" s="6"/>
      <c r="EVZ1" s="6"/>
      <c r="EWA1" s="6"/>
      <c r="EWB1" s="6"/>
      <c r="EWC1" s="6"/>
      <c r="EWD1" s="6"/>
      <c r="EWE1" s="6"/>
      <c r="EWF1" s="6"/>
      <c r="EWG1" s="6"/>
      <c r="EWH1" s="6"/>
      <c r="EWI1" s="6"/>
      <c r="EWJ1" s="6"/>
      <c r="EWK1" s="6"/>
      <c r="EWL1" s="6"/>
      <c r="EWM1" s="6"/>
      <c r="EWN1" s="6"/>
      <c r="EWO1" s="6"/>
      <c r="EWP1" s="6"/>
      <c r="EWQ1" s="6"/>
      <c r="EWR1" s="6"/>
      <c r="EWS1" s="6"/>
      <c r="EWT1" s="6"/>
      <c r="EWU1" s="6"/>
      <c r="EWV1" s="6"/>
      <c r="EWW1" s="6"/>
      <c r="EWX1" s="6"/>
      <c r="EWY1" s="6"/>
      <c r="EWZ1" s="6"/>
      <c r="EXA1" s="6"/>
      <c r="EXB1" s="6"/>
      <c r="EXC1" s="6"/>
      <c r="EXD1" s="6"/>
      <c r="EXE1" s="6"/>
      <c r="EXF1" s="6"/>
      <c r="EXG1" s="6"/>
      <c r="EXH1" s="6"/>
      <c r="EXI1" s="6"/>
      <c r="EXJ1" s="6"/>
      <c r="EXK1" s="6"/>
      <c r="EXL1" s="6"/>
      <c r="EXM1" s="6"/>
      <c r="EXN1" s="6"/>
      <c r="EXO1" s="6"/>
      <c r="EXP1" s="6"/>
      <c r="EXQ1" s="6"/>
      <c r="EXR1" s="6"/>
      <c r="EXS1" s="6"/>
      <c r="EXT1" s="6"/>
      <c r="EXU1" s="6"/>
      <c r="EXV1" s="6"/>
      <c r="EXW1" s="6"/>
      <c r="EXX1" s="6"/>
      <c r="EXY1" s="6"/>
      <c r="EXZ1" s="6"/>
      <c r="EYA1" s="6"/>
      <c r="EYB1" s="6"/>
      <c r="EYC1" s="6"/>
      <c r="EYD1" s="6"/>
      <c r="EYE1" s="6"/>
      <c r="EYF1" s="6"/>
      <c r="EYG1" s="6"/>
      <c r="EYH1" s="6"/>
      <c r="EYI1" s="6"/>
      <c r="EYJ1" s="6"/>
      <c r="EYK1" s="6"/>
      <c r="EYL1" s="6"/>
      <c r="EYM1" s="6"/>
      <c r="EYN1" s="6"/>
      <c r="EYO1" s="6"/>
      <c r="EYP1" s="6"/>
      <c r="EYQ1" s="6"/>
      <c r="EYR1" s="6"/>
      <c r="EYS1" s="6"/>
      <c r="EYT1" s="6"/>
      <c r="EYU1" s="6"/>
      <c r="EYV1" s="6"/>
      <c r="EYW1" s="6"/>
      <c r="EYX1" s="6"/>
      <c r="EYY1" s="6"/>
      <c r="EYZ1" s="6"/>
      <c r="EZA1" s="6"/>
      <c r="EZB1" s="6"/>
      <c r="EZC1" s="6"/>
      <c r="EZD1" s="6"/>
      <c r="EZE1" s="6"/>
      <c r="EZF1" s="6"/>
      <c r="EZG1" s="6"/>
      <c r="EZH1" s="6"/>
      <c r="EZI1" s="6"/>
      <c r="EZJ1" s="6"/>
      <c r="EZK1" s="6"/>
      <c r="EZL1" s="6"/>
      <c r="EZM1" s="6"/>
      <c r="EZN1" s="6"/>
      <c r="EZO1" s="6"/>
      <c r="EZP1" s="6"/>
      <c r="EZQ1" s="6"/>
      <c r="EZR1" s="6"/>
      <c r="EZS1" s="6"/>
      <c r="EZT1" s="6"/>
      <c r="EZU1" s="6"/>
      <c r="EZV1" s="6"/>
      <c r="EZW1" s="6"/>
      <c r="EZX1" s="6"/>
      <c r="EZY1" s="6"/>
      <c r="EZZ1" s="6"/>
      <c r="FAA1" s="6"/>
      <c r="FAB1" s="6"/>
      <c r="FAC1" s="6"/>
      <c r="FAD1" s="6"/>
      <c r="FAE1" s="6"/>
      <c r="FAF1" s="6"/>
      <c r="FAG1" s="6"/>
      <c r="FAH1" s="6"/>
      <c r="FAI1" s="6"/>
      <c r="FAJ1" s="6"/>
      <c r="FAK1" s="6"/>
      <c r="FAL1" s="6"/>
      <c r="FAM1" s="6"/>
      <c r="FAN1" s="6"/>
      <c r="FAO1" s="6"/>
      <c r="FAP1" s="6"/>
      <c r="FAQ1" s="6"/>
      <c r="FAR1" s="6"/>
      <c r="FAS1" s="6"/>
      <c r="FAT1" s="6"/>
      <c r="FAU1" s="6"/>
      <c r="FAV1" s="6"/>
      <c r="FAW1" s="6"/>
      <c r="FAX1" s="6"/>
      <c r="FAY1" s="6"/>
      <c r="FAZ1" s="6"/>
      <c r="FBA1" s="6"/>
      <c r="FBB1" s="6"/>
      <c r="FBC1" s="6"/>
      <c r="FBD1" s="6"/>
      <c r="FBE1" s="6"/>
      <c r="FBF1" s="6"/>
      <c r="FBG1" s="6"/>
      <c r="FBH1" s="6"/>
      <c r="FBI1" s="6"/>
      <c r="FBJ1" s="6"/>
      <c r="FBK1" s="6"/>
      <c r="FBL1" s="6"/>
      <c r="FBM1" s="6"/>
      <c r="FBN1" s="6"/>
      <c r="FBO1" s="6"/>
      <c r="FBP1" s="6"/>
      <c r="FBQ1" s="6"/>
      <c r="FBR1" s="6"/>
      <c r="FBS1" s="6"/>
      <c r="FBT1" s="6"/>
      <c r="FBU1" s="6"/>
      <c r="FBV1" s="6"/>
      <c r="FBW1" s="6"/>
      <c r="FBX1" s="6"/>
      <c r="FBY1" s="6"/>
      <c r="FBZ1" s="6"/>
      <c r="FCA1" s="6"/>
      <c r="FCB1" s="6"/>
      <c r="FCC1" s="6"/>
      <c r="FCD1" s="6"/>
      <c r="FCE1" s="6"/>
      <c r="FCF1" s="6"/>
      <c r="FCG1" s="6"/>
      <c r="FCH1" s="6"/>
      <c r="FCI1" s="6"/>
      <c r="FCJ1" s="6"/>
      <c r="FCK1" s="6"/>
      <c r="FCL1" s="6"/>
      <c r="FCM1" s="6"/>
      <c r="FCN1" s="6"/>
      <c r="FCO1" s="6"/>
      <c r="FCP1" s="6"/>
      <c r="FCQ1" s="6"/>
      <c r="FCR1" s="6"/>
      <c r="FCS1" s="6"/>
      <c r="FCT1" s="6"/>
      <c r="FCU1" s="6"/>
      <c r="FCV1" s="6"/>
      <c r="FCW1" s="6"/>
      <c r="FCX1" s="6"/>
      <c r="FCY1" s="6"/>
      <c r="FCZ1" s="6"/>
      <c r="FDA1" s="6"/>
      <c r="FDB1" s="6"/>
      <c r="FDC1" s="6"/>
      <c r="FDD1" s="6"/>
      <c r="FDE1" s="6"/>
      <c r="FDF1" s="6"/>
      <c r="FDG1" s="6"/>
      <c r="FDH1" s="6"/>
      <c r="FDI1" s="6"/>
      <c r="FDJ1" s="6"/>
      <c r="FDK1" s="6"/>
      <c r="FDL1" s="6"/>
      <c r="FDM1" s="6"/>
      <c r="FDN1" s="6"/>
      <c r="FDO1" s="6"/>
      <c r="FDP1" s="6"/>
      <c r="FDQ1" s="6"/>
      <c r="FDR1" s="6"/>
      <c r="FDS1" s="6"/>
      <c r="FDT1" s="6"/>
      <c r="FDU1" s="6"/>
      <c r="FDV1" s="6"/>
      <c r="FDW1" s="6"/>
      <c r="FDX1" s="6"/>
      <c r="FDY1" s="6"/>
      <c r="FDZ1" s="6"/>
      <c r="FEA1" s="6"/>
      <c r="FEB1" s="6"/>
      <c r="FEC1" s="6"/>
      <c r="FED1" s="6"/>
      <c r="FEE1" s="6"/>
      <c r="FEF1" s="6"/>
      <c r="FEG1" s="6"/>
      <c r="FEH1" s="6"/>
      <c r="FEI1" s="6"/>
      <c r="FEJ1" s="6"/>
      <c r="FEK1" s="6"/>
      <c r="FEL1" s="6"/>
      <c r="FEM1" s="6"/>
      <c r="FEN1" s="6"/>
      <c r="FEO1" s="6"/>
      <c r="FEP1" s="6"/>
      <c r="FEQ1" s="6"/>
      <c r="FER1" s="6"/>
      <c r="FES1" s="6"/>
      <c r="FET1" s="6"/>
      <c r="FEU1" s="6"/>
      <c r="FEV1" s="6"/>
      <c r="FEW1" s="6"/>
      <c r="FEX1" s="6"/>
      <c r="FEY1" s="6"/>
      <c r="FEZ1" s="6"/>
      <c r="FFA1" s="6"/>
      <c r="FFB1" s="6"/>
      <c r="FFC1" s="6"/>
      <c r="FFD1" s="6"/>
      <c r="FFE1" s="6"/>
      <c r="FFF1" s="6"/>
      <c r="FFG1" s="6"/>
      <c r="FFH1" s="6"/>
      <c r="FFI1" s="6"/>
      <c r="FFJ1" s="6"/>
      <c r="FFK1" s="6"/>
      <c r="FFL1" s="6"/>
      <c r="FFM1" s="6"/>
      <c r="FFN1" s="6"/>
      <c r="FFO1" s="6"/>
      <c r="FFP1" s="6"/>
      <c r="FFQ1" s="6"/>
      <c r="FFR1" s="6"/>
      <c r="FFS1" s="6"/>
      <c r="FFT1" s="6"/>
      <c r="FFU1" s="6"/>
      <c r="FFV1" s="6"/>
      <c r="FFW1" s="6"/>
      <c r="FFX1" s="6"/>
      <c r="FFY1" s="6"/>
      <c r="FFZ1" s="6"/>
      <c r="FGA1" s="6"/>
      <c r="FGB1" s="6"/>
      <c r="FGC1" s="6"/>
      <c r="FGD1" s="6"/>
      <c r="FGE1" s="6"/>
      <c r="FGF1" s="6"/>
      <c r="FGG1" s="6"/>
      <c r="FGH1" s="6"/>
      <c r="FGI1" s="6"/>
      <c r="FGJ1" s="6"/>
      <c r="FGK1" s="6"/>
      <c r="FGL1" s="6"/>
      <c r="FGM1" s="6"/>
      <c r="FGN1" s="6"/>
      <c r="FGO1" s="6"/>
      <c r="FGP1" s="6"/>
      <c r="FGQ1" s="6"/>
      <c r="FGR1" s="6"/>
      <c r="FGS1" s="6"/>
      <c r="FGT1" s="6"/>
      <c r="FGU1" s="6"/>
      <c r="FGV1" s="6"/>
      <c r="FGW1" s="6"/>
      <c r="FGX1" s="6"/>
      <c r="FGY1" s="6"/>
      <c r="FGZ1" s="6"/>
      <c r="FHA1" s="6"/>
      <c r="FHB1" s="6"/>
      <c r="FHC1" s="6"/>
      <c r="FHD1" s="6"/>
      <c r="FHE1" s="6"/>
      <c r="FHF1" s="6"/>
      <c r="FHG1" s="6"/>
      <c r="FHH1" s="6"/>
      <c r="FHI1" s="6"/>
      <c r="FHJ1" s="6"/>
      <c r="FHK1" s="6"/>
      <c r="FHL1" s="6"/>
      <c r="FHM1" s="6"/>
      <c r="FHN1" s="6"/>
      <c r="FHO1" s="6"/>
      <c r="FHP1" s="6"/>
      <c r="FHQ1" s="6"/>
      <c r="FHR1" s="6"/>
      <c r="FHS1" s="6"/>
      <c r="FHT1" s="6"/>
      <c r="FHU1" s="6"/>
      <c r="FHV1" s="6"/>
      <c r="FHW1" s="6"/>
      <c r="FHX1" s="6"/>
      <c r="FHY1" s="6"/>
      <c r="FHZ1" s="6"/>
      <c r="FIA1" s="6"/>
      <c r="FIB1" s="6"/>
      <c r="FIC1" s="6"/>
      <c r="FID1" s="6"/>
      <c r="FIE1" s="6"/>
      <c r="FIF1" s="6"/>
      <c r="FIG1" s="6"/>
      <c r="FIH1" s="6"/>
      <c r="FII1" s="6"/>
      <c r="FIJ1" s="6"/>
      <c r="FIK1" s="6"/>
      <c r="FIL1" s="6"/>
      <c r="FIM1" s="6"/>
      <c r="FIN1" s="6"/>
      <c r="FIO1" s="6"/>
      <c r="FIP1" s="6"/>
      <c r="FIQ1" s="6"/>
      <c r="FIR1" s="6"/>
      <c r="FIS1" s="6"/>
      <c r="FIT1" s="6"/>
      <c r="FIU1" s="6"/>
      <c r="FIV1" s="6"/>
      <c r="FIW1" s="6"/>
      <c r="FIX1" s="6"/>
      <c r="FIY1" s="6"/>
      <c r="FIZ1" s="6"/>
      <c r="FJA1" s="6"/>
      <c r="FJB1" s="6"/>
      <c r="FJC1" s="6"/>
      <c r="FJD1" s="6"/>
      <c r="FJE1" s="6"/>
      <c r="FJF1" s="6"/>
      <c r="FJG1" s="6"/>
      <c r="FJH1" s="6"/>
      <c r="FJI1" s="6"/>
      <c r="FJJ1" s="6"/>
      <c r="FJK1" s="6"/>
      <c r="FJL1" s="6"/>
      <c r="FJM1" s="6"/>
      <c r="FJN1" s="6"/>
      <c r="FJO1" s="6"/>
      <c r="FJP1" s="6"/>
      <c r="FJQ1" s="6"/>
      <c r="FJR1" s="6"/>
      <c r="FJS1" s="6"/>
      <c r="FJT1" s="6"/>
      <c r="FJU1" s="6"/>
      <c r="FJV1" s="6"/>
      <c r="FJW1" s="6"/>
      <c r="FJX1" s="6"/>
      <c r="FJY1" s="6"/>
      <c r="FJZ1" s="6"/>
      <c r="FKA1" s="6"/>
      <c r="FKB1" s="6"/>
      <c r="FKC1" s="6"/>
      <c r="FKD1" s="6"/>
      <c r="FKE1" s="6"/>
      <c r="FKF1" s="6"/>
      <c r="FKG1" s="6"/>
      <c r="FKH1" s="6"/>
      <c r="FKI1" s="6"/>
      <c r="FKJ1" s="6"/>
      <c r="FKK1" s="6"/>
      <c r="FKL1" s="6"/>
      <c r="FKM1" s="6"/>
      <c r="FKN1" s="6"/>
      <c r="FKO1" s="6"/>
      <c r="FKP1" s="6"/>
      <c r="FKQ1" s="6"/>
      <c r="FKR1" s="6"/>
      <c r="FKS1" s="6"/>
      <c r="FKT1" s="6"/>
      <c r="FKU1" s="6"/>
      <c r="FKV1" s="6"/>
      <c r="FKW1" s="6"/>
      <c r="FKX1" s="6"/>
      <c r="FKY1" s="6"/>
      <c r="FKZ1" s="6"/>
      <c r="FLA1" s="6"/>
      <c r="FLB1" s="6"/>
      <c r="FLC1" s="6"/>
      <c r="FLD1" s="6"/>
      <c r="FLE1" s="6"/>
      <c r="FLF1" s="6"/>
      <c r="FLG1" s="6"/>
      <c r="FLH1" s="6"/>
      <c r="FLI1" s="6"/>
      <c r="FLJ1" s="6"/>
      <c r="FLK1" s="6"/>
      <c r="FLL1" s="6"/>
      <c r="FLM1" s="6"/>
      <c r="FLN1" s="6"/>
      <c r="FLO1" s="6"/>
      <c r="FLP1" s="6"/>
      <c r="FLQ1" s="6"/>
      <c r="FLR1" s="6"/>
      <c r="FLS1" s="6"/>
      <c r="FLT1" s="6"/>
      <c r="FLU1" s="6"/>
      <c r="FLV1" s="6"/>
      <c r="FLW1" s="6"/>
      <c r="FLX1" s="6"/>
      <c r="FLY1" s="6"/>
      <c r="FLZ1" s="6"/>
      <c r="FMA1" s="6"/>
      <c r="FMB1" s="6"/>
      <c r="FMC1" s="6"/>
      <c r="FMD1" s="6"/>
      <c r="FME1" s="6"/>
      <c r="FMF1" s="6"/>
      <c r="FMG1" s="6"/>
      <c r="FMH1" s="6"/>
      <c r="FMI1" s="6"/>
      <c r="FMJ1" s="6"/>
      <c r="FMK1" s="6"/>
      <c r="FML1" s="6"/>
      <c r="FMM1" s="6"/>
      <c r="FMN1" s="6"/>
      <c r="FMO1" s="6"/>
      <c r="FMP1" s="6"/>
      <c r="FMQ1" s="6"/>
      <c r="FMR1" s="6"/>
      <c r="FMS1" s="6"/>
      <c r="FMT1" s="6"/>
      <c r="FMU1" s="6"/>
      <c r="FMV1" s="6"/>
      <c r="FMW1" s="6"/>
      <c r="FMX1" s="6"/>
      <c r="FMY1" s="6"/>
      <c r="FMZ1" s="6"/>
      <c r="FNA1" s="6"/>
      <c r="FNB1" s="6"/>
      <c r="FNC1" s="6"/>
      <c r="FND1" s="6"/>
      <c r="FNE1" s="6"/>
      <c r="FNF1" s="6"/>
      <c r="FNG1" s="6"/>
      <c r="FNH1" s="6"/>
      <c r="FNI1" s="6"/>
      <c r="FNJ1" s="6"/>
      <c r="FNK1" s="6"/>
      <c r="FNL1" s="6"/>
      <c r="FNM1" s="6"/>
      <c r="FNN1" s="6"/>
      <c r="FNO1" s="6"/>
      <c r="FNP1" s="6"/>
      <c r="FNQ1" s="6"/>
      <c r="FNR1" s="6"/>
      <c r="FNS1" s="6"/>
      <c r="FNT1" s="6"/>
      <c r="FNU1" s="6"/>
      <c r="FNV1" s="6"/>
      <c r="FNW1" s="6"/>
      <c r="FNX1" s="6"/>
      <c r="FNY1" s="6"/>
      <c r="FNZ1" s="6"/>
      <c r="FOA1" s="6"/>
      <c r="FOB1" s="6"/>
      <c r="FOC1" s="6"/>
      <c r="FOD1" s="6"/>
      <c r="FOE1" s="6"/>
      <c r="FOF1" s="6"/>
      <c r="FOG1" s="6"/>
      <c r="FOH1" s="6"/>
      <c r="FOI1" s="6"/>
      <c r="FOJ1" s="6"/>
      <c r="FOK1" s="6"/>
      <c r="FOL1" s="6"/>
      <c r="FOM1" s="6"/>
      <c r="FON1" s="6"/>
      <c r="FOO1" s="6"/>
      <c r="FOP1" s="6"/>
      <c r="FOQ1" s="6"/>
      <c r="FOR1" s="6"/>
      <c r="FOS1" s="6"/>
      <c r="FOT1" s="6"/>
      <c r="FOU1" s="6"/>
      <c r="FOV1" s="6"/>
      <c r="FOW1" s="6"/>
      <c r="FOX1" s="6"/>
      <c r="FOY1" s="6"/>
      <c r="FOZ1" s="6"/>
      <c r="FPA1" s="6"/>
      <c r="FPB1" s="6"/>
      <c r="FPC1" s="6"/>
      <c r="FPD1" s="6"/>
      <c r="FPE1" s="6"/>
      <c r="FPF1" s="6"/>
      <c r="FPG1" s="6"/>
      <c r="FPH1" s="6"/>
      <c r="FPI1" s="6"/>
      <c r="FPJ1" s="6"/>
      <c r="FPK1" s="6"/>
      <c r="FPL1" s="6"/>
      <c r="FPM1" s="6"/>
      <c r="FPN1" s="6"/>
      <c r="FPO1" s="6"/>
      <c r="FPP1" s="6"/>
      <c r="FPQ1" s="6"/>
      <c r="FPR1" s="6"/>
      <c r="FPS1" s="6"/>
      <c r="FPT1" s="6"/>
      <c r="FPU1" s="6"/>
      <c r="FPV1" s="6"/>
      <c r="FPW1" s="6"/>
      <c r="FPX1" s="6"/>
      <c r="FPY1" s="6"/>
      <c r="FPZ1" s="6"/>
      <c r="FQA1" s="6"/>
      <c r="FQB1" s="6"/>
      <c r="FQC1" s="6"/>
      <c r="FQD1" s="6"/>
      <c r="FQE1" s="6"/>
      <c r="FQF1" s="6"/>
      <c r="FQG1" s="6"/>
      <c r="FQH1" s="6"/>
      <c r="FQI1" s="6"/>
      <c r="FQJ1" s="6"/>
      <c r="FQK1" s="6"/>
      <c r="FQL1" s="6"/>
      <c r="FQM1" s="6"/>
      <c r="FQN1" s="6"/>
      <c r="FQO1" s="6"/>
      <c r="FQP1" s="6"/>
      <c r="FQQ1" s="6"/>
      <c r="FQR1" s="6"/>
      <c r="FQS1" s="6"/>
      <c r="FQT1" s="6"/>
      <c r="FQU1" s="6"/>
      <c r="FQV1" s="6"/>
      <c r="FQW1" s="6"/>
      <c r="FQX1" s="6"/>
      <c r="FQY1" s="6"/>
      <c r="FQZ1" s="6"/>
      <c r="FRA1" s="6"/>
      <c r="FRB1" s="6"/>
      <c r="FRC1" s="6"/>
      <c r="FRD1" s="6"/>
      <c r="FRE1" s="6"/>
      <c r="FRF1" s="6"/>
      <c r="FRG1" s="6"/>
      <c r="FRH1" s="6"/>
      <c r="FRI1" s="6"/>
      <c r="FRJ1" s="6"/>
      <c r="FRK1" s="6"/>
      <c r="FRL1" s="6"/>
      <c r="FRM1" s="6"/>
      <c r="FRN1" s="6"/>
      <c r="FRO1" s="6"/>
      <c r="FRP1" s="6"/>
      <c r="FRQ1" s="6"/>
      <c r="FRR1" s="6"/>
      <c r="FRS1" s="6"/>
      <c r="FRT1" s="6"/>
      <c r="FRU1" s="6"/>
      <c r="FRV1" s="6"/>
      <c r="FRW1" s="6"/>
      <c r="FRX1" s="6"/>
      <c r="FRY1" s="6"/>
      <c r="FRZ1" s="6"/>
      <c r="FSA1" s="6"/>
      <c r="FSB1" s="6"/>
      <c r="FSC1" s="6"/>
      <c r="FSD1" s="6"/>
      <c r="FSE1" s="6"/>
      <c r="FSF1" s="6"/>
      <c r="FSG1" s="6"/>
      <c r="FSH1" s="6"/>
      <c r="FSI1" s="6"/>
      <c r="FSJ1" s="6"/>
      <c r="FSK1" s="6"/>
      <c r="FSL1" s="6"/>
      <c r="FSM1" s="6"/>
      <c r="FSN1" s="6"/>
      <c r="FSO1" s="6"/>
      <c r="FSP1" s="6"/>
      <c r="FSQ1" s="6"/>
      <c r="FSR1" s="6"/>
      <c r="FSS1" s="6"/>
      <c r="FST1" s="6"/>
      <c r="FSU1" s="6"/>
      <c r="FSV1" s="6"/>
      <c r="FSW1" s="6"/>
      <c r="FSX1" s="6"/>
      <c r="FSY1" s="6"/>
      <c r="FSZ1" s="6"/>
      <c r="FTA1" s="6"/>
      <c r="FTB1" s="6"/>
      <c r="FTC1" s="6"/>
      <c r="FTD1" s="6"/>
      <c r="FTE1" s="6"/>
      <c r="FTF1" s="6"/>
      <c r="FTG1" s="6"/>
      <c r="FTH1" s="6"/>
      <c r="FTI1" s="6"/>
      <c r="FTJ1" s="6"/>
      <c r="FTK1" s="6"/>
      <c r="FTL1" s="6"/>
      <c r="FTM1" s="6"/>
      <c r="FTN1" s="6"/>
      <c r="FTO1" s="6"/>
      <c r="FTP1" s="6"/>
      <c r="FTQ1" s="6"/>
      <c r="FTR1" s="6"/>
      <c r="FTS1" s="6"/>
      <c r="FTT1" s="6"/>
      <c r="FTU1" s="6"/>
      <c r="FTV1" s="6"/>
      <c r="FTW1" s="6"/>
      <c r="FTX1" s="6"/>
      <c r="FTY1" s="6"/>
      <c r="FTZ1" s="6"/>
      <c r="FUA1" s="6"/>
      <c r="FUB1" s="6"/>
      <c r="FUC1" s="6"/>
      <c r="FUD1" s="6"/>
      <c r="FUE1" s="6"/>
      <c r="FUF1" s="6"/>
      <c r="FUG1" s="6"/>
      <c r="FUH1" s="6"/>
      <c r="FUI1" s="6"/>
      <c r="FUJ1" s="6"/>
      <c r="FUK1" s="6"/>
      <c r="FUL1" s="6"/>
      <c r="FUM1" s="6"/>
      <c r="FUN1" s="6"/>
      <c r="FUO1" s="6"/>
      <c r="FUP1" s="6"/>
      <c r="FUQ1" s="6"/>
      <c r="FUR1" s="6"/>
      <c r="FUS1" s="6"/>
      <c r="FUT1" s="6"/>
      <c r="FUU1" s="6"/>
      <c r="FUV1" s="6"/>
      <c r="FUW1" s="6"/>
      <c r="FUX1" s="6"/>
      <c r="FUY1" s="6"/>
      <c r="FUZ1" s="6"/>
      <c r="FVA1" s="6"/>
      <c r="FVB1" s="6"/>
      <c r="FVC1" s="6"/>
      <c r="FVD1" s="6"/>
      <c r="FVE1" s="6"/>
      <c r="FVF1" s="6"/>
      <c r="FVG1" s="6"/>
      <c r="FVH1" s="6"/>
      <c r="FVI1" s="6"/>
      <c r="FVJ1" s="6"/>
      <c r="FVK1" s="6"/>
      <c r="FVL1" s="6"/>
      <c r="FVM1" s="6"/>
      <c r="FVN1" s="6"/>
      <c r="FVO1" s="6"/>
      <c r="FVP1" s="6"/>
      <c r="FVQ1" s="6"/>
      <c r="FVR1" s="6"/>
      <c r="FVS1" s="6"/>
      <c r="FVT1" s="6"/>
      <c r="FVU1" s="6"/>
      <c r="FVV1" s="6"/>
      <c r="FVW1" s="6"/>
      <c r="FVX1" s="6"/>
      <c r="FVY1" s="6"/>
      <c r="FVZ1" s="6"/>
      <c r="FWA1" s="6"/>
      <c r="FWB1" s="6"/>
      <c r="FWC1" s="6"/>
      <c r="FWD1" s="6"/>
      <c r="FWE1" s="6"/>
      <c r="FWF1" s="6"/>
      <c r="FWG1" s="6"/>
      <c r="FWH1" s="6"/>
      <c r="FWI1" s="6"/>
      <c r="FWJ1" s="6"/>
      <c r="FWK1" s="6"/>
      <c r="FWL1" s="6"/>
      <c r="FWM1" s="6"/>
      <c r="FWN1" s="6"/>
      <c r="FWO1" s="6"/>
      <c r="FWP1" s="6"/>
      <c r="FWQ1" s="6"/>
      <c r="FWR1" s="6"/>
      <c r="FWS1" s="6"/>
      <c r="FWT1" s="6"/>
      <c r="FWU1" s="6"/>
      <c r="FWV1" s="6"/>
      <c r="FWW1" s="6"/>
      <c r="FWX1" s="6"/>
      <c r="FWY1" s="6"/>
      <c r="FWZ1" s="6"/>
      <c r="FXA1" s="6"/>
      <c r="FXB1" s="6"/>
      <c r="FXC1" s="6"/>
      <c r="FXD1" s="6"/>
      <c r="FXE1" s="6"/>
      <c r="FXF1" s="6"/>
      <c r="FXG1" s="6"/>
      <c r="FXH1" s="6"/>
      <c r="FXI1" s="6"/>
      <c r="FXJ1" s="6"/>
      <c r="FXK1" s="6"/>
      <c r="FXL1" s="6"/>
      <c r="FXM1" s="6"/>
      <c r="FXN1" s="6"/>
      <c r="FXO1" s="6"/>
      <c r="FXP1" s="6"/>
      <c r="FXQ1" s="6"/>
      <c r="FXR1" s="6"/>
      <c r="FXS1" s="6"/>
      <c r="FXT1" s="6"/>
      <c r="FXU1" s="6"/>
      <c r="FXV1" s="6"/>
      <c r="FXW1" s="6"/>
      <c r="FXX1" s="6"/>
      <c r="FXY1" s="6"/>
      <c r="FXZ1" s="6"/>
      <c r="FYA1" s="6"/>
      <c r="FYB1" s="6"/>
      <c r="FYC1" s="6"/>
      <c r="FYD1" s="6"/>
      <c r="FYE1" s="6"/>
      <c r="FYF1" s="6"/>
      <c r="FYG1" s="6"/>
      <c r="FYH1" s="6"/>
      <c r="FYI1" s="6"/>
      <c r="FYJ1" s="6"/>
      <c r="FYK1" s="6"/>
      <c r="FYL1" s="6"/>
      <c r="FYM1" s="6"/>
      <c r="FYN1" s="6"/>
      <c r="FYO1" s="6"/>
      <c r="FYP1" s="6"/>
      <c r="FYQ1" s="6"/>
      <c r="FYR1" s="6"/>
      <c r="FYS1" s="6"/>
      <c r="FYT1" s="6"/>
      <c r="FYU1" s="6"/>
      <c r="FYV1" s="6"/>
      <c r="FYW1" s="6"/>
      <c r="FYX1" s="6"/>
      <c r="FYY1" s="6"/>
      <c r="FYZ1" s="6"/>
      <c r="FZA1" s="6"/>
      <c r="FZB1" s="6"/>
      <c r="FZC1" s="6"/>
      <c r="FZD1" s="6"/>
      <c r="FZE1" s="6"/>
      <c r="FZF1" s="6"/>
      <c r="FZG1" s="6"/>
      <c r="FZH1" s="6"/>
      <c r="FZI1" s="6"/>
      <c r="FZJ1" s="6"/>
      <c r="FZK1" s="6"/>
      <c r="FZL1" s="6"/>
      <c r="FZM1" s="6"/>
      <c r="FZN1" s="6"/>
      <c r="FZO1" s="6"/>
      <c r="FZP1" s="6"/>
      <c r="FZQ1" s="6"/>
      <c r="FZR1" s="6"/>
      <c r="FZS1" s="6"/>
      <c r="FZT1" s="6"/>
      <c r="FZU1" s="6"/>
      <c r="FZV1" s="6"/>
      <c r="FZW1" s="6"/>
      <c r="FZX1" s="6"/>
      <c r="FZY1" s="6"/>
      <c r="FZZ1" s="6"/>
      <c r="GAA1" s="6"/>
      <c r="GAB1" s="6"/>
      <c r="GAC1" s="6"/>
      <c r="GAD1" s="6"/>
      <c r="GAE1" s="6"/>
      <c r="GAF1" s="6"/>
      <c r="GAG1" s="6"/>
      <c r="GAH1" s="6"/>
      <c r="GAI1" s="6"/>
      <c r="GAJ1" s="6"/>
      <c r="GAK1" s="6"/>
      <c r="GAL1" s="6"/>
      <c r="GAM1" s="6"/>
      <c r="GAN1" s="6"/>
      <c r="GAO1" s="6"/>
      <c r="GAP1" s="6"/>
      <c r="GAQ1" s="6"/>
      <c r="GAR1" s="6"/>
      <c r="GAS1" s="6"/>
      <c r="GAT1" s="6"/>
      <c r="GAU1" s="6"/>
      <c r="GAV1" s="6"/>
      <c r="GAW1" s="6"/>
      <c r="GAX1" s="6"/>
      <c r="GAY1" s="6"/>
      <c r="GAZ1" s="6"/>
      <c r="GBA1" s="6"/>
      <c r="GBB1" s="6"/>
      <c r="GBC1" s="6"/>
      <c r="GBD1" s="6"/>
      <c r="GBE1" s="6"/>
      <c r="GBF1" s="6"/>
      <c r="GBG1" s="6"/>
      <c r="GBH1" s="6"/>
      <c r="GBI1" s="6"/>
      <c r="GBJ1" s="6"/>
      <c r="GBK1" s="6"/>
      <c r="GBL1" s="6"/>
      <c r="GBM1" s="6"/>
      <c r="GBN1" s="6"/>
      <c r="GBO1" s="6"/>
      <c r="GBP1" s="6"/>
      <c r="GBQ1" s="6"/>
      <c r="GBR1" s="6"/>
      <c r="GBS1" s="6"/>
      <c r="GBT1" s="6"/>
      <c r="GBU1" s="6"/>
      <c r="GBV1" s="6"/>
      <c r="GBW1" s="6"/>
      <c r="GBX1" s="6"/>
      <c r="GBY1" s="6"/>
      <c r="GBZ1" s="6"/>
      <c r="GCA1" s="6"/>
      <c r="GCB1" s="6"/>
      <c r="GCC1" s="6"/>
      <c r="GCD1" s="6"/>
      <c r="GCE1" s="6"/>
      <c r="GCF1" s="6"/>
      <c r="GCG1" s="6"/>
      <c r="GCH1" s="6"/>
      <c r="GCI1" s="6"/>
      <c r="GCJ1" s="6"/>
      <c r="GCK1" s="6"/>
      <c r="GCL1" s="6"/>
      <c r="GCM1" s="6"/>
      <c r="GCN1" s="6"/>
      <c r="GCO1" s="6"/>
      <c r="GCP1" s="6"/>
      <c r="GCQ1" s="6"/>
      <c r="GCR1" s="6"/>
      <c r="GCS1" s="6"/>
      <c r="GCT1" s="6"/>
      <c r="GCU1" s="6"/>
      <c r="GCV1" s="6"/>
      <c r="GCW1" s="6"/>
      <c r="GCX1" s="6"/>
      <c r="GCY1" s="6"/>
      <c r="GCZ1" s="6"/>
      <c r="GDA1" s="6"/>
      <c r="GDB1" s="6"/>
      <c r="GDC1" s="6"/>
      <c r="GDD1" s="6"/>
      <c r="GDE1" s="6"/>
      <c r="GDF1" s="6"/>
      <c r="GDG1" s="6"/>
      <c r="GDH1" s="6"/>
      <c r="GDI1" s="6"/>
      <c r="GDJ1" s="6"/>
      <c r="GDK1" s="6"/>
      <c r="GDL1" s="6"/>
      <c r="GDM1" s="6"/>
      <c r="GDN1" s="6"/>
      <c r="GDO1" s="6"/>
      <c r="GDP1" s="6"/>
      <c r="GDQ1" s="6"/>
      <c r="GDR1" s="6"/>
      <c r="GDS1" s="6"/>
      <c r="GDT1" s="6"/>
      <c r="GDU1" s="6"/>
      <c r="GDV1" s="6"/>
      <c r="GDW1" s="6"/>
      <c r="GDX1" s="6"/>
      <c r="GDY1" s="6"/>
      <c r="GDZ1" s="6"/>
      <c r="GEA1" s="6"/>
      <c r="GEB1" s="6"/>
      <c r="GEC1" s="6"/>
      <c r="GED1" s="6"/>
      <c r="GEE1" s="6"/>
      <c r="GEF1" s="6"/>
      <c r="GEG1" s="6"/>
      <c r="GEH1" s="6"/>
      <c r="GEI1" s="6"/>
      <c r="GEJ1" s="6"/>
      <c r="GEK1" s="6"/>
      <c r="GEL1" s="6"/>
      <c r="GEM1" s="6"/>
      <c r="GEN1" s="6"/>
      <c r="GEO1" s="6"/>
      <c r="GEP1" s="6"/>
      <c r="GEQ1" s="6"/>
      <c r="GER1" s="6"/>
      <c r="GES1" s="6"/>
      <c r="GET1" s="6"/>
      <c r="GEU1" s="6"/>
      <c r="GEV1" s="6"/>
      <c r="GEW1" s="6"/>
      <c r="GEX1" s="6"/>
      <c r="GEY1" s="6"/>
      <c r="GEZ1" s="6"/>
      <c r="GFA1" s="6"/>
      <c r="GFB1" s="6"/>
      <c r="GFC1" s="6"/>
      <c r="GFD1" s="6"/>
      <c r="GFE1" s="6"/>
      <c r="GFF1" s="6"/>
      <c r="GFG1" s="6"/>
      <c r="GFH1" s="6"/>
      <c r="GFI1" s="6"/>
      <c r="GFJ1" s="6"/>
      <c r="GFK1" s="6"/>
      <c r="GFL1" s="6"/>
      <c r="GFM1" s="6"/>
      <c r="GFN1" s="6"/>
      <c r="GFO1" s="6"/>
      <c r="GFP1" s="6"/>
      <c r="GFQ1" s="6"/>
      <c r="GFR1" s="6"/>
      <c r="GFS1" s="6"/>
      <c r="GFT1" s="6"/>
      <c r="GFU1" s="6"/>
      <c r="GFV1" s="6"/>
      <c r="GFW1" s="6"/>
      <c r="GFX1" s="6"/>
      <c r="GFY1" s="6"/>
      <c r="GFZ1" s="6"/>
      <c r="GGA1" s="6"/>
      <c r="GGB1" s="6"/>
      <c r="GGC1" s="6"/>
      <c r="GGD1" s="6"/>
      <c r="GGE1" s="6"/>
      <c r="GGF1" s="6"/>
      <c r="GGG1" s="6"/>
      <c r="GGH1" s="6"/>
      <c r="GGI1" s="6"/>
      <c r="GGJ1" s="6"/>
      <c r="GGK1" s="6"/>
      <c r="GGL1" s="6"/>
      <c r="GGM1" s="6"/>
      <c r="GGN1" s="6"/>
      <c r="GGO1" s="6"/>
      <c r="GGP1" s="6"/>
      <c r="GGQ1" s="6"/>
      <c r="GGR1" s="6"/>
      <c r="GGS1" s="6"/>
      <c r="GGT1" s="6"/>
      <c r="GGU1" s="6"/>
      <c r="GGV1" s="6"/>
      <c r="GGW1" s="6"/>
      <c r="GGX1" s="6"/>
      <c r="GGY1" s="6"/>
      <c r="GGZ1" s="6"/>
      <c r="GHA1" s="6"/>
      <c r="GHB1" s="6"/>
      <c r="GHC1" s="6"/>
      <c r="GHD1" s="6"/>
      <c r="GHE1" s="6"/>
      <c r="GHF1" s="6"/>
      <c r="GHG1" s="6"/>
      <c r="GHH1" s="6"/>
      <c r="GHI1" s="6"/>
      <c r="GHJ1" s="6"/>
      <c r="GHK1" s="6"/>
      <c r="GHL1" s="6"/>
      <c r="GHM1" s="6"/>
      <c r="GHN1" s="6"/>
      <c r="GHO1" s="6"/>
      <c r="GHP1" s="6"/>
      <c r="GHQ1" s="6"/>
      <c r="GHR1" s="6"/>
      <c r="GHS1" s="6"/>
      <c r="GHT1" s="6"/>
      <c r="GHU1" s="6"/>
      <c r="GHV1" s="6"/>
      <c r="GHW1" s="6"/>
      <c r="GHX1" s="6"/>
      <c r="GHY1" s="6"/>
      <c r="GHZ1" s="6"/>
      <c r="GIA1" s="6"/>
      <c r="GIB1" s="6"/>
      <c r="GIC1" s="6"/>
      <c r="GID1" s="6"/>
      <c r="GIE1" s="6"/>
      <c r="GIF1" s="6"/>
      <c r="GIG1" s="6"/>
      <c r="GIH1" s="6"/>
      <c r="GII1" s="6"/>
      <c r="GIJ1" s="6"/>
      <c r="GIK1" s="6"/>
      <c r="GIL1" s="6"/>
      <c r="GIM1" s="6"/>
      <c r="GIN1" s="6"/>
      <c r="GIO1" s="6"/>
      <c r="GIP1" s="6"/>
      <c r="GIQ1" s="6"/>
      <c r="GIR1" s="6"/>
      <c r="GIS1" s="6"/>
      <c r="GIT1" s="6"/>
      <c r="GIU1" s="6"/>
      <c r="GIV1" s="6"/>
      <c r="GIW1" s="6"/>
      <c r="GIX1" s="6"/>
      <c r="GIY1" s="6"/>
      <c r="GIZ1" s="6"/>
      <c r="GJA1" s="6"/>
      <c r="GJB1" s="6"/>
      <c r="GJC1" s="6"/>
      <c r="GJD1" s="6"/>
      <c r="GJE1" s="6"/>
      <c r="GJF1" s="6"/>
      <c r="GJG1" s="6"/>
      <c r="GJH1" s="6"/>
      <c r="GJI1" s="6"/>
      <c r="GJJ1" s="6"/>
      <c r="GJK1" s="6"/>
      <c r="GJL1" s="6"/>
      <c r="GJM1" s="6"/>
      <c r="GJN1" s="6"/>
      <c r="GJO1" s="6"/>
      <c r="GJP1" s="6"/>
      <c r="GJQ1" s="6"/>
      <c r="GJR1" s="6"/>
      <c r="GJS1" s="6"/>
      <c r="GJT1" s="6"/>
      <c r="GJU1" s="6"/>
      <c r="GJV1" s="6"/>
      <c r="GJW1" s="6"/>
      <c r="GJX1" s="6"/>
      <c r="GJY1" s="6"/>
      <c r="GJZ1" s="6"/>
      <c r="GKA1" s="6"/>
      <c r="GKB1" s="6"/>
      <c r="GKC1" s="6"/>
      <c r="GKD1" s="6"/>
      <c r="GKE1" s="6"/>
      <c r="GKF1" s="6"/>
      <c r="GKG1" s="6"/>
      <c r="GKH1" s="6"/>
      <c r="GKI1" s="6"/>
      <c r="GKJ1" s="6"/>
      <c r="GKK1" s="6"/>
      <c r="GKL1" s="6"/>
      <c r="GKM1" s="6"/>
      <c r="GKN1" s="6"/>
      <c r="GKO1" s="6"/>
      <c r="GKP1" s="6"/>
      <c r="GKQ1" s="6"/>
      <c r="GKR1" s="6"/>
      <c r="GKS1" s="6"/>
      <c r="GKT1" s="6"/>
      <c r="GKU1" s="6"/>
      <c r="GKV1" s="6"/>
      <c r="GKW1" s="6"/>
      <c r="GKX1" s="6"/>
      <c r="GKY1" s="6"/>
      <c r="GKZ1" s="6"/>
      <c r="GLA1" s="6"/>
      <c r="GLB1" s="6"/>
      <c r="GLC1" s="6"/>
      <c r="GLD1" s="6"/>
      <c r="GLE1" s="6"/>
      <c r="GLF1" s="6"/>
      <c r="GLG1" s="6"/>
      <c r="GLH1" s="6"/>
      <c r="GLI1" s="6"/>
      <c r="GLJ1" s="6"/>
      <c r="GLK1" s="6"/>
      <c r="GLL1" s="6"/>
      <c r="GLM1" s="6"/>
      <c r="GLN1" s="6"/>
      <c r="GLO1" s="6"/>
      <c r="GLP1" s="6"/>
      <c r="GLQ1" s="6"/>
      <c r="GLR1" s="6"/>
      <c r="GLS1" s="6"/>
      <c r="GLT1" s="6"/>
      <c r="GLU1" s="6"/>
      <c r="GLV1" s="6"/>
      <c r="GLW1" s="6"/>
      <c r="GLX1" s="6"/>
      <c r="GLY1" s="6"/>
      <c r="GLZ1" s="6"/>
      <c r="GMA1" s="6"/>
      <c r="GMB1" s="6"/>
      <c r="GMC1" s="6"/>
      <c r="GMD1" s="6"/>
      <c r="GME1" s="6"/>
      <c r="GMF1" s="6"/>
      <c r="GMG1" s="6"/>
      <c r="GMH1" s="6"/>
      <c r="GMI1" s="6"/>
      <c r="GMJ1" s="6"/>
      <c r="GMK1" s="6"/>
      <c r="GML1" s="6"/>
      <c r="GMM1" s="6"/>
      <c r="GMN1" s="6"/>
      <c r="GMO1" s="6"/>
      <c r="GMP1" s="6"/>
      <c r="GMQ1" s="6"/>
      <c r="GMR1" s="6"/>
      <c r="GMS1" s="6"/>
      <c r="GMT1" s="6"/>
      <c r="GMU1" s="6"/>
      <c r="GMV1" s="6"/>
      <c r="GMW1" s="6"/>
      <c r="GMX1" s="6"/>
      <c r="GMY1" s="6"/>
      <c r="GMZ1" s="6"/>
      <c r="GNA1" s="6"/>
      <c r="GNB1" s="6"/>
      <c r="GNC1" s="6"/>
      <c r="GND1" s="6"/>
      <c r="GNE1" s="6"/>
      <c r="GNF1" s="6"/>
      <c r="GNG1" s="6"/>
      <c r="GNH1" s="6"/>
      <c r="GNI1" s="6"/>
      <c r="GNJ1" s="6"/>
      <c r="GNK1" s="6"/>
      <c r="GNL1" s="6"/>
      <c r="GNM1" s="6"/>
      <c r="GNN1" s="6"/>
      <c r="GNO1" s="6"/>
      <c r="GNP1" s="6"/>
      <c r="GNQ1" s="6"/>
      <c r="GNR1" s="6"/>
      <c r="GNS1" s="6"/>
      <c r="GNT1" s="6"/>
      <c r="GNU1" s="6"/>
      <c r="GNV1" s="6"/>
      <c r="GNW1" s="6"/>
      <c r="GNX1" s="6"/>
      <c r="GNY1" s="6"/>
      <c r="GNZ1" s="6"/>
      <c r="GOA1" s="6"/>
      <c r="GOB1" s="6"/>
      <c r="GOC1" s="6"/>
      <c r="GOD1" s="6"/>
      <c r="GOE1" s="6"/>
      <c r="GOF1" s="6"/>
      <c r="GOG1" s="6"/>
      <c r="GOH1" s="6"/>
      <c r="GOI1" s="6"/>
      <c r="GOJ1" s="6"/>
      <c r="GOK1" s="6"/>
      <c r="GOL1" s="6"/>
      <c r="GOM1" s="6"/>
      <c r="GON1" s="6"/>
      <c r="GOO1" s="6"/>
      <c r="GOP1" s="6"/>
      <c r="GOQ1" s="6"/>
      <c r="GOR1" s="6"/>
      <c r="GOS1" s="6"/>
      <c r="GOT1" s="6"/>
      <c r="GOU1" s="6"/>
      <c r="GOV1" s="6"/>
      <c r="GOW1" s="6"/>
      <c r="GOX1" s="6"/>
      <c r="GOY1" s="6"/>
      <c r="GOZ1" s="6"/>
      <c r="GPA1" s="6"/>
      <c r="GPB1" s="6"/>
      <c r="GPC1" s="6"/>
      <c r="GPD1" s="6"/>
      <c r="GPE1" s="6"/>
      <c r="GPF1" s="6"/>
      <c r="GPG1" s="6"/>
      <c r="GPH1" s="6"/>
      <c r="GPI1" s="6"/>
      <c r="GPJ1" s="6"/>
      <c r="GPK1" s="6"/>
      <c r="GPL1" s="6"/>
      <c r="GPM1" s="6"/>
      <c r="GPN1" s="6"/>
      <c r="GPO1" s="6"/>
      <c r="GPP1" s="6"/>
      <c r="GPQ1" s="6"/>
      <c r="GPR1" s="6"/>
      <c r="GPS1" s="6"/>
      <c r="GPT1" s="6"/>
      <c r="GPU1" s="6"/>
      <c r="GPV1" s="6"/>
      <c r="GPW1" s="6"/>
      <c r="GPX1" s="6"/>
      <c r="GPY1" s="6"/>
      <c r="GPZ1" s="6"/>
      <c r="GQA1" s="6"/>
      <c r="GQB1" s="6"/>
      <c r="GQC1" s="6"/>
      <c r="GQD1" s="6"/>
      <c r="GQE1" s="6"/>
      <c r="GQF1" s="6"/>
      <c r="GQG1" s="6"/>
      <c r="GQH1" s="6"/>
      <c r="GQI1" s="6"/>
      <c r="GQJ1" s="6"/>
      <c r="GQK1" s="6"/>
      <c r="GQL1" s="6"/>
      <c r="GQM1" s="6"/>
      <c r="GQN1" s="6"/>
      <c r="GQO1" s="6"/>
      <c r="GQP1" s="6"/>
      <c r="GQQ1" s="6"/>
      <c r="GQR1" s="6"/>
      <c r="GQS1" s="6"/>
      <c r="GQT1" s="6"/>
      <c r="GQU1" s="6"/>
      <c r="GQV1" s="6"/>
      <c r="GQW1" s="6"/>
      <c r="GQX1" s="6"/>
      <c r="GQY1" s="6"/>
      <c r="GQZ1" s="6"/>
      <c r="GRA1" s="6"/>
      <c r="GRB1" s="6"/>
      <c r="GRC1" s="6"/>
      <c r="GRD1" s="6"/>
      <c r="GRE1" s="6"/>
      <c r="GRF1" s="6"/>
      <c r="GRG1" s="6"/>
      <c r="GRH1" s="6"/>
      <c r="GRI1" s="6"/>
      <c r="GRJ1" s="6"/>
      <c r="GRK1" s="6"/>
      <c r="GRL1" s="6"/>
      <c r="GRM1" s="6"/>
      <c r="GRN1" s="6"/>
      <c r="GRO1" s="6"/>
      <c r="GRP1" s="6"/>
      <c r="GRQ1" s="6"/>
      <c r="GRR1" s="6"/>
      <c r="GRS1" s="6"/>
      <c r="GRT1" s="6"/>
      <c r="GRU1" s="6"/>
      <c r="GRV1" s="6"/>
      <c r="GRW1" s="6"/>
      <c r="GRX1" s="6"/>
      <c r="GRY1" s="6"/>
      <c r="GRZ1" s="6"/>
      <c r="GSA1" s="6"/>
      <c r="GSB1" s="6"/>
      <c r="GSC1" s="6"/>
      <c r="GSD1" s="6"/>
      <c r="GSE1" s="6"/>
      <c r="GSF1" s="6"/>
      <c r="GSG1" s="6"/>
      <c r="GSH1" s="6"/>
      <c r="GSI1" s="6"/>
      <c r="GSJ1" s="6"/>
      <c r="GSK1" s="6"/>
      <c r="GSL1" s="6"/>
      <c r="GSM1" s="6"/>
      <c r="GSN1" s="6"/>
      <c r="GSO1" s="6"/>
      <c r="GSP1" s="6"/>
      <c r="GSQ1" s="6"/>
      <c r="GSR1" s="6"/>
      <c r="GSS1" s="6"/>
      <c r="GST1" s="6"/>
      <c r="GSU1" s="6"/>
      <c r="GSV1" s="6"/>
      <c r="GSW1" s="6"/>
      <c r="GSX1" s="6"/>
      <c r="GSY1" s="6"/>
      <c r="GSZ1" s="6"/>
      <c r="GTA1" s="6"/>
      <c r="GTB1" s="6"/>
      <c r="GTC1" s="6"/>
      <c r="GTD1" s="6"/>
      <c r="GTE1" s="6"/>
      <c r="GTF1" s="6"/>
      <c r="GTG1" s="6"/>
      <c r="GTH1" s="6"/>
      <c r="GTI1" s="6"/>
      <c r="GTJ1" s="6"/>
      <c r="GTK1" s="6"/>
      <c r="GTL1" s="6"/>
      <c r="GTM1" s="6"/>
      <c r="GTN1" s="6"/>
      <c r="GTO1" s="6"/>
      <c r="GTP1" s="6"/>
      <c r="GTQ1" s="6"/>
      <c r="GTR1" s="6"/>
      <c r="GTS1" s="6"/>
      <c r="GTT1" s="6"/>
      <c r="GTU1" s="6"/>
      <c r="GTV1" s="6"/>
      <c r="GTW1" s="6"/>
      <c r="GTX1" s="6"/>
      <c r="GTY1" s="6"/>
      <c r="GTZ1" s="6"/>
      <c r="GUA1" s="6"/>
      <c r="GUB1" s="6"/>
      <c r="GUC1" s="6"/>
      <c r="GUD1" s="6"/>
      <c r="GUE1" s="6"/>
      <c r="GUF1" s="6"/>
      <c r="GUG1" s="6"/>
      <c r="GUH1" s="6"/>
      <c r="GUI1" s="6"/>
      <c r="GUJ1" s="6"/>
      <c r="GUK1" s="6"/>
      <c r="GUL1" s="6"/>
      <c r="GUM1" s="6"/>
      <c r="GUN1" s="6"/>
      <c r="GUO1" s="6"/>
      <c r="GUP1" s="6"/>
      <c r="GUQ1" s="6"/>
      <c r="GUR1" s="6"/>
      <c r="GUS1" s="6"/>
      <c r="GUT1" s="6"/>
      <c r="GUU1" s="6"/>
      <c r="GUV1" s="6"/>
      <c r="GUW1" s="6"/>
      <c r="GUX1" s="6"/>
      <c r="GUY1" s="6"/>
      <c r="GUZ1" s="6"/>
      <c r="GVA1" s="6"/>
      <c r="GVB1" s="6"/>
      <c r="GVC1" s="6"/>
      <c r="GVD1" s="6"/>
      <c r="GVE1" s="6"/>
      <c r="GVF1" s="6"/>
      <c r="GVG1" s="6"/>
      <c r="GVH1" s="6"/>
      <c r="GVI1" s="6"/>
      <c r="GVJ1" s="6"/>
      <c r="GVK1" s="6"/>
      <c r="GVL1" s="6"/>
      <c r="GVM1" s="6"/>
      <c r="GVN1" s="6"/>
      <c r="GVO1" s="6"/>
      <c r="GVP1" s="6"/>
      <c r="GVQ1" s="6"/>
      <c r="GVR1" s="6"/>
      <c r="GVS1" s="6"/>
      <c r="GVT1" s="6"/>
      <c r="GVU1" s="6"/>
      <c r="GVV1" s="6"/>
      <c r="GVW1" s="6"/>
      <c r="GVX1" s="6"/>
      <c r="GVY1" s="6"/>
      <c r="GVZ1" s="6"/>
      <c r="GWA1" s="6"/>
      <c r="GWB1" s="6"/>
      <c r="GWC1" s="6"/>
      <c r="GWD1" s="6"/>
      <c r="GWE1" s="6"/>
      <c r="GWF1" s="6"/>
      <c r="GWG1" s="6"/>
      <c r="GWH1" s="6"/>
      <c r="GWI1" s="6"/>
      <c r="GWJ1" s="6"/>
      <c r="GWK1" s="6"/>
      <c r="GWL1" s="6"/>
      <c r="GWM1" s="6"/>
      <c r="GWN1" s="6"/>
      <c r="GWO1" s="6"/>
      <c r="GWP1" s="6"/>
      <c r="GWQ1" s="6"/>
      <c r="GWR1" s="6"/>
      <c r="GWS1" s="6"/>
      <c r="GWT1" s="6"/>
      <c r="GWU1" s="6"/>
      <c r="GWV1" s="6"/>
      <c r="GWW1" s="6"/>
      <c r="GWX1" s="6"/>
      <c r="GWY1" s="6"/>
      <c r="GWZ1" s="6"/>
      <c r="GXA1" s="6"/>
      <c r="GXB1" s="6"/>
      <c r="GXC1" s="6"/>
      <c r="GXD1" s="6"/>
      <c r="GXE1" s="6"/>
      <c r="GXF1" s="6"/>
      <c r="GXG1" s="6"/>
      <c r="GXH1" s="6"/>
      <c r="GXI1" s="6"/>
      <c r="GXJ1" s="6"/>
      <c r="GXK1" s="6"/>
      <c r="GXL1" s="6"/>
      <c r="GXM1" s="6"/>
      <c r="GXN1" s="6"/>
      <c r="GXO1" s="6"/>
      <c r="GXP1" s="6"/>
      <c r="GXQ1" s="6"/>
      <c r="GXR1" s="6"/>
      <c r="GXS1" s="6"/>
      <c r="GXT1" s="6"/>
      <c r="GXU1" s="6"/>
      <c r="GXV1" s="6"/>
      <c r="GXW1" s="6"/>
      <c r="GXX1" s="6"/>
      <c r="GXY1" s="6"/>
      <c r="GXZ1" s="6"/>
      <c r="GYA1" s="6"/>
      <c r="GYB1" s="6"/>
      <c r="GYC1" s="6"/>
      <c r="GYD1" s="6"/>
      <c r="GYE1" s="6"/>
      <c r="GYF1" s="6"/>
      <c r="GYG1" s="6"/>
      <c r="GYH1" s="6"/>
      <c r="GYI1" s="6"/>
      <c r="GYJ1" s="6"/>
      <c r="GYK1" s="6"/>
      <c r="GYL1" s="6"/>
      <c r="GYM1" s="6"/>
      <c r="GYN1" s="6"/>
      <c r="GYO1" s="6"/>
      <c r="GYP1" s="6"/>
      <c r="GYQ1" s="6"/>
      <c r="GYR1" s="6"/>
      <c r="GYS1" s="6"/>
      <c r="GYT1" s="6"/>
      <c r="GYU1" s="6"/>
      <c r="GYV1" s="6"/>
      <c r="GYW1" s="6"/>
      <c r="GYX1" s="6"/>
      <c r="GYY1" s="6"/>
      <c r="GYZ1" s="6"/>
      <c r="GZA1" s="6"/>
      <c r="GZB1" s="6"/>
      <c r="GZC1" s="6"/>
      <c r="GZD1" s="6"/>
      <c r="GZE1" s="6"/>
      <c r="GZF1" s="6"/>
      <c r="GZG1" s="6"/>
      <c r="GZH1" s="6"/>
      <c r="GZI1" s="6"/>
      <c r="GZJ1" s="6"/>
      <c r="GZK1" s="6"/>
      <c r="GZL1" s="6"/>
      <c r="GZM1" s="6"/>
      <c r="GZN1" s="6"/>
      <c r="GZO1" s="6"/>
      <c r="GZP1" s="6"/>
      <c r="GZQ1" s="6"/>
      <c r="GZR1" s="6"/>
      <c r="GZS1" s="6"/>
      <c r="GZT1" s="6"/>
      <c r="GZU1" s="6"/>
      <c r="GZV1" s="6"/>
      <c r="GZW1" s="6"/>
      <c r="GZX1" s="6"/>
      <c r="GZY1" s="6"/>
      <c r="GZZ1" s="6"/>
      <c r="HAA1" s="6"/>
      <c r="HAB1" s="6"/>
      <c r="HAC1" s="6"/>
      <c r="HAD1" s="6"/>
      <c r="HAE1" s="6"/>
      <c r="HAF1" s="6"/>
      <c r="HAG1" s="6"/>
      <c r="HAH1" s="6"/>
      <c r="HAI1" s="6"/>
      <c r="HAJ1" s="6"/>
      <c r="HAK1" s="6"/>
      <c r="HAL1" s="6"/>
      <c r="HAM1" s="6"/>
      <c r="HAN1" s="6"/>
      <c r="HAO1" s="6"/>
      <c r="HAP1" s="6"/>
      <c r="HAQ1" s="6"/>
      <c r="HAR1" s="6"/>
      <c r="HAS1" s="6"/>
      <c r="HAT1" s="6"/>
      <c r="HAU1" s="6"/>
      <c r="HAV1" s="6"/>
      <c r="HAW1" s="6"/>
      <c r="HAX1" s="6"/>
      <c r="HAY1" s="6"/>
      <c r="HAZ1" s="6"/>
      <c r="HBA1" s="6"/>
      <c r="HBB1" s="6"/>
      <c r="HBC1" s="6"/>
      <c r="HBD1" s="6"/>
      <c r="HBE1" s="6"/>
      <c r="HBF1" s="6"/>
      <c r="HBG1" s="6"/>
      <c r="HBH1" s="6"/>
      <c r="HBI1" s="6"/>
      <c r="HBJ1" s="6"/>
      <c r="HBK1" s="6"/>
      <c r="HBL1" s="6"/>
      <c r="HBM1" s="6"/>
      <c r="HBN1" s="6"/>
      <c r="HBO1" s="6"/>
      <c r="HBP1" s="6"/>
      <c r="HBQ1" s="6"/>
      <c r="HBR1" s="6"/>
      <c r="HBS1" s="6"/>
      <c r="HBT1" s="6"/>
      <c r="HBU1" s="6"/>
      <c r="HBV1" s="6"/>
      <c r="HBW1" s="6"/>
      <c r="HBX1" s="6"/>
      <c r="HBY1" s="6"/>
      <c r="HBZ1" s="6"/>
      <c r="HCA1" s="6"/>
      <c r="HCB1" s="6"/>
      <c r="HCC1" s="6"/>
      <c r="HCD1" s="6"/>
      <c r="HCE1" s="6"/>
      <c r="HCF1" s="6"/>
      <c r="HCG1" s="6"/>
      <c r="HCH1" s="6"/>
      <c r="HCI1" s="6"/>
      <c r="HCJ1" s="6"/>
      <c r="HCK1" s="6"/>
      <c r="HCL1" s="6"/>
      <c r="HCM1" s="6"/>
      <c r="HCN1" s="6"/>
      <c r="HCO1" s="6"/>
      <c r="HCP1" s="6"/>
      <c r="HCQ1" s="6"/>
      <c r="HCR1" s="6"/>
      <c r="HCS1" s="6"/>
      <c r="HCT1" s="6"/>
      <c r="HCU1" s="6"/>
      <c r="HCV1" s="6"/>
      <c r="HCW1" s="6"/>
      <c r="HCX1" s="6"/>
      <c r="HCY1" s="6"/>
      <c r="HCZ1" s="6"/>
      <c r="HDA1" s="6"/>
      <c r="HDB1" s="6"/>
      <c r="HDC1" s="6"/>
      <c r="HDD1" s="6"/>
      <c r="HDE1" s="6"/>
      <c r="HDF1" s="6"/>
      <c r="HDG1" s="6"/>
      <c r="HDH1" s="6"/>
      <c r="HDI1" s="6"/>
      <c r="HDJ1" s="6"/>
      <c r="HDK1" s="6"/>
      <c r="HDL1" s="6"/>
      <c r="HDM1" s="6"/>
      <c r="HDN1" s="6"/>
      <c r="HDO1" s="6"/>
      <c r="HDP1" s="6"/>
      <c r="HDQ1" s="6"/>
      <c r="HDR1" s="6"/>
      <c r="HDS1" s="6"/>
      <c r="HDT1" s="6"/>
      <c r="HDU1" s="6"/>
      <c r="HDV1" s="6"/>
      <c r="HDW1" s="6"/>
      <c r="HDX1" s="6"/>
      <c r="HDY1" s="6"/>
      <c r="HDZ1" s="6"/>
      <c r="HEA1" s="6"/>
      <c r="HEB1" s="6"/>
      <c r="HEC1" s="6"/>
      <c r="HED1" s="6"/>
      <c r="HEE1" s="6"/>
      <c r="HEF1" s="6"/>
      <c r="HEG1" s="6"/>
      <c r="HEH1" s="6"/>
      <c r="HEI1" s="6"/>
      <c r="HEJ1" s="6"/>
      <c r="HEK1" s="6"/>
      <c r="HEL1" s="6"/>
      <c r="HEM1" s="6"/>
      <c r="HEN1" s="6"/>
      <c r="HEO1" s="6"/>
      <c r="HEP1" s="6"/>
      <c r="HEQ1" s="6"/>
      <c r="HER1" s="6"/>
      <c r="HES1" s="6"/>
      <c r="HET1" s="6"/>
      <c r="HEU1" s="6"/>
      <c r="HEV1" s="6"/>
      <c r="HEW1" s="6"/>
      <c r="HEX1" s="6"/>
      <c r="HEY1" s="6"/>
      <c r="HEZ1" s="6"/>
      <c r="HFA1" s="6"/>
      <c r="HFB1" s="6"/>
      <c r="HFC1" s="6"/>
      <c r="HFD1" s="6"/>
      <c r="HFE1" s="6"/>
      <c r="HFF1" s="6"/>
      <c r="HFG1" s="6"/>
      <c r="HFH1" s="6"/>
      <c r="HFI1" s="6"/>
      <c r="HFJ1" s="6"/>
      <c r="HFK1" s="6"/>
      <c r="HFL1" s="6"/>
      <c r="HFM1" s="6"/>
      <c r="HFN1" s="6"/>
      <c r="HFO1" s="6"/>
      <c r="HFP1" s="6"/>
      <c r="HFQ1" s="6"/>
      <c r="HFR1" s="6"/>
      <c r="HFS1" s="6"/>
      <c r="HFT1" s="6"/>
      <c r="HFU1" s="6"/>
      <c r="HFV1" s="6"/>
      <c r="HFW1" s="6"/>
      <c r="HFX1" s="6"/>
      <c r="HFY1" s="6"/>
      <c r="HFZ1" s="6"/>
      <c r="HGA1" s="6"/>
      <c r="HGB1" s="6"/>
      <c r="HGC1" s="6"/>
      <c r="HGD1" s="6"/>
      <c r="HGE1" s="6"/>
      <c r="HGF1" s="6"/>
      <c r="HGG1" s="6"/>
      <c r="HGH1" s="6"/>
      <c r="HGI1" s="6"/>
      <c r="HGJ1" s="6"/>
      <c r="HGK1" s="6"/>
      <c r="HGL1" s="6"/>
      <c r="HGM1" s="6"/>
      <c r="HGN1" s="6"/>
      <c r="HGO1" s="6"/>
      <c r="HGP1" s="6"/>
      <c r="HGQ1" s="6"/>
      <c r="HGR1" s="6"/>
      <c r="HGS1" s="6"/>
      <c r="HGT1" s="6"/>
      <c r="HGU1" s="6"/>
      <c r="HGV1" s="6"/>
      <c r="HGW1" s="6"/>
      <c r="HGX1" s="6"/>
      <c r="HGY1" s="6"/>
      <c r="HGZ1" s="6"/>
      <c r="HHA1" s="6"/>
      <c r="HHB1" s="6"/>
      <c r="HHC1" s="6"/>
      <c r="HHD1" s="6"/>
      <c r="HHE1" s="6"/>
      <c r="HHF1" s="6"/>
      <c r="HHG1" s="6"/>
      <c r="HHH1" s="6"/>
      <c r="HHI1" s="6"/>
      <c r="HHJ1" s="6"/>
      <c r="HHK1" s="6"/>
      <c r="HHL1" s="6"/>
      <c r="HHM1" s="6"/>
      <c r="HHN1" s="6"/>
      <c r="HHO1" s="6"/>
      <c r="HHP1" s="6"/>
      <c r="HHQ1" s="6"/>
      <c r="HHR1" s="6"/>
      <c r="HHS1" s="6"/>
      <c r="HHT1" s="6"/>
      <c r="HHU1" s="6"/>
      <c r="HHV1" s="6"/>
      <c r="HHW1" s="6"/>
      <c r="HHX1" s="6"/>
      <c r="HHY1" s="6"/>
      <c r="HHZ1" s="6"/>
      <c r="HIA1" s="6"/>
      <c r="HIB1" s="6"/>
      <c r="HIC1" s="6"/>
      <c r="HID1" s="6"/>
      <c r="HIE1" s="6"/>
      <c r="HIF1" s="6"/>
      <c r="HIG1" s="6"/>
      <c r="HIH1" s="6"/>
      <c r="HII1" s="6"/>
      <c r="HIJ1" s="6"/>
      <c r="HIK1" s="6"/>
      <c r="HIL1" s="6"/>
      <c r="HIM1" s="6"/>
      <c r="HIN1" s="6"/>
      <c r="HIO1" s="6"/>
      <c r="HIP1" s="6"/>
      <c r="HIQ1" s="6"/>
      <c r="HIR1" s="6"/>
      <c r="HIS1" s="6"/>
      <c r="HIT1" s="6"/>
      <c r="HIU1" s="6"/>
      <c r="HIV1" s="6"/>
      <c r="HIW1" s="6"/>
      <c r="HIX1" s="6"/>
      <c r="HIY1" s="6"/>
      <c r="HIZ1" s="6"/>
      <c r="HJA1" s="6"/>
      <c r="HJB1" s="6"/>
      <c r="HJC1" s="6"/>
      <c r="HJD1" s="6"/>
      <c r="HJE1" s="6"/>
      <c r="HJF1" s="6"/>
      <c r="HJG1" s="6"/>
      <c r="HJH1" s="6"/>
      <c r="HJI1" s="6"/>
      <c r="HJJ1" s="6"/>
      <c r="HJK1" s="6"/>
      <c r="HJL1" s="6"/>
      <c r="HJM1" s="6"/>
      <c r="HJN1" s="6"/>
      <c r="HJO1" s="6"/>
      <c r="HJP1" s="6"/>
      <c r="HJQ1" s="6"/>
      <c r="HJR1" s="6"/>
      <c r="HJS1" s="6"/>
      <c r="HJT1" s="6"/>
      <c r="HJU1" s="6"/>
      <c r="HJV1" s="6"/>
      <c r="HJW1" s="6"/>
      <c r="HJX1" s="6"/>
      <c r="HJY1" s="6"/>
      <c r="HJZ1" s="6"/>
      <c r="HKA1" s="6"/>
      <c r="HKB1" s="6"/>
      <c r="HKC1" s="6"/>
      <c r="HKD1" s="6"/>
      <c r="HKE1" s="6"/>
      <c r="HKF1" s="6"/>
      <c r="HKG1" s="6"/>
      <c r="HKH1" s="6"/>
      <c r="HKI1" s="6"/>
      <c r="HKJ1" s="6"/>
      <c r="HKK1" s="6"/>
      <c r="HKL1" s="6"/>
      <c r="HKM1" s="6"/>
      <c r="HKN1" s="6"/>
      <c r="HKO1" s="6"/>
      <c r="HKP1" s="6"/>
      <c r="HKQ1" s="6"/>
      <c r="HKR1" s="6"/>
      <c r="HKS1" s="6"/>
      <c r="HKT1" s="6"/>
      <c r="HKU1" s="6"/>
      <c r="HKV1" s="6"/>
      <c r="HKW1" s="6"/>
      <c r="HKX1" s="6"/>
      <c r="HKY1" s="6"/>
      <c r="HKZ1" s="6"/>
      <c r="HLA1" s="6"/>
      <c r="HLB1" s="6"/>
      <c r="HLC1" s="6"/>
      <c r="HLD1" s="6"/>
      <c r="HLE1" s="6"/>
      <c r="HLF1" s="6"/>
      <c r="HLG1" s="6"/>
      <c r="HLH1" s="6"/>
      <c r="HLI1" s="6"/>
      <c r="HLJ1" s="6"/>
      <c r="HLK1" s="6"/>
      <c r="HLL1" s="6"/>
      <c r="HLM1" s="6"/>
      <c r="HLN1" s="6"/>
      <c r="HLO1" s="6"/>
      <c r="HLP1" s="6"/>
      <c r="HLQ1" s="6"/>
      <c r="HLR1" s="6"/>
      <c r="HLS1" s="6"/>
      <c r="HLT1" s="6"/>
      <c r="HLU1" s="6"/>
      <c r="HLV1" s="6"/>
      <c r="HLW1" s="6"/>
      <c r="HLX1" s="6"/>
      <c r="HLY1" s="6"/>
      <c r="HLZ1" s="6"/>
      <c r="HMA1" s="6"/>
      <c r="HMB1" s="6"/>
      <c r="HMC1" s="6"/>
      <c r="HMD1" s="6"/>
      <c r="HME1" s="6"/>
      <c r="HMF1" s="6"/>
      <c r="HMG1" s="6"/>
      <c r="HMH1" s="6"/>
      <c r="HMI1" s="6"/>
      <c r="HMJ1" s="6"/>
      <c r="HMK1" s="6"/>
      <c r="HML1" s="6"/>
      <c r="HMM1" s="6"/>
      <c r="HMN1" s="6"/>
      <c r="HMO1" s="6"/>
      <c r="HMP1" s="6"/>
      <c r="HMQ1" s="6"/>
      <c r="HMR1" s="6"/>
      <c r="HMS1" s="6"/>
      <c r="HMT1" s="6"/>
      <c r="HMU1" s="6"/>
      <c r="HMV1" s="6"/>
      <c r="HMW1" s="6"/>
      <c r="HMX1" s="6"/>
      <c r="HMY1" s="6"/>
      <c r="HMZ1" s="6"/>
      <c r="HNA1" s="6"/>
      <c r="HNB1" s="6"/>
      <c r="HNC1" s="6"/>
      <c r="HND1" s="6"/>
      <c r="HNE1" s="6"/>
      <c r="HNF1" s="6"/>
      <c r="HNG1" s="6"/>
      <c r="HNH1" s="6"/>
      <c r="HNI1" s="6"/>
      <c r="HNJ1" s="6"/>
      <c r="HNK1" s="6"/>
      <c r="HNL1" s="6"/>
      <c r="HNM1" s="6"/>
      <c r="HNN1" s="6"/>
      <c r="HNO1" s="6"/>
      <c r="HNP1" s="6"/>
      <c r="HNQ1" s="6"/>
      <c r="HNR1" s="6"/>
      <c r="HNS1" s="6"/>
      <c r="HNT1" s="6"/>
      <c r="HNU1" s="6"/>
      <c r="HNV1" s="6"/>
      <c r="HNW1" s="6"/>
      <c r="HNX1" s="6"/>
      <c r="HNY1" s="6"/>
      <c r="HNZ1" s="6"/>
      <c r="HOA1" s="6"/>
      <c r="HOB1" s="6"/>
      <c r="HOC1" s="6"/>
      <c r="HOD1" s="6"/>
      <c r="HOE1" s="6"/>
      <c r="HOF1" s="6"/>
      <c r="HOG1" s="6"/>
      <c r="HOH1" s="6"/>
      <c r="HOI1" s="6"/>
      <c r="HOJ1" s="6"/>
      <c r="HOK1" s="6"/>
      <c r="HOL1" s="6"/>
      <c r="HOM1" s="6"/>
      <c r="HON1" s="6"/>
      <c r="HOO1" s="6"/>
      <c r="HOP1" s="6"/>
      <c r="HOQ1" s="6"/>
      <c r="HOR1" s="6"/>
      <c r="HOS1" s="6"/>
      <c r="HOT1" s="6"/>
      <c r="HOU1" s="6"/>
      <c r="HOV1" s="6"/>
      <c r="HOW1" s="6"/>
      <c r="HOX1" s="6"/>
      <c r="HOY1" s="6"/>
      <c r="HOZ1" s="6"/>
      <c r="HPA1" s="6"/>
      <c r="HPB1" s="6"/>
      <c r="HPC1" s="6"/>
      <c r="HPD1" s="6"/>
      <c r="HPE1" s="6"/>
      <c r="HPF1" s="6"/>
      <c r="HPG1" s="6"/>
      <c r="HPH1" s="6"/>
      <c r="HPI1" s="6"/>
      <c r="HPJ1" s="6"/>
      <c r="HPK1" s="6"/>
      <c r="HPL1" s="6"/>
      <c r="HPM1" s="6"/>
      <c r="HPN1" s="6"/>
      <c r="HPO1" s="6"/>
      <c r="HPP1" s="6"/>
      <c r="HPQ1" s="6"/>
      <c r="HPR1" s="6"/>
      <c r="HPS1" s="6"/>
      <c r="HPT1" s="6"/>
      <c r="HPU1" s="6"/>
      <c r="HPV1" s="6"/>
      <c r="HPW1" s="6"/>
      <c r="HPX1" s="6"/>
      <c r="HPY1" s="6"/>
      <c r="HPZ1" s="6"/>
      <c r="HQA1" s="6"/>
      <c r="HQB1" s="6"/>
      <c r="HQC1" s="6"/>
      <c r="HQD1" s="6"/>
      <c r="HQE1" s="6"/>
      <c r="HQF1" s="6"/>
      <c r="HQG1" s="6"/>
      <c r="HQH1" s="6"/>
      <c r="HQI1" s="6"/>
      <c r="HQJ1" s="6"/>
      <c r="HQK1" s="6"/>
      <c r="HQL1" s="6"/>
      <c r="HQM1" s="6"/>
      <c r="HQN1" s="6"/>
      <c r="HQO1" s="6"/>
      <c r="HQP1" s="6"/>
      <c r="HQQ1" s="6"/>
      <c r="HQR1" s="6"/>
      <c r="HQS1" s="6"/>
      <c r="HQT1" s="6"/>
      <c r="HQU1" s="6"/>
      <c r="HQV1" s="6"/>
      <c r="HQW1" s="6"/>
      <c r="HQX1" s="6"/>
      <c r="HQY1" s="6"/>
      <c r="HQZ1" s="6"/>
      <c r="HRA1" s="6"/>
      <c r="HRB1" s="6"/>
      <c r="HRC1" s="6"/>
      <c r="HRD1" s="6"/>
      <c r="HRE1" s="6"/>
      <c r="HRF1" s="6"/>
      <c r="HRG1" s="6"/>
      <c r="HRH1" s="6"/>
      <c r="HRI1" s="6"/>
      <c r="HRJ1" s="6"/>
      <c r="HRK1" s="6"/>
      <c r="HRL1" s="6"/>
      <c r="HRM1" s="6"/>
      <c r="HRN1" s="6"/>
      <c r="HRO1" s="6"/>
      <c r="HRP1" s="6"/>
      <c r="HRQ1" s="6"/>
      <c r="HRR1" s="6"/>
      <c r="HRS1" s="6"/>
      <c r="HRT1" s="6"/>
      <c r="HRU1" s="6"/>
      <c r="HRV1" s="6"/>
      <c r="HRW1" s="6"/>
      <c r="HRX1" s="6"/>
      <c r="HRY1" s="6"/>
      <c r="HRZ1" s="6"/>
      <c r="HSA1" s="6"/>
      <c r="HSB1" s="6"/>
      <c r="HSC1" s="6"/>
      <c r="HSD1" s="6"/>
      <c r="HSE1" s="6"/>
      <c r="HSF1" s="6"/>
      <c r="HSG1" s="6"/>
      <c r="HSH1" s="6"/>
      <c r="HSI1" s="6"/>
      <c r="HSJ1" s="6"/>
      <c r="HSK1" s="6"/>
      <c r="HSL1" s="6"/>
      <c r="HSM1" s="6"/>
      <c r="HSN1" s="6"/>
      <c r="HSO1" s="6"/>
      <c r="HSP1" s="6"/>
      <c r="HSQ1" s="6"/>
      <c r="HSR1" s="6"/>
      <c r="HSS1" s="6"/>
      <c r="HST1" s="6"/>
      <c r="HSU1" s="6"/>
      <c r="HSV1" s="6"/>
      <c r="HSW1" s="6"/>
      <c r="HSX1" s="6"/>
      <c r="HSY1" s="6"/>
      <c r="HSZ1" s="6"/>
      <c r="HTA1" s="6"/>
      <c r="HTB1" s="6"/>
      <c r="HTC1" s="6"/>
      <c r="HTD1" s="6"/>
      <c r="HTE1" s="6"/>
      <c r="HTF1" s="6"/>
      <c r="HTG1" s="6"/>
      <c r="HTH1" s="6"/>
      <c r="HTI1" s="6"/>
      <c r="HTJ1" s="6"/>
      <c r="HTK1" s="6"/>
      <c r="HTL1" s="6"/>
      <c r="HTM1" s="6"/>
      <c r="HTN1" s="6"/>
      <c r="HTO1" s="6"/>
      <c r="HTP1" s="6"/>
      <c r="HTQ1" s="6"/>
      <c r="HTR1" s="6"/>
      <c r="HTS1" s="6"/>
      <c r="HTT1" s="6"/>
      <c r="HTU1" s="6"/>
      <c r="HTV1" s="6"/>
      <c r="HTW1" s="6"/>
      <c r="HTX1" s="6"/>
      <c r="HTY1" s="6"/>
      <c r="HTZ1" s="6"/>
      <c r="HUA1" s="6"/>
      <c r="HUB1" s="6"/>
      <c r="HUC1" s="6"/>
      <c r="HUD1" s="6"/>
      <c r="HUE1" s="6"/>
      <c r="HUF1" s="6"/>
      <c r="HUG1" s="6"/>
      <c r="HUH1" s="6"/>
      <c r="HUI1" s="6"/>
      <c r="HUJ1" s="6"/>
      <c r="HUK1" s="6"/>
      <c r="HUL1" s="6"/>
      <c r="HUM1" s="6"/>
      <c r="HUN1" s="6"/>
      <c r="HUO1" s="6"/>
      <c r="HUP1" s="6"/>
      <c r="HUQ1" s="6"/>
      <c r="HUR1" s="6"/>
      <c r="HUS1" s="6"/>
      <c r="HUT1" s="6"/>
      <c r="HUU1" s="6"/>
      <c r="HUV1" s="6"/>
      <c r="HUW1" s="6"/>
      <c r="HUX1" s="6"/>
      <c r="HUY1" s="6"/>
      <c r="HUZ1" s="6"/>
      <c r="HVA1" s="6"/>
      <c r="HVB1" s="6"/>
      <c r="HVC1" s="6"/>
      <c r="HVD1" s="6"/>
      <c r="HVE1" s="6"/>
      <c r="HVF1" s="6"/>
      <c r="HVG1" s="6"/>
      <c r="HVH1" s="6"/>
      <c r="HVI1" s="6"/>
      <c r="HVJ1" s="6"/>
      <c r="HVK1" s="6"/>
      <c r="HVL1" s="6"/>
      <c r="HVM1" s="6"/>
      <c r="HVN1" s="6"/>
      <c r="HVO1" s="6"/>
      <c r="HVP1" s="6"/>
      <c r="HVQ1" s="6"/>
      <c r="HVR1" s="6"/>
      <c r="HVS1" s="6"/>
      <c r="HVT1" s="6"/>
      <c r="HVU1" s="6"/>
      <c r="HVV1" s="6"/>
      <c r="HVW1" s="6"/>
      <c r="HVX1" s="6"/>
      <c r="HVY1" s="6"/>
      <c r="HVZ1" s="6"/>
      <c r="HWA1" s="6"/>
      <c r="HWB1" s="6"/>
      <c r="HWC1" s="6"/>
      <c r="HWD1" s="6"/>
      <c r="HWE1" s="6"/>
      <c r="HWF1" s="6"/>
      <c r="HWG1" s="6"/>
      <c r="HWH1" s="6"/>
      <c r="HWI1" s="6"/>
      <c r="HWJ1" s="6"/>
      <c r="HWK1" s="6"/>
      <c r="HWL1" s="6"/>
      <c r="HWM1" s="6"/>
      <c r="HWN1" s="6"/>
      <c r="HWO1" s="6"/>
      <c r="HWP1" s="6"/>
      <c r="HWQ1" s="6"/>
      <c r="HWR1" s="6"/>
      <c r="HWS1" s="6"/>
      <c r="HWT1" s="6"/>
      <c r="HWU1" s="6"/>
      <c r="HWV1" s="6"/>
      <c r="HWW1" s="6"/>
      <c r="HWX1" s="6"/>
      <c r="HWY1" s="6"/>
      <c r="HWZ1" s="6"/>
      <c r="HXA1" s="6"/>
      <c r="HXB1" s="6"/>
      <c r="HXC1" s="6"/>
      <c r="HXD1" s="6"/>
      <c r="HXE1" s="6"/>
      <c r="HXF1" s="6"/>
      <c r="HXG1" s="6"/>
      <c r="HXH1" s="6"/>
      <c r="HXI1" s="6"/>
      <c r="HXJ1" s="6"/>
      <c r="HXK1" s="6"/>
      <c r="HXL1" s="6"/>
      <c r="HXM1" s="6"/>
      <c r="HXN1" s="6"/>
      <c r="HXO1" s="6"/>
      <c r="HXP1" s="6"/>
      <c r="HXQ1" s="6"/>
      <c r="HXR1" s="6"/>
      <c r="HXS1" s="6"/>
      <c r="HXT1" s="6"/>
      <c r="HXU1" s="6"/>
      <c r="HXV1" s="6"/>
      <c r="HXW1" s="6"/>
      <c r="HXX1" s="6"/>
      <c r="HXY1" s="6"/>
      <c r="HXZ1" s="6"/>
      <c r="HYA1" s="6"/>
      <c r="HYB1" s="6"/>
      <c r="HYC1" s="6"/>
      <c r="HYD1" s="6"/>
      <c r="HYE1" s="6"/>
      <c r="HYF1" s="6"/>
      <c r="HYG1" s="6"/>
      <c r="HYH1" s="6"/>
      <c r="HYI1" s="6"/>
      <c r="HYJ1" s="6"/>
      <c r="HYK1" s="6"/>
      <c r="HYL1" s="6"/>
      <c r="HYM1" s="6"/>
      <c r="HYN1" s="6"/>
      <c r="HYO1" s="6"/>
      <c r="HYP1" s="6"/>
      <c r="HYQ1" s="6"/>
      <c r="HYR1" s="6"/>
      <c r="HYS1" s="6"/>
      <c r="HYT1" s="6"/>
      <c r="HYU1" s="6"/>
      <c r="HYV1" s="6"/>
      <c r="HYW1" s="6"/>
      <c r="HYX1" s="6"/>
      <c r="HYY1" s="6"/>
      <c r="HYZ1" s="6"/>
      <c r="HZA1" s="6"/>
      <c r="HZB1" s="6"/>
      <c r="HZC1" s="6"/>
      <c r="HZD1" s="6"/>
      <c r="HZE1" s="6"/>
      <c r="HZF1" s="6"/>
      <c r="HZG1" s="6"/>
      <c r="HZH1" s="6"/>
      <c r="HZI1" s="6"/>
      <c r="HZJ1" s="6"/>
      <c r="HZK1" s="6"/>
      <c r="HZL1" s="6"/>
      <c r="HZM1" s="6"/>
      <c r="HZN1" s="6"/>
      <c r="HZO1" s="6"/>
      <c r="HZP1" s="6"/>
      <c r="HZQ1" s="6"/>
      <c r="HZR1" s="6"/>
      <c r="HZS1" s="6"/>
      <c r="HZT1" s="6"/>
      <c r="HZU1" s="6"/>
      <c r="HZV1" s="6"/>
      <c r="HZW1" s="6"/>
      <c r="HZX1" s="6"/>
      <c r="HZY1" s="6"/>
      <c r="HZZ1" s="6"/>
      <c r="IAA1" s="6"/>
      <c r="IAB1" s="6"/>
      <c r="IAC1" s="6"/>
      <c r="IAD1" s="6"/>
      <c r="IAE1" s="6"/>
      <c r="IAF1" s="6"/>
      <c r="IAG1" s="6"/>
      <c r="IAH1" s="6"/>
      <c r="IAI1" s="6"/>
      <c r="IAJ1" s="6"/>
      <c r="IAK1" s="6"/>
      <c r="IAL1" s="6"/>
      <c r="IAM1" s="6"/>
      <c r="IAN1" s="6"/>
      <c r="IAO1" s="6"/>
      <c r="IAP1" s="6"/>
      <c r="IAQ1" s="6"/>
      <c r="IAR1" s="6"/>
      <c r="IAS1" s="6"/>
      <c r="IAT1" s="6"/>
      <c r="IAU1" s="6"/>
      <c r="IAV1" s="6"/>
      <c r="IAW1" s="6"/>
      <c r="IAX1" s="6"/>
      <c r="IAY1" s="6"/>
      <c r="IAZ1" s="6"/>
      <c r="IBA1" s="6"/>
      <c r="IBB1" s="6"/>
      <c r="IBC1" s="6"/>
      <c r="IBD1" s="6"/>
      <c r="IBE1" s="6"/>
      <c r="IBF1" s="6"/>
      <c r="IBG1" s="6"/>
      <c r="IBH1" s="6"/>
      <c r="IBI1" s="6"/>
      <c r="IBJ1" s="6"/>
      <c r="IBK1" s="6"/>
      <c r="IBL1" s="6"/>
      <c r="IBM1" s="6"/>
      <c r="IBN1" s="6"/>
      <c r="IBO1" s="6"/>
      <c r="IBP1" s="6"/>
      <c r="IBQ1" s="6"/>
      <c r="IBR1" s="6"/>
      <c r="IBS1" s="6"/>
      <c r="IBT1" s="6"/>
      <c r="IBU1" s="6"/>
      <c r="IBV1" s="6"/>
      <c r="IBW1" s="6"/>
      <c r="IBX1" s="6"/>
      <c r="IBY1" s="6"/>
      <c r="IBZ1" s="6"/>
      <c r="ICA1" s="6"/>
      <c r="ICB1" s="6"/>
      <c r="ICC1" s="6"/>
      <c r="ICD1" s="6"/>
      <c r="ICE1" s="6"/>
      <c r="ICF1" s="6"/>
      <c r="ICG1" s="6"/>
      <c r="ICH1" s="6"/>
      <c r="ICI1" s="6"/>
      <c r="ICJ1" s="6"/>
      <c r="ICK1" s="6"/>
      <c r="ICL1" s="6"/>
      <c r="ICM1" s="6"/>
      <c r="ICN1" s="6"/>
      <c r="ICO1" s="6"/>
      <c r="ICP1" s="6"/>
      <c r="ICQ1" s="6"/>
      <c r="ICR1" s="6"/>
      <c r="ICS1" s="6"/>
      <c r="ICT1" s="6"/>
      <c r="ICU1" s="6"/>
      <c r="ICV1" s="6"/>
      <c r="ICW1" s="6"/>
      <c r="ICX1" s="6"/>
      <c r="ICY1" s="6"/>
      <c r="ICZ1" s="6"/>
      <c r="IDA1" s="6"/>
      <c r="IDB1" s="6"/>
      <c r="IDC1" s="6"/>
      <c r="IDD1" s="6"/>
      <c r="IDE1" s="6"/>
      <c r="IDF1" s="6"/>
      <c r="IDG1" s="6"/>
      <c r="IDH1" s="6"/>
      <c r="IDI1" s="6"/>
      <c r="IDJ1" s="6"/>
      <c r="IDK1" s="6"/>
      <c r="IDL1" s="6"/>
      <c r="IDM1" s="6"/>
      <c r="IDN1" s="6"/>
      <c r="IDO1" s="6"/>
      <c r="IDP1" s="6"/>
      <c r="IDQ1" s="6"/>
      <c r="IDR1" s="6"/>
      <c r="IDS1" s="6"/>
      <c r="IDT1" s="6"/>
      <c r="IDU1" s="6"/>
      <c r="IDV1" s="6"/>
      <c r="IDW1" s="6"/>
      <c r="IDX1" s="6"/>
      <c r="IDY1" s="6"/>
      <c r="IDZ1" s="6"/>
      <c r="IEA1" s="6"/>
      <c r="IEB1" s="6"/>
      <c r="IEC1" s="6"/>
      <c r="IED1" s="6"/>
      <c r="IEE1" s="6"/>
      <c r="IEF1" s="6"/>
      <c r="IEG1" s="6"/>
      <c r="IEH1" s="6"/>
      <c r="IEI1" s="6"/>
      <c r="IEJ1" s="6"/>
      <c r="IEK1" s="6"/>
      <c r="IEL1" s="6"/>
      <c r="IEM1" s="6"/>
      <c r="IEN1" s="6"/>
      <c r="IEO1" s="6"/>
      <c r="IEP1" s="6"/>
      <c r="IEQ1" s="6"/>
      <c r="IER1" s="6"/>
      <c r="IES1" s="6"/>
      <c r="IET1" s="6"/>
      <c r="IEU1" s="6"/>
      <c r="IEV1" s="6"/>
      <c r="IEW1" s="6"/>
      <c r="IEX1" s="6"/>
      <c r="IEY1" s="6"/>
      <c r="IEZ1" s="6"/>
      <c r="IFA1" s="6"/>
      <c r="IFB1" s="6"/>
      <c r="IFC1" s="6"/>
      <c r="IFD1" s="6"/>
      <c r="IFE1" s="6"/>
      <c r="IFF1" s="6"/>
      <c r="IFG1" s="6"/>
      <c r="IFH1" s="6"/>
      <c r="IFI1" s="6"/>
      <c r="IFJ1" s="6"/>
      <c r="IFK1" s="6"/>
      <c r="IFL1" s="6"/>
      <c r="IFM1" s="6"/>
      <c r="IFN1" s="6"/>
      <c r="IFO1" s="6"/>
      <c r="IFP1" s="6"/>
      <c r="IFQ1" s="6"/>
      <c r="IFR1" s="6"/>
      <c r="IFS1" s="6"/>
      <c r="IFT1" s="6"/>
      <c r="IFU1" s="6"/>
      <c r="IFV1" s="6"/>
      <c r="IFW1" s="6"/>
      <c r="IFX1" s="6"/>
      <c r="IFY1" s="6"/>
      <c r="IFZ1" s="6"/>
      <c r="IGA1" s="6"/>
      <c r="IGB1" s="6"/>
      <c r="IGC1" s="6"/>
      <c r="IGD1" s="6"/>
      <c r="IGE1" s="6"/>
      <c r="IGF1" s="6"/>
      <c r="IGG1" s="6"/>
      <c r="IGH1" s="6"/>
      <c r="IGI1" s="6"/>
      <c r="IGJ1" s="6"/>
      <c r="IGK1" s="6"/>
      <c r="IGL1" s="6"/>
      <c r="IGM1" s="6"/>
      <c r="IGN1" s="6"/>
      <c r="IGO1" s="6"/>
      <c r="IGP1" s="6"/>
      <c r="IGQ1" s="6"/>
      <c r="IGR1" s="6"/>
      <c r="IGS1" s="6"/>
      <c r="IGT1" s="6"/>
      <c r="IGU1" s="6"/>
      <c r="IGV1" s="6"/>
      <c r="IGW1" s="6"/>
      <c r="IGX1" s="6"/>
      <c r="IGY1" s="6"/>
      <c r="IGZ1" s="6"/>
      <c r="IHA1" s="6"/>
      <c r="IHB1" s="6"/>
      <c r="IHC1" s="6"/>
      <c r="IHD1" s="6"/>
      <c r="IHE1" s="6"/>
      <c r="IHF1" s="6"/>
      <c r="IHG1" s="6"/>
      <c r="IHH1" s="6"/>
      <c r="IHI1" s="6"/>
      <c r="IHJ1" s="6"/>
      <c r="IHK1" s="6"/>
      <c r="IHL1" s="6"/>
      <c r="IHM1" s="6"/>
      <c r="IHN1" s="6"/>
      <c r="IHO1" s="6"/>
      <c r="IHP1" s="6"/>
      <c r="IHQ1" s="6"/>
      <c r="IHR1" s="6"/>
      <c r="IHS1" s="6"/>
      <c r="IHT1" s="6"/>
      <c r="IHU1" s="6"/>
      <c r="IHV1" s="6"/>
      <c r="IHW1" s="6"/>
      <c r="IHX1" s="6"/>
      <c r="IHY1" s="6"/>
      <c r="IHZ1" s="6"/>
      <c r="IIA1" s="6"/>
      <c r="IIB1" s="6"/>
      <c r="IIC1" s="6"/>
      <c r="IID1" s="6"/>
      <c r="IIE1" s="6"/>
      <c r="IIF1" s="6"/>
      <c r="IIG1" s="6"/>
      <c r="IIH1" s="6"/>
      <c r="III1" s="6"/>
      <c r="IIJ1" s="6"/>
      <c r="IIK1" s="6"/>
      <c r="IIL1" s="6"/>
      <c r="IIM1" s="6"/>
      <c r="IIN1" s="6"/>
      <c r="IIO1" s="6"/>
      <c r="IIP1" s="6"/>
      <c r="IIQ1" s="6"/>
      <c r="IIR1" s="6"/>
      <c r="IIS1" s="6"/>
      <c r="IIT1" s="6"/>
      <c r="IIU1" s="6"/>
      <c r="IIV1" s="6"/>
      <c r="IIW1" s="6"/>
      <c r="IIX1" s="6"/>
      <c r="IIY1" s="6"/>
      <c r="IIZ1" s="6"/>
      <c r="IJA1" s="6"/>
      <c r="IJB1" s="6"/>
      <c r="IJC1" s="6"/>
      <c r="IJD1" s="6"/>
      <c r="IJE1" s="6"/>
      <c r="IJF1" s="6"/>
      <c r="IJG1" s="6"/>
      <c r="IJH1" s="6"/>
      <c r="IJI1" s="6"/>
      <c r="IJJ1" s="6"/>
      <c r="IJK1" s="6"/>
      <c r="IJL1" s="6"/>
      <c r="IJM1" s="6"/>
      <c r="IJN1" s="6"/>
      <c r="IJO1" s="6"/>
      <c r="IJP1" s="6"/>
      <c r="IJQ1" s="6"/>
      <c r="IJR1" s="6"/>
      <c r="IJS1" s="6"/>
      <c r="IJT1" s="6"/>
      <c r="IJU1" s="6"/>
      <c r="IJV1" s="6"/>
      <c r="IJW1" s="6"/>
      <c r="IJX1" s="6"/>
      <c r="IJY1" s="6"/>
      <c r="IJZ1" s="6"/>
      <c r="IKA1" s="6"/>
      <c r="IKB1" s="6"/>
      <c r="IKC1" s="6"/>
      <c r="IKD1" s="6"/>
      <c r="IKE1" s="6"/>
      <c r="IKF1" s="6"/>
      <c r="IKG1" s="6"/>
      <c r="IKH1" s="6"/>
      <c r="IKI1" s="6"/>
      <c r="IKJ1" s="6"/>
      <c r="IKK1" s="6"/>
      <c r="IKL1" s="6"/>
      <c r="IKM1" s="6"/>
      <c r="IKN1" s="6"/>
      <c r="IKO1" s="6"/>
      <c r="IKP1" s="6"/>
      <c r="IKQ1" s="6"/>
      <c r="IKR1" s="6"/>
      <c r="IKS1" s="6"/>
      <c r="IKT1" s="6"/>
      <c r="IKU1" s="6"/>
      <c r="IKV1" s="6"/>
      <c r="IKW1" s="6"/>
      <c r="IKX1" s="6"/>
      <c r="IKY1" s="6"/>
      <c r="IKZ1" s="6"/>
      <c r="ILA1" s="6"/>
      <c r="ILB1" s="6"/>
      <c r="ILC1" s="6"/>
      <c r="ILD1" s="6"/>
      <c r="ILE1" s="6"/>
      <c r="ILF1" s="6"/>
      <c r="ILG1" s="6"/>
      <c r="ILH1" s="6"/>
      <c r="ILI1" s="6"/>
      <c r="ILJ1" s="6"/>
      <c r="ILK1" s="6"/>
      <c r="ILL1" s="6"/>
      <c r="ILM1" s="6"/>
      <c r="ILN1" s="6"/>
      <c r="ILO1" s="6"/>
      <c r="ILP1" s="6"/>
      <c r="ILQ1" s="6"/>
      <c r="ILR1" s="6"/>
      <c r="ILS1" s="6"/>
      <c r="ILT1" s="6"/>
      <c r="ILU1" s="6"/>
      <c r="ILV1" s="6"/>
      <c r="ILW1" s="6"/>
      <c r="ILX1" s="6"/>
      <c r="ILY1" s="6"/>
      <c r="ILZ1" s="6"/>
      <c r="IMA1" s="6"/>
      <c r="IMB1" s="6"/>
      <c r="IMC1" s="6"/>
      <c r="IMD1" s="6"/>
      <c r="IME1" s="6"/>
      <c r="IMF1" s="6"/>
      <c r="IMG1" s="6"/>
      <c r="IMH1" s="6"/>
      <c r="IMI1" s="6"/>
      <c r="IMJ1" s="6"/>
      <c r="IMK1" s="6"/>
      <c r="IML1" s="6"/>
      <c r="IMM1" s="6"/>
      <c r="IMN1" s="6"/>
      <c r="IMO1" s="6"/>
      <c r="IMP1" s="6"/>
      <c r="IMQ1" s="6"/>
      <c r="IMR1" s="6"/>
      <c r="IMS1" s="6"/>
      <c r="IMT1" s="6"/>
      <c r="IMU1" s="6"/>
      <c r="IMV1" s="6"/>
      <c r="IMW1" s="6"/>
      <c r="IMX1" s="6"/>
      <c r="IMY1" s="6"/>
      <c r="IMZ1" s="6"/>
      <c r="INA1" s="6"/>
      <c r="INB1" s="6"/>
      <c r="INC1" s="6"/>
      <c r="IND1" s="6"/>
      <c r="INE1" s="6"/>
      <c r="INF1" s="6"/>
      <c r="ING1" s="6"/>
      <c r="INH1" s="6"/>
      <c r="INI1" s="6"/>
      <c r="INJ1" s="6"/>
      <c r="INK1" s="6"/>
      <c r="INL1" s="6"/>
      <c r="INM1" s="6"/>
      <c r="INN1" s="6"/>
      <c r="INO1" s="6"/>
      <c r="INP1" s="6"/>
      <c r="INQ1" s="6"/>
      <c r="INR1" s="6"/>
      <c r="INS1" s="6"/>
      <c r="INT1" s="6"/>
      <c r="INU1" s="6"/>
      <c r="INV1" s="6"/>
      <c r="INW1" s="6"/>
      <c r="INX1" s="6"/>
      <c r="INY1" s="6"/>
      <c r="INZ1" s="6"/>
      <c r="IOA1" s="6"/>
      <c r="IOB1" s="6"/>
      <c r="IOC1" s="6"/>
      <c r="IOD1" s="6"/>
      <c r="IOE1" s="6"/>
      <c r="IOF1" s="6"/>
      <c r="IOG1" s="6"/>
      <c r="IOH1" s="6"/>
      <c r="IOI1" s="6"/>
      <c r="IOJ1" s="6"/>
      <c r="IOK1" s="6"/>
      <c r="IOL1" s="6"/>
      <c r="IOM1" s="6"/>
      <c r="ION1" s="6"/>
      <c r="IOO1" s="6"/>
      <c r="IOP1" s="6"/>
      <c r="IOQ1" s="6"/>
      <c r="IOR1" s="6"/>
      <c r="IOS1" s="6"/>
      <c r="IOT1" s="6"/>
      <c r="IOU1" s="6"/>
      <c r="IOV1" s="6"/>
      <c r="IOW1" s="6"/>
      <c r="IOX1" s="6"/>
      <c r="IOY1" s="6"/>
      <c r="IOZ1" s="6"/>
      <c r="IPA1" s="6"/>
      <c r="IPB1" s="6"/>
      <c r="IPC1" s="6"/>
      <c r="IPD1" s="6"/>
      <c r="IPE1" s="6"/>
      <c r="IPF1" s="6"/>
      <c r="IPG1" s="6"/>
      <c r="IPH1" s="6"/>
      <c r="IPI1" s="6"/>
      <c r="IPJ1" s="6"/>
      <c r="IPK1" s="6"/>
      <c r="IPL1" s="6"/>
      <c r="IPM1" s="6"/>
      <c r="IPN1" s="6"/>
      <c r="IPO1" s="6"/>
      <c r="IPP1" s="6"/>
      <c r="IPQ1" s="6"/>
      <c r="IPR1" s="6"/>
      <c r="IPS1" s="6"/>
      <c r="IPT1" s="6"/>
      <c r="IPU1" s="6"/>
      <c r="IPV1" s="6"/>
      <c r="IPW1" s="6"/>
      <c r="IPX1" s="6"/>
      <c r="IPY1" s="6"/>
      <c r="IPZ1" s="6"/>
      <c r="IQA1" s="6"/>
      <c r="IQB1" s="6"/>
      <c r="IQC1" s="6"/>
      <c r="IQD1" s="6"/>
      <c r="IQE1" s="6"/>
      <c r="IQF1" s="6"/>
      <c r="IQG1" s="6"/>
      <c r="IQH1" s="6"/>
      <c r="IQI1" s="6"/>
      <c r="IQJ1" s="6"/>
      <c r="IQK1" s="6"/>
      <c r="IQL1" s="6"/>
      <c r="IQM1" s="6"/>
      <c r="IQN1" s="6"/>
      <c r="IQO1" s="6"/>
      <c r="IQP1" s="6"/>
      <c r="IQQ1" s="6"/>
      <c r="IQR1" s="6"/>
      <c r="IQS1" s="6"/>
      <c r="IQT1" s="6"/>
      <c r="IQU1" s="6"/>
      <c r="IQV1" s="6"/>
      <c r="IQW1" s="6"/>
      <c r="IQX1" s="6"/>
      <c r="IQY1" s="6"/>
      <c r="IQZ1" s="6"/>
      <c r="IRA1" s="6"/>
      <c r="IRB1" s="6"/>
      <c r="IRC1" s="6"/>
      <c r="IRD1" s="6"/>
      <c r="IRE1" s="6"/>
      <c r="IRF1" s="6"/>
      <c r="IRG1" s="6"/>
      <c r="IRH1" s="6"/>
      <c r="IRI1" s="6"/>
      <c r="IRJ1" s="6"/>
      <c r="IRK1" s="6"/>
      <c r="IRL1" s="6"/>
      <c r="IRM1" s="6"/>
      <c r="IRN1" s="6"/>
      <c r="IRO1" s="6"/>
      <c r="IRP1" s="6"/>
      <c r="IRQ1" s="6"/>
      <c r="IRR1" s="6"/>
      <c r="IRS1" s="6"/>
      <c r="IRT1" s="6"/>
      <c r="IRU1" s="6"/>
      <c r="IRV1" s="6"/>
      <c r="IRW1" s="6"/>
      <c r="IRX1" s="6"/>
      <c r="IRY1" s="6"/>
      <c r="IRZ1" s="6"/>
      <c r="ISA1" s="6"/>
      <c r="ISB1" s="6"/>
      <c r="ISC1" s="6"/>
      <c r="ISD1" s="6"/>
      <c r="ISE1" s="6"/>
      <c r="ISF1" s="6"/>
      <c r="ISG1" s="6"/>
      <c r="ISH1" s="6"/>
      <c r="ISI1" s="6"/>
      <c r="ISJ1" s="6"/>
      <c r="ISK1" s="6"/>
      <c r="ISL1" s="6"/>
      <c r="ISM1" s="6"/>
      <c r="ISN1" s="6"/>
      <c r="ISO1" s="6"/>
      <c r="ISP1" s="6"/>
      <c r="ISQ1" s="6"/>
      <c r="ISR1" s="6"/>
      <c r="ISS1" s="6"/>
      <c r="IST1" s="6"/>
      <c r="ISU1" s="6"/>
      <c r="ISV1" s="6"/>
      <c r="ISW1" s="6"/>
      <c r="ISX1" s="6"/>
      <c r="ISY1" s="6"/>
      <c r="ISZ1" s="6"/>
      <c r="ITA1" s="6"/>
      <c r="ITB1" s="6"/>
      <c r="ITC1" s="6"/>
      <c r="ITD1" s="6"/>
      <c r="ITE1" s="6"/>
      <c r="ITF1" s="6"/>
      <c r="ITG1" s="6"/>
      <c r="ITH1" s="6"/>
      <c r="ITI1" s="6"/>
      <c r="ITJ1" s="6"/>
      <c r="ITK1" s="6"/>
      <c r="ITL1" s="6"/>
      <c r="ITM1" s="6"/>
      <c r="ITN1" s="6"/>
      <c r="ITO1" s="6"/>
      <c r="ITP1" s="6"/>
      <c r="ITQ1" s="6"/>
      <c r="ITR1" s="6"/>
      <c r="ITS1" s="6"/>
      <c r="ITT1" s="6"/>
      <c r="ITU1" s="6"/>
      <c r="ITV1" s="6"/>
      <c r="ITW1" s="6"/>
      <c r="ITX1" s="6"/>
      <c r="ITY1" s="6"/>
      <c r="ITZ1" s="6"/>
      <c r="IUA1" s="6"/>
      <c r="IUB1" s="6"/>
      <c r="IUC1" s="6"/>
      <c r="IUD1" s="6"/>
      <c r="IUE1" s="6"/>
      <c r="IUF1" s="6"/>
      <c r="IUG1" s="6"/>
      <c r="IUH1" s="6"/>
      <c r="IUI1" s="6"/>
      <c r="IUJ1" s="6"/>
      <c r="IUK1" s="6"/>
      <c r="IUL1" s="6"/>
      <c r="IUM1" s="6"/>
      <c r="IUN1" s="6"/>
      <c r="IUO1" s="6"/>
      <c r="IUP1" s="6"/>
      <c r="IUQ1" s="6"/>
      <c r="IUR1" s="6"/>
      <c r="IUS1" s="6"/>
      <c r="IUT1" s="6"/>
      <c r="IUU1" s="6"/>
      <c r="IUV1" s="6"/>
      <c r="IUW1" s="6"/>
      <c r="IUX1" s="6"/>
      <c r="IUY1" s="6"/>
      <c r="IUZ1" s="6"/>
      <c r="IVA1" s="6"/>
      <c r="IVB1" s="6"/>
      <c r="IVC1" s="6"/>
      <c r="IVD1" s="6"/>
      <c r="IVE1" s="6"/>
      <c r="IVF1" s="6"/>
      <c r="IVG1" s="6"/>
      <c r="IVH1" s="6"/>
      <c r="IVI1" s="6"/>
      <c r="IVJ1" s="6"/>
      <c r="IVK1" s="6"/>
      <c r="IVL1" s="6"/>
      <c r="IVM1" s="6"/>
      <c r="IVN1" s="6"/>
      <c r="IVO1" s="6"/>
      <c r="IVP1" s="6"/>
      <c r="IVQ1" s="6"/>
      <c r="IVR1" s="6"/>
      <c r="IVS1" s="6"/>
      <c r="IVT1" s="6"/>
      <c r="IVU1" s="6"/>
      <c r="IVV1" s="6"/>
      <c r="IVW1" s="6"/>
      <c r="IVX1" s="6"/>
      <c r="IVY1" s="6"/>
      <c r="IVZ1" s="6"/>
      <c r="IWA1" s="6"/>
      <c r="IWB1" s="6"/>
      <c r="IWC1" s="6"/>
      <c r="IWD1" s="6"/>
      <c r="IWE1" s="6"/>
      <c r="IWF1" s="6"/>
      <c r="IWG1" s="6"/>
      <c r="IWH1" s="6"/>
      <c r="IWI1" s="6"/>
      <c r="IWJ1" s="6"/>
      <c r="IWK1" s="6"/>
      <c r="IWL1" s="6"/>
      <c r="IWM1" s="6"/>
      <c r="IWN1" s="6"/>
      <c r="IWO1" s="6"/>
      <c r="IWP1" s="6"/>
      <c r="IWQ1" s="6"/>
      <c r="IWR1" s="6"/>
      <c r="IWS1" s="6"/>
      <c r="IWT1" s="6"/>
      <c r="IWU1" s="6"/>
      <c r="IWV1" s="6"/>
      <c r="IWW1" s="6"/>
      <c r="IWX1" s="6"/>
      <c r="IWY1" s="6"/>
      <c r="IWZ1" s="6"/>
      <c r="IXA1" s="6"/>
      <c r="IXB1" s="6"/>
      <c r="IXC1" s="6"/>
      <c r="IXD1" s="6"/>
      <c r="IXE1" s="6"/>
      <c r="IXF1" s="6"/>
      <c r="IXG1" s="6"/>
      <c r="IXH1" s="6"/>
      <c r="IXI1" s="6"/>
      <c r="IXJ1" s="6"/>
      <c r="IXK1" s="6"/>
      <c r="IXL1" s="6"/>
      <c r="IXM1" s="6"/>
      <c r="IXN1" s="6"/>
      <c r="IXO1" s="6"/>
      <c r="IXP1" s="6"/>
      <c r="IXQ1" s="6"/>
      <c r="IXR1" s="6"/>
      <c r="IXS1" s="6"/>
      <c r="IXT1" s="6"/>
      <c r="IXU1" s="6"/>
      <c r="IXV1" s="6"/>
      <c r="IXW1" s="6"/>
      <c r="IXX1" s="6"/>
      <c r="IXY1" s="6"/>
      <c r="IXZ1" s="6"/>
      <c r="IYA1" s="6"/>
      <c r="IYB1" s="6"/>
      <c r="IYC1" s="6"/>
      <c r="IYD1" s="6"/>
      <c r="IYE1" s="6"/>
      <c r="IYF1" s="6"/>
      <c r="IYG1" s="6"/>
      <c r="IYH1" s="6"/>
      <c r="IYI1" s="6"/>
      <c r="IYJ1" s="6"/>
      <c r="IYK1" s="6"/>
      <c r="IYL1" s="6"/>
      <c r="IYM1" s="6"/>
      <c r="IYN1" s="6"/>
      <c r="IYO1" s="6"/>
      <c r="IYP1" s="6"/>
      <c r="IYQ1" s="6"/>
      <c r="IYR1" s="6"/>
      <c r="IYS1" s="6"/>
      <c r="IYT1" s="6"/>
      <c r="IYU1" s="6"/>
      <c r="IYV1" s="6"/>
      <c r="IYW1" s="6"/>
      <c r="IYX1" s="6"/>
      <c r="IYY1" s="6"/>
      <c r="IYZ1" s="6"/>
      <c r="IZA1" s="6"/>
      <c r="IZB1" s="6"/>
      <c r="IZC1" s="6"/>
      <c r="IZD1" s="6"/>
      <c r="IZE1" s="6"/>
      <c r="IZF1" s="6"/>
      <c r="IZG1" s="6"/>
      <c r="IZH1" s="6"/>
      <c r="IZI1" s="6"/>
      <c r="IZJ1" s="6"/>
      <c r="IZK1" s="6"/>
      <c r="IZL1" s="6"/>
      <c r="IZM1" s="6"/>
      <c r="IZN1" s="6"/>
      <c r="IZO1" s="6"/>
      <c r="IZP1" s="6"/>
      <c r="IZQ1" s="6"/>
      <c r="IZR1" s="6"/>
      <c r="IZS1" s="6"/>
      <c r="IZT1" s="6"/>
      <c r="IZU1" s="6"/>
      <c r="IZV1" s="6"/>
      <c r="IZW1" s="6"/>
      <c r="IZX1" s="6"/>
      <c r="IZY1" s="6"/>
      <c r="IZZ1" s="6"/>
      <c r="JAA1" s="6"/>
      <c r="JAB1" s="6"/>
      <c r="JAC1" s="6"/>
      <c r="JAD1" s="6"/>
      <c r="JAE1" s="6"/>
      <c r="JAF1" s="6"/>
      <c r="JAG1" s="6"/>
      <c r="JAH1" s="6"/>
      <c r="JAI1" s="6"/>
      <c r="JAJ1" s="6"/>
      <c r="JAK1" s="6"/>
      <c r="JAL1" s="6"/>
      <c r="JAM1" s="6"/>
      <c r="JAN1" s="6"/>
      <c r="JAO1" s="6"/>
      <c r="JAP1" s="6"/>
      <c r="JAQ1" s="6"/>
      <c r="JAR1" s="6"/>
      <c r="JAS1" s="6"/>
      <c r="JAT1" s="6"/>
      <c r="JAU1" s="6"/>
      <c r="JAV1" s="6"/>
      <c r="JAW1" s="6"/>
      <c r="JAX1" s="6"/>
      <c r="JAY1" s="6"/>
      <c r="JAZ1" s="6"/>
      <c r="JBA1" s="6"/>
      <c r="JBB1" s="6"/>
      <c r="JBC1" s="6"/>
      <c r="JBD1" s="6"/>
      <c r="JBE1" s="6"/>
      <c r="JBF1" s="6"/>
      <c r="JBG1" s="6"/>
      <c r="JBH1" s="6"/>
      <c r="JBI1" s="6"/>
      <c r="JBJ1" s="6"/>
      <c r="JBK1" s="6"/>
      <c r="JBL1" s="6"/>
      <c r="JBM1" s="6"/>
      <c r="JBN1" s="6"/>
      <c r="JBO1" s="6"/>
      <c r="JBP1" s="6"/>
      <c r="JBQ1" s="6"/>
      <c r="JBR1" s="6"/>
      <c r="JBS1" s="6"/>
      <c r="JBT1" s="6"/>
      <c r="JBU1" s="6"/>
      <c r="JBV1" s="6"/>
      <c r="JBW1" s="6"/>
      <c r="JBX1" s="6"/>
      <c r="JBY1" s="6"/>
      <c r="JBZ1" s="6"/>
      <c r="JCA1" s="6"/>
      <c r="JCB1" s="6"/>
      <c r="JCC1" s="6"/>
      <c r="JCD1" s="6"/>
      <c r="JCE1" s="6"/>
      <c r="JCF1" s="6"/>
      <c r="JCG1" s="6"/>
      <c r="JCH1" s="6"/>
      <c r="JCI1" s="6"/>
      <c r="JCJ1" s="6"/>
      <c r="JCK1" s="6"/>
      <c r="JCL1" s="6"/>
      <c r="JCM1" s="6"/>
      <c r="JCN1" s="6"/>
      <c r="JCO1" s="6"/>
      <c r="JCP1" s="6"/>
      <c r="JCQ1" s="6"/>
      <c r="JCR1" s="6"/>
      <c r="JCS1" s="6"/>
      <c r="JCT1" s="6"/>
      <c r="JCU1" s="6"/>
      <c r="JCV1" s="6"/>
      <c r="JCW1" s="6"/>
      <c r="JCX1" s="6"/>
      <c r="JCY1" s="6"/>
      <c r="JCZ1" s="6"/>
      <c r="JDA1" s="6"/>
      <c r="JDB1" s="6"/>
      <c r="JDC1" s="6"/>
      <c r="JDD1" s="6"/>
      <c r="JDE1" s="6"/>
      <c r="JDF1" s="6"/>
      <c r="JDG1" s="6"/>
      <c r="JDH1" s="6"/>
      <c r="JDI1" s="6"/>
      <c r="JDJ1" s="6"/>
      <c r="JDK1" s="6"/>
      <c r="JDL1" s="6"/>
      <c r="JDM1" s="6"/>
      <c r="JDN1" s="6"/>
      <c r="JDO1" s="6"/>
      <c r="JDP1" s="6"/>
      <c r="JDQ1" s="6"/>
      <c r="JDR1" s="6"/>
      <c r="JDS1" s="6"/>
      <c r="JDT1" s="6"/>
      <c r="JDU1" s="6"/>
      <c r="JDV1" s="6"/>
      <c r="JDW1" s="6"/>
      <c r="JDX1" s="6"/>
      <c r="JDY1" s="6"/>
      <c r="JDZ1" s="6"/>
      <c r="JEA1" s="6"/>
      <c r="JEB1" s="6"/>
      <c r="JEC1" s="6"/>
      <c r="JED1" s="6"/>
      <c r="JEE1" s="6"/>
      <c r="JEF1" s="6"/>
      <c r="JEG1" s="6"/>
      <c r="JEH1" s="6"/>
      <c r="JEI1" s="6"/>
      <c r="JEJ1" s="6"/>
      <c r="JEK1" s="6"/>
      <c r="JEL1" s="6"/>
      <c r="JEM1" s="6"/>
      <c r="JEN1" s="6"/>
      <c r="JEO1" s="6"/>
      <c r="JEP1" s="6"/>
      <c r="JEQ1" s="6"/>
      <c r="JER1" s="6"/>
      <c r="JES1" s="6"/>
      <c r="JET1" s="6"/>
      <c r="JEU1" s="6"/>
      <c r="JEV1" s="6"/>
      <c r="JEW1" s="6"/>
      <c r="JEX1" s="6"/>
      <c r="JEY1" s="6"/>
      <c r="JEZ1" s="6"/>
      <c r="JFA1" s="6"/>
      <c r="JFB1" s="6"/>
      <c r="JFC1" s="6"/>
      <c r="JFD1" s="6"/>
      <c r="JFE1" s="6"/>
      <c r="JFF1" s="6"/>
      <c r="JFG1" s="6"/>
      <c r="JFH1" s="6"/>
      <c r="JFI1" s="6"/>
      <c r="JFJ1" s="6"/>
      <c r="JFK1" s="6"/>
      <c r="JFL1" s="6"/>
      <c r="JFM1" s="6"/>
      <c r="JFN1" s="6"/>
      <c r="JFO1" s="6"/>
      <c r="JFP1" s="6"/>
      <c r="JFQ1" s="6"/>
      <c r="JFR1" s="6"/>
      <c r="JFS1" s="6"/>
      <c r="JFT1" s="6"/>
      <c r="JFU1" s="6"/>
      <c r="JFV1" s="6"/>
      <c r="JFW1" s="6"/>
      <c r="JFX1" s="6"/>
      <c r="JFY1" s="6"/>
      <c r="JFZ1" s="6"/>
      <c r="JGA1" s="6"/>
      <c r="JGB1" s="6"/>
      <c r="JGC1" s="6"/>
      <c r="JGD1" s="6"/>
      <c r="JGE1" s="6"/>
      <c r="JGF1" s="6"/>
      <c r="JGG1" s="6"/>
      <c r="JGH1" s="6"/>
      <c r="JGI1" s="6"/>
      <c r="JGJ1" s="6"/>
      <c r="JGK1" s="6"/>
      <c r="JGL1" s="6"/>
      <c r="JGM1" s="6"/>
      <c r="JGN1" s="6"/>
      <c r="JGO1" s="6"/>
      <c r="JGP1" s="6"/>
      <c r="JGQ1" s="6"/>
      <c r="JGR1" s="6"/>
      <c r="JGS1" s="6"/>
      <c r="JGT1" s="6"/>
      <c r="JGU1" s="6"/>
      <c r="JGV1" s="6"/>
      <c r="JGW1" s="6"/>
      <c r="JGX1" s="6"/>
      <c r="JGY1" s="6"/>
      <c r="JGZ1" s="6"/>
      <c r="JHA1" s="6"/>
      <c r="JHB1" s="6"/>
      <c r="JHC1" s="6"/>
      <c r="JHD1" s="6"/>
      <c r="JHE1" s="6"/>
      <c r="JHF1" s="6"/>
      <c r="JHG1" s="6"/>
      <c r="JHH1" s="6"/>
      <c r="JHI1" s="6"/>
      <c r="JHJ1" s="6"/>
      <c r="JHK1" s="6"/>
      <c r="JHL1" s="6"/>
      <c r="JHM1" s="6"/>
      <c r="JHN1" s="6"/>
      <c r="JHO1" s="6"/>
      <c r="JHP1" s="6"/>
      <c r="JHQ1" s="6"/>
      <c r="JHR1" s="6"/>
      <c r="JHS1" s="6"/>
      <c r="JHT1" s="6"/>
      <c r="JHU1" s="6"/>
      <c r="JHV1" s="6"/>
      <c r="JHW1" s="6"/>
      <c r="JHX1" s="6"/>
      <c r="JHY1" s="6"/>
      <c r="JHZ1" s="6"/>
      <c r="JIA1" s="6"/>
      <c r="JIB1" s="6"/>
      <c r="JIC1" s="6"/>
      <c r="JID1" s="6"/>
      <c r="JIE1" s="6"/>
      <c r="JIF1" s="6"/>
      <c r="JIG1" s="6"/>
      <c r="JIH1" s="6"/>
      <c r="JII1" s="6"/>
      <c r="JIJ1" s="6"/>
      <c r="JIK1" s="6"/>
      <c r="JIL1" s="6"/>
      <c r="JIM1" s="6"/>
      <c r="JIN1" s="6"/>
      <c r="JIO1" s="6"/>
      <c r="JIP1" s="6"/>
      <c r="JIQ1" s="6"/>
      <c r="JIR1" s="6"/>
      <c r="JIS1" s="6"/>
      <c r="JIT1" s="6"/>
      <c r="JIU1" s="6"/>
      <c r="JIV1" s="6"/>
      <c r="JIW1" s="6"/>
      <c r="JIX1" s="6"/>
      <c r="JIY1" s="6"/>
      <c r="JIZ1" s="6"/>
      <c r="JJA1" s="6"/>
      <c r="JJB1" s="6"/>
      <c r="JJC1" s="6"/>
      <c r="JJD1" s="6"/>
      <c r="JJE1" s="6"/>
      <c r="JJF1" s="6"/>
      <c r="JJG1" s="6"/>
      <c r="JJH1" s="6"/>
      <c r="JJI1" s="6"/>
      <c r="JJJ1" s="6"/>
      <c r="JJK1" s="6"/>
      <c r="JJL1" s="6"/>
      <c r="JJM1" s="6"/>
      <c r="JJN1" s="6"/>
      <c r="JJO1" s="6"/>
      <c r="JJP1" s="6"/>
      <c r="JJQ1" s="6"/>
      <c r="JJR1" s="6"/>
      <c r="JJS1" s="6"/>
      <c r="JJT1" s="6"/>
      <c r="JJU1" s="6"/>
      <c r="JJV1" s="6"/>
      <c r="JJW1" s="6"/>
      <c r="JJX1" s="6"/>
      <c r="JJY1" s="6"/>
      <c r="JJZ1" s="6"/>
      <c r="JKA1" s="6"/>
      <c r="JKB1" s="6"/>
      <c r="JKC1" s="6"/>
      <c r="JKD1" s="6"/>
      <c r="JKE1" s="6"/>
      <c r="JKF1" s="6"/>
      <c r="JKG1" s="6"/>
      <c r="JKH1" s="6"/>
      <c r="JKI1" s="6"/>
      <c r="JKJ1" s="6"/>
      <c r="JKK1" s="6"/>
      <c r="JKL1" s="6"/>
      <c r="JKM1" s="6"/>
      <c r="JKN1" s="6"/>
      <c r="JKO1" s="6"/>
      <c r="JKP1" s="6"/>
      <c r="JKQ1" s="6"/>
      <c r="JKR1" s="6"/>
      <c r="JKS1" s="6"/>
      <c r="JKT1" s="6"/>
      <c r="JKU1" s="6"/>
      <c r="JKV1" s="6"/>
      <c r="JKW1" s="6"/>
      <c r="JKX1" s="6"/>
      <c r="JKY1" s="6"/>
      <c r="JKZ1" s="6"/>
      <c r="JLA1" s="6"/>
      <c r="JLB1" s="6"/>
      <c r="JLC1" s="6"/>
      <c r="JLD1" s="6"/>
      <c r="JLE1" s="6"/>
      <c r="JLF1" s="6"/>
      <c r="JLG1" s="6"/>
      <c r="JLH1" s="6"/>
      <c r="JLI1" s="6"/>
      <c r="JLJ1" s="6"/>
      <c r="JLK1" s="6"/>
      <c r="JLL1" s="6"/>
      <c r="JLM1" s="6"/>
      <c r="JLN1" s="6"/>
      <c r="JLO1" s="6"/>
      <c r="JLP1" s="6"/>
      <c r="JLQ1" s="6"/>
      <c r="JLR1" s="6"/>
      <c r="JLS1" s="6"/>
      <c r="JLT1" s="6"/>
      <c r="JLU1" s="6"/>
      <c r="JLV1" s="6"/>
      <c r="JLW1" s="6"/>
      <c r="JLX1" s="6"/>
      <c r="JLY1" s="6"/>
      <c r="JLZ1" s="6"/>
      <c r="JMA1" s="6"/>
      <c r="JMB1" s="6"/>
      <c r="JMC1" s="6"/>
      <c r="JMD1" s="6"/>
      <c r="JME1" s="6"/>
      <c r="JMF1" s="6"/>
      <c r="JMG1" s="6"/>
      <c r="JMH1" s="6"/>
      <c r="JMI1" s="6"/>
      <c r="JMJ1" s="6"/>
      <c r="JMK1" s="6"/>
      <c r="JML1" s="6"/>
      <c r="JMM1" s="6"/>
      <c r="JMN1" s="6"/>
      <c r="JMO1" s="6"/>
      <c r="JMP1" s="6"/>
      <c r="JMQ1" s="6"/>
      <c r="JMR1" s="6"/>
      <c r="JMS1" s="6"/>
      <c r="JMT1" s="6"/>
      <c r="JMU1" s="6"/>
      <c r="JMV1" s="6"/>
      <c r="JMW1" s="6"/>
      <c r="JMX1" s="6"/>
      <c r="JMY1" s="6"/>
      <c r="JMZ1" s="6"/>
      <c r="JNA1" s="6"/>
      <c r="JNB1" s="6"/>
      <c r="JNC1" s="6"/>
      <c r="JND1" s="6"/>
      <c r="JNE1" s="6"/>
      <c r="JNF1" s="6"/>
      <c r="JNG1" s="6"/>
      <c r="JNH1" s="6"/>
      <c r="JNI1" s="6"/>
      <c r="JNJ1" s="6"/>
      <c r="JNK1" s="6"/>
      <c r="JNL1" s="6"/>
      <c r="JNM1" s="6"/>
      <c r="JNN1" s="6"/>
      <c r="JNO1" s="6"/>
      <c r="JNP1" s="6"/>
      <c r="JNQ1" s="6"/>
      <c r="JNR1" s="6"/>
      <c r="JNS1" s="6"/>
      <c r="JNT1" s="6"/>
      <c r="JNU1" s="6"/>
      <c r="JNV1" s="6"/>
      <c r="JNW1" s="6"/>
      <c r="JNX1" s="6"/>
      <c r="JNY1" s="6"/>
      <c r="JNZ1" s="6"/>
      <c r="JOA1" s="6"/>
      <c r="JOB1" s="6"/>
      <c r="JOC1" s="6"/>
      <c r="JOD1" s="6"/>
      <c r="JOE1" s="6"/>
      <c r="JOF1" s="6"/>
      <c r="JOG1" s="6"/>
      <c r="JOH1" s="6"/>
      <c r="JOI1" s="6"/>
      <c r="JOJ1" s="6"/>
      <c r="JOK1" s="6"/>
      <c r="JOL1" s="6"/>
      <c r="JOM1" s="6"/>
      <c r="JON1" s="6"/>
      <c r="JOO1" s="6"/>
      <c r="JOP1" s="6"/>
      <c r="JOQ1" s="6"/>
      <c r="JOR1" s="6"/>
      <c r="JOS1" s="6"/>
      <c r="JOT1" s="6"/>
      <c r="JOU1" s="6"/>
      <c r="JOV1" s="6"/>
      <c r="JOW1" s="6"/>
      <c r="JOX1" s="6"/>
      <c r="JOY1" s="6"/>
      <c r="JOZ1" s="6"/>
      <c r="JPA1" s="6"/>
      <c r="JPB1" s="6"/>
      <c r="JPC1" s="6"/>
      <c r="JPD1" s="6"/>
      <c r="JPE1" s="6"/>
      <c r="JPF1" s="6"/>
      <c r="JPG1" s="6"/>
      <c r="JPH1" s="6"/>
      <c r="JPI1" s="6"/>
      <c r="JPJ1" s="6"/>
      <c r="JPK1" s="6"/>
      <c r="JPL1" s="6"/>
      <c r="JPM1" s="6"/>
      <c r="JPN1" s="6"/>
      <c r="JPO1" s="6"/>
      <c r="JPP1" s="6"/>
      <c r="JPQ1" s="6"/>
      <c r="JPR1" s="6"/>
      <c r="JPS1" s="6"/>
      <c r="JPT1" s="6"/>
      <c r="JPU1" s="6"/>
      <c r="JPV1" s="6"/>
      <c r="JPW1" s="6"/>
      <c r="JPX1" s="6"/>
      <c r="JPY1" s="6"/>
      <c r="JPZ1" s="6"/>
      <c r="JQA1" s="6"/>
      <c r="JQB1" s="6"/>
      <c r="JQC1" s="6"/>
      <c r="JQD1" s="6"/>
      <c r="JQE1" s="6"/>
      <c r="JQF1" s="6"/>
      <c r="JQG1" s="6"/>
      <c r="JQH1" s="6"/>
      <c r="JQI1" s="6"/>
      <c r="JQJ1" s="6"/>
      <c r="JQK1" s="6"/>
      <c r="JQL1" s="6"/>
      <c r="JQM1" s="6"/>
      <c r="JQN1" s="6"/>
      <c r="JQO1" s="6"/>
      <c r="JQP1" s="6"/>
      <c r="JQQ1" s="6"/>
      <c r="JQR1" s="6"/>
      <c r="JQS1" s="6"/>
      <c r="JQT1" s="6"/>
      <c r="JQU1" s="6"/>
      <c r="JQV1" s="6"/>
      <c r="JQW1" s="6"/>
      <c r="JQX1" s="6"/>
      <c r="JQY1" s="6"/>
      <c r="JQZ1" s="6"/>
      <c r="JRA1" s="6"/>
      <c r="JRB1" s="6"/>
      <c r="JRC1" s="6"/>
      <c r="JRD1" s="6"/>
      <c r="JRE1" s="6"/>
      <c r="JRF1" s="6"/>
      <c r="JRG1" s="6"/>
      <c r="JRH1" s="6"/>
      <c r="JRI1" s="6"/>
      <c r="JRJ1" s="6"/>
      <c r="JRK1" s="6"/>
      <c r="JRL1" s="6"/>
      <c r="JRM1" s="6"/>
      <c r="JRN1" s="6"/>
      <c r="JRO1" s="6"/>
      <c r="JRP1" s="6"/>
      <c r="JRQ1" s="6"/>
      <c r="JRR1" s="6"/>
      <c r="JRS1" s="6"/>
      <c r="JRT1" s="6"/>
      <c r="JRU1" s="6"/>
      <c r="JRV1" s="6"/>
      <c r="JRW1" s="6"/>
      <c r="JRX1" s="6"/>
      <c r="JRY1" s="6"/>
      <c r="JRZ1" s="6"/>
      <c r="JSA1" s="6"/>
      <c r="JSB1" s="6"/>
      <c r="JSC1" s="6"/>
      <c r="JSD1" s="6"/>
      <c r="JSE1" s="6"/>
      <c r="JSF1" s="6"/>
      <c r="JSG1" s="6"/>
      <c r="JSH1" s="6"/>
      <c r="JSI1" s="6"/>
      <c r="JSJ1" s="6"/>
      <c r="JSK1" s="6"/>
      <c r="JSL1" s="6"/>
      <c r="JSM1" s="6"/>
      <c r="JSN1" s="6"/>
      <c r="JSO1" s="6"/>
      <c r="JSP1" s="6"/>
      <c r="JSQ1" s="6"/>
      <c r="JSR1" s="6"/>
      <c r="JSS1" s="6"/>
      <c r="JST1" s="6"/>
      <c r="JSU1" s="6"/>
      <c r="JSV1" s="6"/>
      <c r="JSW1" s="6"/>
      <c r="JSX1" s="6"/>
      <c r="JSY1" s="6"/>
      <c r="JSZ1" s="6"/>
      <c r="JTA1" s="6"/>
      <c r="JTB1" s="6"/>
      <c r="JTC1" s="6"/>
      <c r="JTD1" s="6"/>
      <c r="JTE1" s="6"/>
      <c r="JTF1" s="6"/>
      <c r="JTG1" s="6"/>
      <c r="JTH1" s="6"/>
      <c r="JTI1" s="6"/>
      <c r="JTJ1" s="6"/>
      <c r="JTK1" s="6"/>
      <c r="JTL1" s="6"/>
      <c r="JTM1" s="6"/>
      <c r="JTN1" s="6"/>
      <c r="JTO1" s="6"/>
      <c r="JTP1" s="6"/>
      <c r="JTQ1" s="6"/>
      <c r="JTR1" s="6"/>
      <c r="JTS1" s="6"/>
      <c r="JTT1" s="6"/>
      <c r="JTU1" s="6"/>
      <c r="JTV1" s="6"/>
      <c r="JTW1" s="6"/>
      <c r="JTX1" s="6"/>
      <c r="JTY1" s="6"/>
      <c r="JTZ1" s="6"/>
      <c r="JUA1" s="6"/>
      <c r="JUB1" s="6"/>
      <c r="JUC1" s="6"/>
      <c r="JUD1" s="6"/>
      <c r="JUE1" s="6"/>
      <c r="JUF1" s="6"/>
      <c r="JUG1" s="6"/>
      <c r="JUH1" s="6"/>
      <c r="JUI1" s="6"/>
      <c r="JUJ1" s="6"/>
      <c r="JUK1" s="6"/>
      <c r="JUL1" s="6"/>
      <c r="JUM1" s="6"/>
      <c r="JUN1" s="6"/>
      <c r="JUO1" s="6"/>
      <c r="JUP1" s="6"/>
      <c r="JUQ1" s="6"/>
      <c r="JUR1" s="6"/>
      <c r="JUS1" s="6"/>
      <c r="JUT1" s="6"/>
      <c r="JUU1" s="6"/>
      <c r="JUV1" s="6"/>
      <c r="JUW1" s="6"/>
      <c r="JUX1" s="6"/>
      <c r="JUY1" s="6"/>
      <c r="JUZ1" s="6"/>
      <c r="JVA1" s="6"/>
      <c r="JVB1" s="6"/>
      <c r="JVC1" s="6"/>
      <c r="JVD1" s="6"/>
      <c r="JVE1" s="6"/>
      <c r="JVF1" s="6"/>
      <c r="JVG1" s="6"/>
      <c r="JVH1" s="6"/>
      <c r="JVI1" s="6"/>
      <c r="JVJ1" s="6"/>
      <c r="JVK1" s="6"/>
      <c r="JVL1" s="6"/>
      <c r="JVM1" s="6"/>
      <c r="JVN1" s="6"/>
      <c r="JVO1" s="6"/>
      <c r="JVP1" s="6"/>
      <c r="JVQ1" s="6"/>
      <c r="JVR1" s="6"/>
      <c r="JVS1" s="6"/>
      <c r="JVT1" s="6"/>
      <c r="JVU1" s="6"/>
      <c r="JVV1" s="6"/>
      <c r="JVW1" s="6"/>
      <c r="JVX1" s="6"/>
      <c r="JVY1" s="6"/>
      <c r="JVZ1" s="6"/>
      <c r="JWA1" s="6"/>
      <c r="JWB1" s="6"/>
      <c r="JWC1" s="6"/>
      <c r="JWD1" s="6"/>
      <c r="JWE1" s="6"/>
      <c r="JWF1" s="6"/>
      <c r="JWG1" s="6"/>
      <c r="JWH1" s="6"/>
      <c r="JWI1" s="6"/>
      <c r="JWJ1" s="6"/>
      <c r="JWK1" s="6"/>
      <c r="JWL1" s="6"/>
      <c r="JWM1" s="6"/>
      <c r="JWN1" s="6"/>
      <c r="JWO1" s="6"/>
      <c r="JWP1" s="6"/>
      <c r="JWQ1" s="6"/>
      <c r="JWR1" s="6"/>
      <c r="JWS1" s="6"/>
      <c r="JWT1" s="6"/>
      <c r="JWU1" s="6"/>
      <c r="JWV1" s="6"/>
      <c r="JWW1" s="6"/>
      <c r="JWX1" s="6"/>
      <c r="JWY1" s="6"/>
      <c r="JWZ1" s="6"/>
      <c r="JXA1" s="6"/>
      <c r="JXB1" s="6"/>
      <c r="JXC1" s="6"/>
      <c r="JXD1" s="6"/>
      <c r="JXE1" s="6"/>
      <c r="JXF1" s="6"/>
      <c r="JXG1" s="6"/>
      <c r="JXH1" s="6"/>
      <c r="JXI1" s="6"/>
      <c r="JXJ1" s="6"/>
      <c r="JXK1" s="6"/>
      <c r="JXL1" s="6"/>
      <c r="JXM1" s="6"/>
      <c r="JXN1" s="6"/>
      <c r="JXO1" s="6"/>
      <c r="JXP1" s="6"/>
      <c r="JXQ1" s="6"/>
      <c r="JXR1" s="6"/>
      <c r="JXS1" s="6"/>
      <c r="JXT1" s="6"/>
      <c r="JXU1" s="6"/>
      <c r="JXV1" s="6"/>
      <c r="JXW1" s="6"/>
      <c r="JXX1" s="6"/>
      <c r="JXY1" s="6"/>
      <c r="JXZ1" s="6"/>
      <c r="JYA1" s="6"/>
      <c r="JYB1" s="6"/>
      <c r="JYC1" s="6"/>
      <c r="JYD1" s="6"/>
      <c r="JYE1" s="6"/>
      <c r="JYF1" s="6"/>
      <c r="JYG1" s="6"/>
      <c r="JYH1" s="6"/>
      <c r="JYI1" s="6"/>
      <c r="JYJ1" s="6"/>
      <c r="JYK1" s="6"/>
      <c r="JYL1" s="6"/>
      <c r="JYM1" s="6"/>
      <c r="JYN1" s="6"/>
      <c r="JYO1" s="6"/>
      <c r="JYP1" s="6"/>
      <c r="JYQ1" s="6"/>
      <c r="JYR1" s="6"/>
      <c r="JYS1" s="6"/>
      <c r="JYT1" s="6"/>
      <c r="JYU1" s="6"/>
      <c r="JYV1" s="6"/>
      <c r="JYW1" s="6"/>
      <c r="JYX1" s="6"/>
      <c r="JYY1" s="6"/>
      <c r="JYZ1" s="6"/>
      <c r="JZA1" s="6"/>
      <c r="JZB1" s="6"/>
      <c r="JZC1" s="6"/>
      <c r="JZD1" s="6"/>
      <c r="JZE1" s="6"/>
      <c r="JZF1" s="6"/>
      <c r="JZG1" s="6"/>
      <c r="JZH1" s="6"/>
      <c r="JZI1" s="6"/>
      <c r="JZJ1" s="6"/>
      <c r="JZK1" s="6"/>
      <c r="JZL1" s="6"/>
      <c r="JZM1" s="6"/>
      <c r="JZN1" s="6"/>
      <c r="JZO1" s="6"/>
      <c r="JZP1" s="6"/>
      <c r="JZQ1" s="6"/>
      <c r="JZR1" s="6"/>
      <c r="JZS1" s="6"/>
      <c r="JZT1" s="6"/>
      <c r="JZU1" s="6"/>
      <c r="JZV1" s="6"/>
      <c r="JZW1" s="6"/>
      <c r="JZX1" s="6"/>
      <c r="JZY1" s="6"/>
      <c r="JZZ1" s="6"/>
      <c r="KAA1" s="6"/>
      <c r="KAB1" s="6"/>
      <c r="KAC1" s="6"/>
      <c r="KAD1" s="6"/>
      <c r="KAE1" s="6"/>
      <c r="KAF1" s="6"/>
      <c r="KAG1" s="6"/>
      <c r="KAH1" s="6"/>
      <c r="KAI1" s="6"/>
      <c r="KAJ1" s="6"/>
      <c r="KAK1" s="6"/>
      <c r="KAL1" s="6"/>
      <c r="KAM1" s="6"/>
      <c r="KAN1" s="6"/>
      <c r="KAO1" s="6"/>
      <c r="KAP1" s="6"/>
      <c r="KAQ1" s="6"/>
      <c r="KAR1" s="6"/>
      <c r="KAS1" s="6"/>
      <c r="KAT1" s="6"/>
      <c r="KAU1" s="6"/>
      <c r="KAV1" s="6"/>
      <c r="KAW1" s="6"/>
      <c r="KAX1" s="6"/>
      <c r="KAY1" s="6"/>
      <c r="KAZ1" s="6"/>
      <c r="KBA1" s="6"/>
      <c r="KBB1" s="6"/>
      <c r="KBC1" s="6"/>
      <c r="KBD1" s="6"/>
      <c r="KBE1" s="6"/>
      <c r="KBF1" s="6"/>
      <c r="KBG1" s="6"/>
      <c r="KBH1" s="6"/>
      <c r="KBI1" s="6"/>
      <c r="KBJ1" s="6"/>
      <c r="KBK1" s="6"/>
      <c r="KBL1" s="6"/>
      <c r="KBM1" s="6"/>
      <c r="KBN1" s="6"/>
      <c r="KBO1" s="6"/>
      <c r="KBP1" s="6"/>
      <c r="KBQ1" s="6"/>
      <c r="KBR1" s="6"/>
      <c r="KBS1" s="6"/>
      <c r="KBT1" s="6"/>
      <c r="KBU1" s="6"/>
      <c r="KBV1" s="6"/>
      <c r="KBW1" s="6"/>
      <c r="KBX1" s="6"/>
      <c r="KBY1" s="6"/>
      <c r="KBZ1" s="6"/>
      <c r="KCA1" s="6"/>
      <c r="KCB1" s="6"/>
      <c r="KCC1" s="6"/>
      <c r="KCD1" s="6"/>
      <c r="KCE1" s="6"/>
      <c r="KCF1" s="6"/>
      <c r="KCG1" s="6"/>
      <c r="KCH1" s="6"/>
      <c r="KCI1" s="6"/>
      <c r="KCJ1" s="6"/>
      <c r="KCK1" s="6"/>
      <c r="KCL1" s="6"/>
      <c r="KCM1" s="6"/>
      <c r="KCN1" s="6"/>
      <c r="KCO1" s="6"/>
      <c r="KCP1" s="6"/>
      <c r="KCQ1" s="6"/>
      <c r="KCR1" s="6"/>
      <c r="KCS1" s="6"/>
      <c r="KCT1" s="6"/>
      <c r="KCU1" s="6"/>
      <c r="KCV1" s="6"/>
      <c r="KCW1" s="6"/>
      <c r="KCX1" s="6"/>
      <c r="KCY1" s="6"/>
      <c r="KCZ1" s="6"/>
      <c r="KDA1" s="6"/>
      <c r="KDB1" s="6"/>
      <c r="KDC1" s="6"/>
      <c r="KDD1" s="6"/>
      <c r="KDE1" s="6"/>
      <c r="KDF1" s="6"/>
      <c r="KDG1" s="6"/>
      <c r="KDH1" s="6"/>
      <c r="KDI1" s="6"/>
      <c r="KDJ1" s="6"/>
      <c r="KDK1" s="6"/>
      <c r="KDL1" s="6"/>
      <c r="KDM1" s="6"/>
      <c r="KDN1" s="6"/>
      <c r="KDO1" s="6"/>
      <c r="KDP1" s="6"/>
      <c r="KDQ1" s="6"/>
      <c r="KDR1" s="6"/>
      <c r="KDS1" s="6"/>
      <c r="KDT1" s="6"/>
      <c r="KDU1" s="6"/>
      <c r="KDV1" s="6"/>
      <c r="KDW1" s="6"/>
      <c r="KDX1" s="6"/>
      <c r="KDY1" s="6"/>
      <c r="KDZ1" s="6"/>
      <c r="KEA1" s="6"/>
      <c r="KEB1" s="6"/>
      <c r="KEC1" s="6"/>
      <c r="KED1" s="6"/>
      <c r="KEE1" s="6"/>
      <c r="KEF1" s="6"/>
      <c r="KEG1" s="6"/>
      <c r="KEH1" s="6"/>
      <c r="KEI1" s="6"/>
      <c r="KEJ1" s="6"/>
      <c r="KEK1" s="6"/>
      <c r="KEL1" s="6"/>
      <c r="KEM1" s="6"/>
      <c r="KEN1" s="6"/>
      <c r="KEO1" s="6"/>
      <c r="KEP1" s="6"/>
      <c r="KEQ1" s="6"/>
      <c r="KER1" s="6"/>
      <c r="KES1" s="6"/>
      <c r="KET1" s="6"/>
      <c r="KEU1" s="6"/>
      <c r="KEV1" s="6"/>
      <c r="KEW1" s="6"/>
      <c r="KEX1" s="6"/>
      <c r="KEY1" s="6"/>
      <c r="KEZ1" s="6"/>
      <c r="KFA1" s="6"/>
      <c r="KFB1" s="6"/>
      <c r="KFC1" s="6"/>
      <c r="KFD1" s="6"/>
      <c r="KFE1" s="6"/>
      <c r="KFF1" s="6"/>
      <c r="KFG1" s="6"/>
      <c r="KFH1" s="6"/>
      <c r="KFI1" s="6"/>
      <c r="KFJ1" s="6"/>
      <c r="KFK1" s="6"/>
      <c r="KFL1" s="6"/>
      <c r="KFM1" s="6"/>
      <c r="KFN1" s="6"/>
      <c r="KFO1" s="6"/>
      <c r="KFP1" s="6"/>
      <c r="KFQ1" s="6"/>
      <c r="KFR1" s="6"/>
      <c r="KFS1" s="6"/>
      <c r="KFT1" s="6"/>
      <c r="KFU1" s="6"/>
      <c r="KFV1" s="6"/>
      <c r="KFW1" s="6"/>
      <c r="KFX1" s="6"/>
      <c r="KFY1" s="6"/>
      <c r="KFZ1" s="6"/>
      <c r="KGA1" s="6"/>
      <c r="KGB1" s="6"/>
      <c r="KGC1" s="6"/>
      <c r="KGD1" s="6"/>
      <c r="KGE1" s="6"/>
      <c r="KGF1" s="6"/>
      <c r="KGG1" s="6"/>
      <c r="KGH1" s="6"/>
      <c r="KGI1" s="6"/>
      <c r="KGJ1" s="6"/>
      <c r="KGK1" s="6"/>
      <c r="KGL1" s="6"/>
      <c r="KGM1" s="6"/>
      <c r="KGN1" s="6"/>
      <c r="KGO1" s="6"/>
      <c r="KGP1" s="6"/>
      <c r="KGQ1" s="6"/>
      <c r="KGR1" s="6"/>
      <c r="KGS1" s="6"/>
      <c r="KGT1" s="6"/>
      <c r="KGU1" s="6"/>
      <c r="KGV1" s="6"/>
      <c r="KGW1" s="6"/>
      <c r="KGX1" s="6"/>
      <c r="KGY1" s="6"/>
      <c r="KGZ1" s="6"/>
      <c r="KHA1" s="6"/>
      <c r="KHB1" s="6"/>
      <c r="KHC1" s="6"/>
      <c r="KHD1" s="6"/>
      <c r="KHE1" s="6"/>
      <c r="KHF1" s="6"/>
      <c r="KHG1" s="6"/>
      <c r="KHH1" s="6"/>
      <c r="KHI1" s="6"/>
      <c r="KHJ1" s="6"/>
      <c r="KHK1" s="6"/>
      <c r="KHL1" s="6"/>
      <c r="KHM1" s="6"/>
      <c r="KHN1" s="6"/>
      <c r="KHO1" s="6"/>
      <c r="KHP1" s="6"/>
      <c r="KHQ1" s="6"/>
      <c r="KHR1" s="6"/>
      <c r="KHS1" s="6"/>
      <c r="KHT1" s="6"/>
      <c r="KHU1" s="6"/>
      <c r="KHV1" s="6"/>
      <c r="KHW1" s="6"/>
      <c r="KHX1" s="6"/>
      <c r="KHY1" s="6"/>
      <c r="KHZ1" s="6"/>
      <c r="KIA1" s="6"/>
      <c r="KIB1" s="6"/>
      <c r="KIC1" s="6"/>
      <c r="KID1" s="6"/>
      <c r="KIE1" s="6"/>
      <c r="KIF1" s="6"/>
      <c r="KIG1" s="6"/>
      <c r="KIH1" s="6"/>
      <c r="KII1" s="6"/>
      <c r="KIJ1" s="6"/>
      <c r="KIK1" s="6"/>
      <c r="KIL1" s="6"/>
      <c r="KIM1" s="6"/>
      <c r="KIN1" s="6"/>
      <c r="KIO1" s="6"/>
      <c r="KIP1" s="6"/>
      <c r="KIQ1" s="6"/>
      <c r="KIR1" s="6"/>
      <c r="KIS1" s="6"/>
      <c r="KIT1" s="6"/>
      <c r="KIU1" s="6"/>
      <c r="KIV1" s="6"/>
      <c r="KIW1" s="6"/>
      <c r="KIX1" s="6"/>
      <c r="KIY1" s="6"/>
      <c r="KIZ1" s="6"/>
      <c r="KJA1" s="6"/>
      <c r="KJB1" s="6"/>
      <c r="KJC1" s="6"/>
      <c r="KJD1" s="6"/>
      <c r="KJE1" s="6"/>
      <c r="KJF1" s="6"/>
      <c r="KJG1" s="6"/>
      <c r="KJH1" s="6"/>
      <c r="KJI1" s="6"/>
      <c r="KJJ1" s="6"/>
      <c r="KJK1" s="6"/>
      <c r="KJL1" s="6"/>
      <c r="KJM1" s="6"/>
      <c r="KJN1" s="6"/>
      <c r="KJO1" s="6"/>
      <c r="KJP1" s="6"/>
      <c r="KJQ1" s="6"/>
      <c r="KJR1" s="6"/>
      <c r="KJS1" s="6"/>
      <c r="KJT1" s="6"/>
      <c r="KJU1" s="6"/>
      <c r="KJV1" s="6"/>
      <c r="KJW1" s="6"/>
      <c r="KJX1" s="6"/>
      <c r="KJY1" s="6"/>
      <c r="KJZ1" s="6"/>
      <c r="KKA1" s="6"/>
      <c r="KKB1" s="6"/>
      <c r="KKC1" s="6"/>
      <c r="KKD1" s="6"/>
      <c r="KKE1" s="6"/>
      <c r="KKF1" s="6"/>
      <c r="KKG1" s="6"/>
      <c r="KKH1" s="6"/>
      <c r="KKI1" s="6"/>
      <c r="KKJ1" s="6"/>
      <c r="KKK1" s="6"/>
      <c r="KKL1" s="6"/>
      <c r="KKM1" s="6"/>
      <c r="KKN1" s="6"/>
      <c r="KKO1" s="6"/>
      <c r="KKP1" s="6"/>
      <c r="KKQ1" s="6"/>
      <c r="KKR1" s="6"/>
      <c r="KKS1" s="6"/>
      <c r="KKT1" s="6"/>
      <c r="KKU1" s="6"/>
      <c r="KKV1" s="6"/>
      <c r="KKW1" s="6"/>
      <c r="KKX1" s="6"/>
      <c r="KKY1" s="6"/>
      <c r="KKZ1" s="6"/>
      <c r="KLA1" s="6"/>
      <c r="KLB1" s="6"/>
      <c r="KLC1" s="6"/>
      <c r="KLD1" s="6"/>
      <c r="KLE1" s="6"/>
      <c r="KLF1" s="6"/>
      <c r="KLG1" s="6"/>
      <c r="KLH1" s="6"/>
      <c r="KLI1" s="6"/>
      <c r="KLJ1" s="6"/>
      <c r="KLK1" s="6"/>
      <c r="KLL1" s="6"/>
      <c r="KLM1" s="6"/>
      <c r="KLN1" s="6"/>
      <c r="KLO1" s="6"/>
      <c r="KLP1" s="6"/>
      <c r="KLQ1" s="6"/>
      <c r="KLR1" s="6"/>
      <c r="KLS1" s="6"/>
      <c r="KLT1" s="6"/>
      <c r="KLU1" s="6"/>
      <c r="KLV1" s="6"/>
      <c r="KLW1" s="6"/>
      <c r="KLX1" s="6"/>
      <c r="KLY1" s="6"/>
      <c r="KLZ1" s="6"/>
      <c r="KMA1" s="6"/>
      <c r="KMB1" s="6"/>
      <c r="KMC1" s="6"/>
      <c r="KMD1" s="6"/>
      <c r="KME1" s="6"/>
      <c r="KMF1" s="6"/>
      <c r="KMG1" s="6"/>
      <c r="KMH1" s="6"/>
      <c r="KMI1" s="6"/>
      <c r="KMJ1" s="6"/>
      <c r="KMK1" s="6"/>
      <c r="KML1" s="6"/>
      <c r="KMM1" s="6"/>
      <c r="KMN1" s="6"/>
      <c r="KMO1" s="6"/>
      <c r="KMP1" s="6"/>
      <c r="KMQ1" s="6"/>
      <c r="KMR1" s="6"/>
      <c r="KMS1" s="6"/>
      <c r="KMT1" s="6"/>
      <c r="KMU1" s="6"/>
      <c r="KMV1" s="6"/>
      <c r="KMW1" s="6"/>
      <c r="KMX1" s="6"/>
      <c r="KMY1" s="6"/>
      <c r="KMZ1" s="6"/>
      <c r="KNA1" s="6"/>
      <c r="KNB1" s="6"/>
      <c r="KNC1" s="6"/>
      <c r="KND1" s="6"/>
      <c r="KNE1" s="6"/>
      <c r="KNF1" s="6"/>
      <c r="KNG1" s="6"/>
      <c r="KNH1" s="6"/>
      <c r="KNI1" s="6"/>
      <c r="KNJ1" s="6"/>
      <c r="KNK1" s="6"/>
      <c r="KNL1" s="6"/>
      <c r="KNM1" s="6"/>
      <c r="KNN1" s="6"/>
      <c r="KNO1" s="6"/>
      <c r="KNP1" s="6"/>
      <c r="KNQ1" s="6"/>
      <c r="KNR1" s="6"/>
      <c r="KNS1" s="6"/>
      <c r="KNT1" s="6"/>
      <c r="KNU1" s="6"/>
      <c r="KNV1" s="6"/>
      <c r="KNW1" s="6"/>
      <c r="KNX1" s="6"/>
      <c r="KNY1" s="6"/>
      <c r="KNZ1" s="6"/>
      <c r="KOA1" s="6"/>
      <c r="KOB1" s="6"/>
      <c r="KOC1" s="6"/>
      <c r="KOD1" s="6"/>
      <c r="KOE1" s="6"/>
      <c r="KOF1" s="6"/>
      <c r="KOG1" s="6"/>
      <c r="KOH1" s="6"/>
      <c r="KOI1" s="6"/>
      <c r="KOJ1" s="6"/>
      <c r="KOK1" s="6"/>
      <c r="KOL1" s="6"/>
      <c r="KOM1" s="6"/>
      <c r="KON1" s="6"/>
      <c r="KOO1" s="6"/>
      <c r="KOP1" s="6"/>
      <c r="KOQ1" s="6"/>
      <c r="KOR1" s="6"/>
      <c r="KOS1" s="6"/>
      <c r="KOT1" s="6"/>
      <c r="KOU1" s="6"/>
      <c r="KOV1" s="6"/>
      <c r="KOW1" s="6"/>
      <c r="KOX1" s="6"/>
      <c r="KOY1" s="6"/>
      <c r="KOZ1" s="6"/>
      <c r="KPA1" s="6"/>
      <c r="KPB1" s="6"/>
      <c r="KPC1" s="6"/>
      <c r="KPD1" s="6"/>
      <c r="KPE1" s="6"/>
      <c r="KPF1" s="6"/>
      <c r="KPG1" s="6"/>
      <c r="KPH1" s="6"/>
      <c r="KPI1" s="6"/>
      <c r="KPJ1" s="6"/>
      <c r="KPK1" s="6"/>
      <c r="KPL1" s="6"/>
      <c r="KPM1" s="6"/>
      <c r="KPN1" s="6"/>
      <c r="KPO1" s="6"/>
      <c r="KPP1" s="6"/>
      <c r="KPQ1" s="6"/>
      <c r="KPR1" s="6"/>
      <c r="KPS1" s="6"/>
      <c r="KPT1" s="6"/>
      <c r="KPU1" s="6"/>
      <c r="KPV1" s="6"/>
      <c r="KPW1" s="6"/>
      <c r="KPX1" s="6"/>
      <c r="KPY1" s="6"/>
      <c r="KPZ1" s="6"/>
      <c r="KQA1" s="6"/>
      <c r="KQB1" s="6"/>
      <c r="KQC1" s="6"/>
      <c r="KQD1" s="6"/>
      <c r="KQE1" s="6"/>
      <c r="KQF1" s="6"/>
      <c r="KQG1" s="6"/>
      <c r="KQH1" s="6"/>
      <c r="KQI1" s="6"/>
      <c r="KQJ1" s="6"/>
      <c r="KQK1" s="6"/>
      <c r="KQL1" s="6"/>
      <c r="KQM1" s="6"/>
      <c r="KQN1" s="6"/>
      <c r="KQO1" s="6"/>
      <c r="KQP1" s="6"/>
      <c r="KQQ1" s="6"/>
      <c r="KQR1" s="6"/>
      <c r="KQS1" s="6"/>
      <c r="KQT1" s="6"/>
      <c r="KQU1" s="6"/>
      <c r="KQV1" s="6"/>
      <c r="KQW1" s="6"/>
      <c r="KQX1" s="6"/>
      <c r="KQY1" s="6"/>
      <c r="KQZ1" s="6"/>
      <c r="KRA1" s="6"/>
      <c r="KRB1" s="6"/>
      <c r="KRC1" s="6"/>
      <c r="KRD1" s="6"/>
      <c r="KRE1" s="6"/>
      <c r="KRF1" s="6"/>
      <c r="KRG1" s="6"/>
      <c r="KRH1" s="6"/>
      <c r="KRI1" s="6"/>
      <c r="KRJ1" s="6"/>
      <c r="KRK1" s="6"/>
      <c r="KRL1" s="6"/>
      <c r="KRM1" s="6"/>
      <c r="KRN1" s="6"/>
      <c r="KRO1" s="6"/>
      <c r="KRP1" s="6"/>
      <c r="KRQ1" s="6"/>
      <c r="KRR1" s="6"/>
      <c r="KRS1" s="6"/>
      <c r="KRT1" s="6"/>
      <c r="KRU1" s="6"/>
      <c r="KRV1" s="6"/>
      <c r="KRW1" s="6"/>
      <c r="KRX1" s="6"/>
      <c r="KRY1" s="6"/>
      <c r="KRZ1" s="6"/>
      <c r="KSA1" s="6"/>
      <c r="KSB1" s="6"/>
      <c r="KSC1" s="6"/>
      <c r="KSD1" s="6"/>
      <c r="KSE1" s="6"/>
      <c r="KSF1" s="6"/>
      <c r="KSG1" s="6"/>
      <c r="KSH1" s="6"/>
      <c r="KSI1" s="6"/>
      <c r="KSJ1" s="6"/>
      <c r="KSK1" s="6"/>
      <c r="KSL1" s="6"/>
      <c r="KSM1" s="6"/>
      <c r="KSN1" s="6"/>
      <c r="KSO1" s="6"/>
      <c r="KSP1" s="6"/>
      <c r="KSQ1" s="6"/>
      <c r="KSR1" s="6"/>
      <c r="KSS1" s="6"/>
      <c r="KST1" s="6"/>
      <c r="KSU1" s="6"/>
      <c r="KSV1" s="6"/>
      <c r="KSW1" s="6"/>
      <c r="KSX1" s="6"/>
      <c r="KSY1" s="6"/>
      <c r="KSZ1" s="6"/>
      <c r="KTA1" s="6"/>
      <c r="KTB1" s="6"/>
      <c r="KTC1" s="6"/>
      <c r="KTD1" s="6"/>
      <c r="KTE1" s="6"/>
      <c r="KTF1" s="6"/>
      <c r="KTG1" s="6"/>
      <c r="KTH1" s="6"/>
      <c r="KTI1" s="6"/>
      <c r="KTJ1" s="6"/>
      <c r="KTK1" s="6"/>
      <c r="KTL1" s="6"/>
      <c r="KTM1" s="6"/>
      <c r="KTN1" s="6"/>
      <c r="KTO1" s="6"/>
      <c r="KTP1" s="6"/>
      <c r="KTQ1" s="6"/>
      <c r="KTR1" s="6"/>
      <c r="KTS1" s="6"/>
      <c r="KTT1" s="6"/>
      <c r="KTU1" s="6"/>
      <c r="KTV1" s="6"/>
      <c r="KTW1" s="6"/>
      <c r="KTX1" s="6"/>
      <c r="KTY1" s="6"/>
      <c r="KTZ1" s="6"/>
      <c r="KUA1" s="6"/>
      <c r="KUB1" s="6"/>
      <c r="KUC1" s="6"/>
      <c r="KUD1" s="6"/>
      <c r="KUE1" s="6"/>
      <c r="KUF1" s="6"/>
      <c r="KUG1" s="6"/>
      <c r="KUH1" s="6"/>
      <c r="KUI1" s="6"/>
      <c r="KUJ1" s="6"/>
      <c r="KUK1" s="6"/>
      <c r="KUL1" s="6"/>
      <c r="KUM1" s="6"/>
      <c r="KUN1" s="6"/>
      <c r="KUO1" s="6"/>
      <c r="KUP1" s="6"/>
      <c r="KUQ1" s="6"/>
      <c r="KUR1" s="6"/>
      <c r="KUS1" s="6"/>
      <c r="KUT1" s="6"/>
      <c r="KUU1" s="6"/>
      <c r="KUV1" s="6"/>
      <c r="KUW1" s="6"/>
      <c r="KUX1" s="6"/>
      <c r="KUY1" s="6"/>
      <c r="KUZ1" s="6"/>
      <c r="KVA1" s="6"/>
      <c r="KVB1" s="6"/>
      <c r="KVC1" s="6"/>
      <c r="KVD1" s="6"/>
      <c r="KVE1" s="6"/>
      <c r="KVF1" s="6"/>
      <c r="KVG1" s="6"/>
      <c r="KVH1" s="6"/>
      <c r="KVI1" s="6"/>
      <c r="KVJ1" s="6"/>
      <c r="KVK1" s="6"/>
      <c r="KVL1" s="6"/>
      <c r="KVM1" s="6"/>
      <c r="KVN1" s="6"/>
      <c r="KVO1" s="6"/>
      <c r="KVP1" s="6"/>
      <c r="KVQ1" s="6"/>
      <c r="KVR1" s="6"/>
      <c r="KVS1" s="6"/>
      <c r="KVT1" s="6"/>
      <c r="KVU1" s="6"/>
      <c r="KVV1" s="6"/>
      <c r="KVW1" s="6"/>
      <c r="KVX1" s="6"/>
      <c r="KVY1" s="6"/>
      <c r="KVZ1" s="6"/>
      <c r="KWA1" s="6"/>
      <c r="KWB1" s="6"/>
      <c r="KWC1" s="6"/>
      <c r="KWD1" s="6"/>
      <c r="KWE1" s="6"/>
      <c r="KWF1" s="6"/>
      <c r="KWG1" s="6"/>
      <c r="KWH1" s="6"/>
      <c r="KWI1" s="6"/>
      <c r="KWJ1" s="6"/>
      <c r="KWK1" s="6"/>
      <c r="KWL1" s="6"/>
      <c r="KWM1" s="6"/>
      <c r="KWN1" s="6"/>
      <c r="KWO1" s="6"/>
      <c r="KWP1" s="6"/>
      <c r="KWQ1" s="6"/>
      <c r="KWR1" s="6"/>
      <c r="KWS1" s="6"/>
      <c r="KWT1" s="6"/>
      <c r="KWU1" s="6"/>
      <c r="KWV1" s="6"/>
      <c r="KWW1" s="6"/>
      <c r="KWX1" s="6"/>
      <c r="KWY1" s="6"/>
      <c r="KWZ1" s="6"/>
      <c r="KXA1" s="6"/>
      <c r="KXB1" s="6"/>
      <c r="KXC1" s="6"/>
      <c r="KXD1" s="6"/>
      <c r="KXE1" s="6"/>
      <c r="KXF1" s="6"/>
      <c r="KXG1" s="6"/>
      <c r="KXH1" s="6"/>
      <c r="KXI1" s="6"/>
      <c r="KXJ1" s="6"/>
      <c r="KXK1" s="6"/>
      <c r="KXL1" s="6"/>
      <c r="KXM1" s="6"/>
      <c r="KXN1" s="6"/>
      <c r="KXO1" s="6"/>
      <c r="KXP1" s="6"/>
      <c r="KXQ1" s="6"/>
      <c r="KXR1" s="6"/>
      <c r="KXS1" s="6"/>
      <c r="KXT1" s="6"/>
      <c r="KXU1" s="6"/>
      <c r="KXV1" s="6"/>
      <c r="KXW1" s="6"/>
      <c r="KXX1" s="6"/>
      <c r="KXY1" s="6"/>
      <c r="KXZ1" s="6"/>
      <c r="KYA1" s="6"/>
      <c r="KYB1" s="6"/>
      <c r="KYC1" s="6"/>
      <c r="KYD1" s="6"/>
      <c r="KYE1" s="6"/>
      <c r="KYF1" s="6"/>
      <c r="KYG1" s="6"/>
      <c r="KYH1" s="6"/>
      <c r="KYI1" s="6"/>
      <c r="KYJ1" s="6"/>
      <c r="KYK1" s="6"/>
      <c r="KYL1" s="6"/>
      <c r="KYM1" s="6"/>
      <c r="KYN1" s="6"/>
      <c r="KYO1" s="6"/>
      <c r="KYP1" s="6"/>
      <c r="KYQ1" s="6"/>
      <c r="KYR1" s="6"/>
      <c r="KYS1" s="6"/>
      <c r="KYT1" s="6"/>
      <c r="KYU1" s="6"/>
      <c r="KYV1" s="6"/>
      <c r="KYW1" s="6"/>
      <c r="KYX1" s="6"/>
      <c r="KYY1" s="6"/>
      <c r="KYZ1" s="6"/>
      <c r="KZA1" s="6"/>
      <c r="KZB1" s="6"/>
      <c r="KZC1" s="6"/>
      <c r="KZD1" s="6"/>
      <c r="KZE1" s="6"/>
      <c r="KZF1" s="6"/>
      <c r="KZG1" s="6"/>
      <c r="KZH1" s="6"/>
      <c r="KZI1" s="6"/>
      <c r="KZJ1" s="6"/>
      <c r="KZK1" s="6"/>
      <c r="KZL1" s="6"/>
      <c r="KZM1" s="6"/>
      <c r="KZN1" s="6"/>
      <c r="KZO1" s="6"/>
      <c r="KZP1" s="6"/>
      <c r="KZQ1" s="6"/>
      <c r="KZR1" s="6"/>
      <c r="KZS1" s="6"/>
      <c r="KZT1" s="6"/>
      <c r="KZU1" s="6"/>
      <c r="KZV1" s="6"/>
      <c r="KZW1" s="6"/>
      <c r="KZX1" s="6"/>
      <c r="KZY1" s="6"/>
      <c r="KZZ1" s="6"/>
      <c r="LAA1" s="6"/>
      <c r="LAB1" s="6"/>
      <c r="LAC1" s="6"/>
      <c r="LAD1" s="6"/>
      <c r="LAE1" s="6"/>
      <c r="LAF1" s="6"/>
      <c r="LAG1" s="6"/>
      <c r="LAH1" s="6"/>
      <c r="LAI1" s="6"/>
      <c r="LAJ1" s="6"/>
      <c r="LAK1" s="6"/>
      <c r="LAL1" s="6"/>
      <c r="LAM1" s="6"/>
      <c r="LAN1" s="6"/>
      <c r="LAO1" s="6"/>
      <c r="LAP1" s="6"/>
      <c r="LAQ1" s="6"/>
      <c r="LAR1" s="6"/>
      <c r="LAS1" s="6"/>
      <c r="LAT1" s="6"/>
      <c r="LAU1" s="6"/>
      <c r="LAV1" s="6"/>
      <c r="LAW1" s="6"/>
      <c r="LAX1" s="6"/>
      <c r="LAY1" s="6"/>
      <c r="LAZ1" s="6"/>
      <c r="LBA1" s="6"/>
      <c r="LBB1" s="6"/>
      <c r="LBC1" s="6"/>
      <c r="LBD1" s="6"/>
      <c r="LBE1" s="6"/>
      <c r="LBF1" s="6"/>
      <c r="LBG1" s="6"/>
      <c r="LBH1" s="6"/>
      <c r="LBI1" s="6"/>
      <c r="LBJ1" s="6"/>
      <c r="LBK1" s="6"/>
      <c r="LBL1" s="6"/>
      <c r="LBM1" s="6"/>
      <c r="LBN1" s="6"/>
      <c r="LBO1" s="6"/>
      <c r="LBP1" s="6"/>
      <c r="LBQ1" s="6"/>
      <c r="LBR1" s="6"/>
      <c r="LBS1" s="6"/>
      <c r="LBT1" s="6"/>
      <c r="LBU1" s="6"/>
      <c r="LBV1" s="6"/>
      <c r="LBW1" s="6"/>
      <c r="LBX1" s="6"/>
      <c r="LBY1" s="6"/>
      <c r="LBZ1" s="6"/>
      <c r="LCA1" s="6"/>
      <c r="LCB1" s="6"/>
      <c r="LCC1" s="6"/>
      <c r="LCD1" s="6"/>
      <c r="LCE1" s="6"/>
      <c r="LCF1" s="6"/>
      <c r="LCG1" s="6"/>
      <c r="LCH1" s="6"/>
      <c r="LCI1" s="6"/>
      <c r="LCJ1" s="6"/>
      <c r="LCK1" s="6"/>
      <c r="LCL1" s="6"/>
      <c r="LCM1" s="6"/>
      <c r="LCN1" s="6"/>
      <c r="LCO1" s="6"/>
      <c r="LCP1" s="6"/>
      <c r="LCQ1" s="6"/>
      <c r="LCR1" s="6"/>
      <c r="LCS1" s="6"/>
      <c r="LCT1" s="6"/>
      <c r="LCU1" s="6"/>
      <c r="LCV1" s="6"/>
      <c r="LCW1" s="6"/>
      <c r="LCX1" s="6"/>
      <c r="LCY1" s="6"/>
      <c r="LCZ1" s="6"/>
      <c r="LDA1" s="6"/>
      <c r="LDB1" s="6"/>
      <c r="LDC1" s="6"/>
      <c r="LDD1" s="6"/>
      <c r="LDE1" s="6"/>
      <c r="LDF1" s="6"/>
      <c r="LDG1" s="6"/>
      <c r="LDH1" s="6"/>
      <c r="LDI1" s="6"/>
      <c r="LDJ1" s="6"/>
      <c r="LDK1" s="6"/>
      <c r="LDL1" s="6"/>
      <c r="LDM1" s="6"/>
      <c r="LDN1" s="6"/>
      <c r="LDO1" s="6"/>
      <c r="LDP1" s="6"/>
      <c r="LDQ1" s="6"/>
      <c r="LDR1" s="6"/>
      <c r="LDS1" s="6"/>
      <c r="LDT1" s="6"/>
      <c r="LDU1" s="6"/>
      <c r="LDV1" s="6"/>
      <c r="LDW1" s="6"/>
      <c r="LDX1" s="6"/>
      <c r="LDY1" s="6"/>
      <c r="LDZ1" s="6"/>
      <c r="LEA1" s="6"/>
      <c r="LEB1" s="6"/>
      <c r="LEC1" s="6"/>
      <c r="LED1" s="6"/>
      <c r="LEE1" s="6"/>
      <c r="LEF1" s="6"/>
      <c r="LEG1" s="6"/>
      <c r="LEH1" s="6"/>
      <c r="LEI1" s="6"/>
      <c r="LEJ1" s="6"/>
      <c r="LEK1" s="6"/>
      <c r="LEL1" s="6"/>
      <c r="LEM1" s="6"/>
      <c r="LEN1" s="6"/>
      <c r="LEO1" s="6"/>
      <c r="LEP1" s="6"/>
      <c r="LEQ1" s="6"/>
      <c r="LER1" s="6"/>
      <c r="LES1" s="6"/>
      <c r="LET1" s="6"/>
      <c r="LEU1" s="6"/>
      <c r="LEV1" s="6"/>
      <c r="LEW1" s="6"/>
      <c r="LEX1" s="6"/>
      <c r="LEY1" s="6"/>
      <c r="LEZ1" s="6"/>
      <c r="LFA1" s="6"/>
      <c r="LFB1" s="6"/>
      <c r="LFC1" s="6"/>
      <c r="LFD1" s="6"/>
      <c r="LFE1" s="6"/>
      <c r="LFF1" s="6"/>
      <c r="LFG1" s="6"/>
      <c r="LFH1" s="6"/>
      <c r="LFI1" s="6"/>
      <c r="LFJ1" s="6"/>
      <c r="LFK1" s="6"/>
      <c r="LFL1" s="6"/>
      <c r="LFM1" s="6"/>
      <c r="LFN1" s="6"/>
      <c r="LFO1" s="6"/>
      <c r="LFP1" s="6"/>
      <c r="LFQ1" s="6"/>
      <c r="LFR1" s="6"/>
      <c r="LFS1" s="6"/>
      <c r="LFT1" s="6"/>
      <c r="LFU1" s="6"/>
      <c r="LFV1" s="6"/>
      <c r="LFW1" s="6"/>
      <c r="LFX1" s="6"/>
      <c r="LFY1" s="6"/>
      <c r="LFZ1" s="6"/>
      <c r="LGA1" s="6"/>
      <c r="LGB1" s="6"/>
      <c r="LGC1" s="6"/>
      <c r="LGD1" s="6"/>
      <c r="LGE1" s="6"/>
      <c r="LGF1" s="6"/>
      <c r="LGG1" s="6"/>
      <c r="LGH1" s="6"/>
      <c r="LGI1" s="6"/>
      <c r="LGJ1" s="6"/>
      <c r="LGK1" s="6"/>
      <c r="LGL1" s="6"/>
      <c r="LGM1" s="6"/>
      <c r="LGN1" s="6"/>
      <c r="LGO1" s="6"/>
      <c r="LGP1" s="6"/>
      <c r="LGQ1" s="6"/>
      <c r="LGR1" s="6"/>
      <c r="LGS1" s="6"/>
      <c r="LGT1" s="6"/>
      <c r="LGU1" s="6"/>
      <c r="LGV1" s="6"/>
      <c r="LGW1" s="6"/>
      <c r="LGX1" s="6"/>
      <c r="LGY1" s="6"/>
      <c r="LGZ1" s="6"/>
      <c r="LHA1" s="6"/>
      <c r="LHB1" s="6"/>
      <c r="LHC1" s="6"/>
      <c r="LHD1" s="6"/>
      <c r="LHE1" s="6"/>
      <c r="LHF1" s="6"/>
      <c r="LHG1" s="6"/>
      <c r="LHH1" s="6"/>
      <c r="LHI1" s="6"/>
      <c r="LHJ1" s="6"/>
      <c r="LHK1" s="6"/>
      <c r="LHL1" s="6"/>
      <c r="LHM1" s="6"/>
      <c r="LHN1" s="6"/>
      <c r="LHO1" s="6"/>
      <c r="LHP1" s="6"/>
      <c r="LHQ1" s="6"/>
      <c r="LHR1" s="6"/>
      <c r="LHS1" s="6"/>
      <c r="LHT1" s="6"/>
      <c r="LHU1" s="6"/>
      <c r="LHV1" s="6"/>
      <c r="LHW1" s="6"/>
      <c r="LHX1" s="6"/>
      <c r="LHY1" s="6"/>
      <c r="LHZ1" s="6"/>
      <c r="LIA1" s="6"/>
      <c r="LIB1" s="6"/>
      <c r="LIC1" s="6"/>
      <c r="LID1" s="6"/>
      <c r="LIE1" s="6"/>
      <c r="LIF1" s="6"/>
      <c r="LIG1" s="6"/>
      <c r="LIH1" s="6"/>
      <c r="LII1" s="6"/>
      <c r="LIJ1" s="6"/>
      <c r="LIK1" s="6"/>
      <c r="LIL1" s="6"/>
      <c r="LIM1" s="6"/>
      <c r="LIN1" s="6"/>
      <c r="LIO1" s="6"/>
      <c r="LIP1" s="6"/>
      <c r="LIQ1" s="6"/>
      <c r="LIR1" s="6"/>
      <c r="LIS1" s="6"/>
      <c r="LIT1" s="6"/>
      <c r="LIU1" s="6"/>
      <c r="LIV1" s="6"/>
      <c r="LIW1" s="6"/>
      <c r="LIX1" s="6"/>
      <c r="LIY1" s="6"/>
      <c r="LIZ1" s="6"/>
      <c r="LJA1" s="6"/>
      <c r="LJB1" s="6"/>
      <c r="LJC1" s="6"/>
      <c r="LJD1" s="6"/>
      <c r="LJE1" s="6"/>
      <c r="LJF1" s="6"/>
      <c r="LJG1" s="6"/>
      <c r="LJH1" s="6"/>
      <c r="LJI1" s="6"/>
      <c r="LJJ1" s="6"/>
      <c r="LJK1" s="6"/>
      <c r="LJL1" s="6"/>
      <c r="LJM1" s="6"/>
      <c r="LJN1" s="6"/>
      <c r="LJO1" s="6"/>
      <c r="LJP1" s="6"/>
      <c r="LJQ1" s="6"/>
      <c r="LJR1" s="6"/>
      <c r="LJS1" s="6"/>
      <c r="LJT1" s="6"/>
      <c r="LJU1" s="6"/>
      <c r="LJV1" s="6"/>
      <c r="LJW1" s="6"/>
      <c r="LJX1" s="6"/>
      <c r="LJY1" s="6"/>
      <c r="LJZ1" s="6"/>
      <c r="LKA1" s="6"/>
      <c r="LKB1" s="6"/>
      <c r="LKC1" s="6"/>
      <c r="LKD1" s="6"/>
      <c r="LKE1" s="6"/>
      <c r="LKF1" s="6"/>
      <c r="LKG1" s="6"/>
      <c r="LKH1" s="6"/>
      <c r="LKI1" s="6"/>
      <c r="LKJ1" s="6"/>
      <c r="LKK1" s="6"/>
      <c r="LKL1" s="6"/>
      <c r="LKM1" s="6"/>
      <c r="LKN1" s="6"/>
      <c r="LKO1" s="6"/>
      <c r="LKP1" s="6"/>
      <c r="LKQ1" s="6"/>
      <c r="LKR1" s="6"/>
      <c r="LKS1" s="6"/>
      <c r="LKT1" s="6"/>
      <c r="LKU1" s="6"/>
      <c r="LKV1" s="6"/>
      <c r="LKW1" s="6"/>
      <c r="LKX1" s="6"/>
      <c r="LKY1" s="6"/>
      <c r="LKZ1" s="6"/>
      <c r="LLA1" s="6"/>
      <c r="LLB1" s="6"/>
      <c r="LLC1" s="6"/>
      <c r="LLD1" s="6"/>
      <c r="LLE1" s="6"/>
      <c r="LLF1" s="6"/>
      <c r="LLG1" s="6"/>
      <c r="LLH1" s="6"/>
      <c r="LLI1" s="6"/>
      <c r="LLJ1" s="6"/>
      <c r="LLK1" s="6"/>
      <c r="LLL1" s="6"/>
      <c r="LLM1" s="6"/>
      <c r="LLN1" s="6"/>
      <c r="LLO1" s="6"/>
      <c r="LLP1" s="6"/>
      <c r="LLQ1" s="6"/>
      <c r="LLR1" s="6"/>
      <c r="LLS1" s="6"/>
      <c r="LLT1" s="6"/>
      <c r="LLU1" s="6"/>
      <c r="LLV1" s="6"/>
      <c r="LLW1" s="6"/>
      <c r="LLX1" s="6"/>
      <c r="LLY1" s="6"/>
      <c r="LLZ1" s="6"/>
      <c r="LMA1" s="6"/>
      <c r="LMB1" s="6"/>
      <c r="LMC1" s="6"/>
      <c r="LMD1" s="6"/>
      <c r="LME1" s="6"/>
      <c r="LMF1" s="6"/>
      <c r="LMG1" s="6"/>
      <c r="LMH1" s="6"/>
      <c r="LMI1" s="6"/>
      <c r="LMJ1" s="6"/>
      <c r="LMK1" s="6"/>
      <c r="LML1" s="6"/>
      <c r="LMM1" s="6"/>
      <c r="LMN1" s="6"/>
      <c r="LMO1" s="6"/>
      <c r="LMP1" s="6"/>
      <c r="LMQ1" s="6"/>
      <c r="LMR1" s="6"/>
      <c r="LMS1" s="6"/>
      <c r="LMT1" s="6"/>
      <c r="LMU1" s="6"/>
      <c r="LMV1" s="6"/>
      <c r="LMW1" s="6"/>
      <c r="LMX1" s="6"/>
      <c r="LMY1" s="6"/>
      <c r="LMZ1" s="6"/>
      <c r="LNA1" s="6"/>
      <c r="LNB1" s="6"/>
      <c r="LNC1" s="6"/>
      <c r="LND1" s="6"/>
      <c r="LNE1" s="6"/>
      <c r="LNF1" s="6"/>
      <c r="LNG1" s="6"/>
      <c r="LNH1" s="6"/>
      <c r="LNI1" s="6"/>
      <c r="LNJ1" s="6"/>
      <c r="LNK1" s="6"/>
      <c r="LNL1" s="6"/>
      <c r="LNM1" s="6"/>
      <c r="LNN1" s="6"/>
      <c r="LNO1" s="6"/>
      <c r="LNP1" s="6"/>
      <c r="LNQ1" s="6"/>
      <c r="LNR1" s="6"/>
      <c r="LNS1" s="6"/>
      <c r="LNT1" s="6"/>
      <c r="LNU1" s="6"/>
      <c r="LNV1" s="6"/>
      <c r="LNW1" s="6"/>
      <c r="LNX1" s="6"/>
      <c r="LNY1" s="6"/>
      <c r="LNZ1" s="6"/>
      <c r="LOA1" s="6"/>
      <c r="LOB1" s="6"/>
      <c r="LOC1" s="6"/>
      <c r="LOD1" s="6"/>
      <c r="LOE1" s="6"/>
      <c r="LOF1" s="6"/>
      <c r="LOG1" s="6"/>
      <c r="LOH1" s="6"/>
      <c r="LOI1" s="6"/>
      <c r="LOJ1" s="6"/>
      <c r="LOK1" s="6"/>
      <c r="LOL1" s="6"/>
      <c r="LOM1" s="6"/>
      <c r="LON1" s="6"/>
      <c r="LOO1" s="6"/>
      <c r="LOP1" s="6"/>
      <c r="LOQ1" s="6"/>
      <c r="LOR1" s="6"/>
      <c r="LOS1" s="6"/>
      <c r="LOT1" s="6"/>
      <c r="LOU1" s="6"/>
      <c r="LOV1" s="6"/>
      <c r="LOW1" s="6"/>
      <c r="LOX1" s="6"/>
      <c r="LOY1" s="6"/>
      <c r="LOZ1" s="6"/>
      <c r="LPA1" s="6"/>
      <c r="LPB1" s="6"/>
      <c r="LPC1" s="6"/>
      <c r="LPD1" s="6"/>
      <c r="LPE1" s="6"/>
      <c r="LPF1" s="6"/>
      <c r="LPG1" s="6"/>
      <c r="LPH1" s="6"/>
      <c r="LPI1" s="6"/>
      <c r="LPJ1" s="6"/>
      <c r="LPK1" s="6"/>
      <c r="LPL1" s="6"/>
      <c r="LPM1" s="6"/>
      <c r="LPN1" s="6"/>
      <c r="LPO1" s="6"/>
      <c r="LPP1" s="6"/>
      <c r="LPQ1" s="6"/>
      <c r="LPR1" s="6"/>
      <c r="LPS1" s="6"/>
      <c r="LPT1" s="6"/>
      <c r="LPU1" s="6"/>
      <c r="LPV1" s="6"/>
      <c r="LPW1" s="6"/>
      <c r="LPX1" s="6"/>
      <c r="LPY1" s="6"/>
      <c r="LPZ1" s="6"/>
      <c r="LQA1" s="6"/>
      <c r="LQB1" s="6"/>
      <c r="LQC1" s="6"/>
      <c r="LQD1" s="6"/>
      <c r="LQE1" s="6"/>
      <c r="LQF1" s="6"/>
      <c r="LQG1" s="6"/>
      <c r="LQH1" s="6"/>
      <c r="LQI1" s="6"/>
      <c r="LQJ1" s="6"/>
      <c r="LQK1" s="6"/>
      <c r="LQL1" s="6"/>
      <c r="LQM1" s="6"/>
      <c r="LQN1" s="6"/>
      <c r="LQO1" s="6"/>
      <c r="LQP1" s="6"/>
      <c r="LQQ1" s="6"/>
      <c r="LQR1" s="6"/>
      <c r="LQS1" s="6"/>
      <c r="LQT1" s="6"/>
      <c r="LQU1" s="6"/>
      <c r="LQV1" s="6"/>
      <c r="LQW1" s="6"/>
      <c r="LQX1" s="6"/>
      <c r="LQY1" s="6"/>
      <c r="LQZ1" s="6"/>
      <c r="LRA1" s="6"/>
      <c r="LRB1" s="6"/>
      <c r="LRC1" s="6"/>
      <c r="LRD1" s="6"/>
      <c r="LRE1" s="6"/>
      <c r="LRF1" s="6"/>
      <c r="LRG1" s="6"/>
      <c r="LRH1" s="6"/>
      <c r="LRI1" s="6"/>
      <c r="LRJ1" s="6"/>
      <c r="LRK1" s="6"/>
      <c r="LRL1" s="6"/>
      <c r="LRM1" s="6"/>
      <c r="LRN1" s="6"/>
      <c r="LRO1" s="6"/>
      <c r="LRP1" s="6"/>
      <c r="LRQ1" s="6"/>
      <c r="LRR1" s="6"/>
      <c r="LRS1" s="6"/>
      <c r="LRT1" s="6"/>
      <c r="LRU1" s="6"/>
      <c r="LRV1" s="6"/>
      <c r="LRW1" s="6"/>
      <c r="LRX1" s="6"/>
      <c r="LRY1" s="6"/>
      <c r="LRZ1" s="6"/>
      <c r="LSA1" s="6"/>
      <c r="LSB1" s="6"/>
      <c r="LSC1" s="6"/>
      <c r="LSD1" s="6"/>
      <c r="LSE1" s="6"/>
      <c r="LSF1" s="6"/>
      <c r="LSG1" s="6"/>
      <c r="LSH1" s="6"/>
      <c r="LSI1" s="6"/>
      <c r="LSJ1" s="6"/>
      <c r="LSK1" s="6"/>
      <c r="LSL1" s="6"/>
      <c r="LSM1" s="6"/>
      <c r="LSN1" s="6"/>
      <c r="LSO1" s="6"/>
      <c r="LSP1" s="6"/>
      <c r="LSQ1" s="6"/>
      <c r="LSR1" s="6"/>
      <c r="LSS1" s="6"/>
      <c r="LST1" s="6"/>
      <c r="LSU1" s="6"/>
      <c r="LSV1" s="6"/>
      <c r="LSW1" s="6"/>
      <c r="LSX1" s="6"/>
      <c r="LSY1" s="6"/>
      <c r="LSZ1" s="6"/>
      <c r="LTA1" s="6"/>
      <c r="LTB1" s="6"/>
      <c r="LTC1" s="6"/>
      <c r="LTD1" s="6"/>
      <c r="LTE1" s="6"/>
      <c r="LTF1" s="6"/>
      <c r="LTG1" s="6"/>
      <c r="LTH1" s="6"/>
      <c r="LTI1" s="6"/>
      <c r="LTJ1" s="6"/>
      <c r="LTK1" s="6"/>
      <c r="LTL1" s="6"/>
      <c r="LTM1" s="6"/>
      <c r="LTN1" s="6"/>
      <c r="LTO1" s="6"/>
      <c r="LTP1" s="6"/>
      <c r="LTQ1" s="6"/>
      <c r="LTR1" s="6"/>
      <c r="LTS1" s="6"/>
      <c r="LTT1" s="6"/>
      <c r="LTU1" s="6"/>
      <c r="LTV1" s="6"/>
      <c r="LTW1" s="6"/>
      <c r="LTX1" s="6"/>
      <c r="LTY1" s="6"/>
      <c r="LTZ1" s="6"/>
      <c r="LUA1" s="6"/>
      <c r="LUB1" s="6"/>
      <c r="LUC1" s="6"/>
      <c r="LUD1" s="6"/>
      <c r="LUE1" s="6"/>
      <c r="LUF1" s="6"/>
      <c r="LUG1" s="6"/>
      <c r="LUH1" s="6"/>
      <c r="LUI1" s="6"/>
      <c r="LUJ1" s="6"/>
      <c r="LUK1" s="6"/>
      <c r="LUL1" s="6"/>
      <c r="LUM1" s="6"/>
      <c r="LUN1" s="6"/>
      <c r="LUO1" s="6"/>
      <c r="LUP1" s="6"/>
      <c r="LUQ1" s="6"/>
      <c r="LUR1" s="6"/>
      <c r="LUS1" s="6"/>
      <c r="LUT1" s="6"/>
      <c r="LUU1" s="6"/>
      <c r="LUV1" s="6"/>
      <c r="LUW1" s="6"/>
      <c r="LUX1" s="6"/>
      <c r="LUY1" s="6"/>
      <c r="LUZ1" s="6"/>
      <c r="LVA1" s="6"/>
      <c r="LVB1" s="6"/>
      <c r="LVC1" s="6"/>
      <c r="LVD1" s="6"/>
      <c r="LVE1" s="6"/>
      <c r="LVF1" s="6"/>
      <c r="LVG1" s="6"/>
      <c r="LVH1" s="6"/>
      <c r="LVI1" s="6"/>
      <c r="LVJ1" s="6"/>
      <c r="LVK1" s="6"/>
      <c r="LVL1" s="6"/>
      <c r="LVM1" s="6"/>
      <c r="LVN1" s="6"/>
      <c r="LVO1" s="6"/>
      <c r="LVP1" s="6"/>
      <c r="LVQ1" s="6"/>
      <c r="LVR1" s="6"/>
      <c r="LVS1" s="6"/>
      <c r="LVT1" s="6"/>
      <c r="LVU1" s="6"/>
      <c r="LVV1" s="6"/>
      <c r="LVW1" s="6"/>
      <c r="LVX1" s="6"/>
      <c r="LVY1" s="6"/>
      <c r="LVZ1" s="6"/>
      <c r="LWA1" s="6"/>
      <c r="LWB1" s="6"/>
      <c r="LWC1" s="6"/>
      <c r="LWD1" s="6"/>
      <c r="LWE1" s="6"/>
      <c r="LWF1" s="6"/>
      <c r="LWG1" s="6"/>
      <c r="LWH1" s="6"/>
      <c r="LWI1" s="6"/>
      <c r="LWJ1" s="6"/>
      <c r="LWK1" s="6"/>
      <c r="LWL1" s="6"/>
      <c r="LWM1" s="6"/>
      <c r="LWN1" s="6"/>
      <c r="LWO1" s="6"/>
      <c r="LWP1" s="6"/>
      <c r="LWQ1" s="6"/>
      <c r="LWR1" s="6"/>
      <c r="LWS1" s="6"/>
      <c r="LWT1" s="6"/>
      <c r="LWU1" s="6"/>
      <c r="LWV1" s="6"/>
      <c r="LWW1" s="6"/>
      <c r="LWX1" s="6"/>
      <c r="LWY1" s="6"/>
      <c r="LWZ1" s="6"/>
      <c r="LXA1" s="6"/>
      <c r="LXB1" s="6"/>
      <c r="LXC1" s="6"/>
      <c r="LXD1" s="6"/>
      <c r="LXE1" s="6"/>
      <c r="LXF1" s="6"/>
      <c r="LXG1" s="6"/>
      <c r="LXH1" s="6"/>
      <c r="LXI1" s="6"/>
      <c r="LXJ1" s="6"/>
      <c r="LXK1" s="6"/>
      <c r="LXL1" s="6"/>
      <c r="LXM1" s="6"/>
      <c r="LXN1" s="6"/>
      <c r="LXO1" s="6"/>
      <c r="LXP1" s="6"/>
      <c r="LXQ1" s="6"/>
      <c r="LXR1" s="6"/>
      <c r="LXS1" s="6"/>
      <c r="LXT1" s="6"/>
      <c r="LXU1" s="6"/>
      <c r="LXV1" s="6"/>
      <c r="LXW1" s="6"/>
      <c r="LXX1" s="6"/>
      <c r="LXY1" s="6"/>
      <c r="LXZ1" s="6"/>
      <c r="LYA1" s="6"/>
      <c r="LYB1" s="6"/>
      <c r="LYC1" s="6"/>
      <c r="LYD1" s="6"/>
      <c r="LYE1" s="6"/>
      <c r="LYF1" s="6"/>
      <c r="LYG1" s="6"/>
      <c r="LYH1" s="6"/>
      <c r="LYI1" s="6"/>
      <c r="LYJ1" s="6"/>
      <c r="LYK1" s="6"/>
      <c r="LYL1" s="6"/>
      <c r="LYM1" s="6"/>
      <c r="LYN1" s="6"/>
      <c r="LYO1" s="6"/>
      <c r="LYP1" s="6"/>
      <c r="LYQ1" s="6"/>
      <c r="LYR1" s="6"/>
      <c r="LYS1" s="6"/>
      <c r="LYT1" s="6"/>
      <c r="LYU1" s="6"/>
      <c r="LYV1" s="6"/>
      <c r="LYW1" s="6"/>
      <c r="LYX1" s="6"/>
      <c r="LYY1" s="6"/>
      <c r="LYZ1" s="6"/>
      <c r="LZA1" s="6"/>
      <c r="LZB1" s="6"/>
      <c r="LZC1" s="6"/>
      <c r="LZD1" s="6"/>
      <c r="LZE1" s="6"/>
      <c r="LZF1" s="6"/>
      <c r="LZG1" s="6"/>
      <c r="LZH1" s="6"/>
      <c r="LZI1" s="6"/>
      <c r="LZJ1" s="6"/>
      <c r="LZK1" s="6"/>
      <c r="LZL1" s="6"/>
      <c r="LZM1" s="6"/>
      <c r="LZN1" s="6"/>
      <c r="LZO1" s="6"/>
      <c r="LZP1" s="6"/>
      <c r="LZQ1" s="6"/>
      <c r="LZR1" s="6"/>
      <c r="LZS1" s="6"/>
      <c r="LZT1" s="6"/>
      <c r="LZU1" s="6"/>
      <c r="LZV1" s="6"/>
      <c r="LZW1" s="6"/>
      <c r="LZX1" s="6"/>
      <c r="LZY1" s="6"/>
      <c r="LZZ1" s="6"/>
      <c r="MAA1" s="6"/>
      <c r="MAB1" s="6"/>
      <c r="MAC1" s="6"/>
      <c r="MAD1" s="6"/>
      <c r="MAE1" s="6"/>
      <c r="MAF1" s="6"/>
      <c r="MAG1" s="6"/>
      <c r="MAH1" s="6"/>
      <c r="MAI1" s="6"/>
      <c r="MAJ1" s="6"/>
      <c r="MAK1" s="6"/>
      <c r="MAL1" s="6"/>
      <c r="MAM1" s="6"/>
      <c r="MAN1" s="6"/>
      <c r="MAO1" s="6"/>
      <c r="MAP1" s="6"/>
      <c r="MAQ1" s="6"/>
      <c r="MAR1" s="6"/>
      <c r="MAS1" s="6"/>
      <c r="MAT1" s="6"/>
      <c r="MAU1" s="6"/>
      <c r="MAV1" s="6"/>
      <c r="MAW1" s="6"/>
      <c r="MAX1" s="6"/>
      <c r="MAY1" s="6"/>
      <c r="MAZ1" s="6"/>
      <c r="MBA1" s="6"/>
      <c r="MBB1" s="6"/>
      <c r="MBC1" s="6"/>
      <c r="MBD1" s="6"/>
      <c r="MBE1" s="6"/>
      <c r="MBF1" s="6"/>
      <c r="MBG1" s="6"/>
      <c r="MBH1" s="6"/>
      <c r="MBI1" s="6"/>
      <c r="MBJ1" s="6"/>
      <c r="MBK1" s="6"/>
      <c r="MBL1" s="6"/>
      <c r="MBM1" s="6"/>
      <c r="MBN1" s="6"/>
      <c r="MBO1" s="6"/>
      <c r="MBP1" s="6"/>
      <c r="MBQ1" s="6"/>
      <c r="MBR1" s="6"/>
      <c r="MBS1" s="6"/>
      <c r="MBT1" s="6"/>
      <c r="MBU1" s="6"/>
      <c r="MBV1" s="6"/>
      <c r="MBW1" s="6"/>
      <c r="MBX1" s="6"/>
      <c r="MBY1" s="6"/>
      <c r="MBZ1" s="6"/>
      <c r="MCA1" s="6"/>
      <c r="MCB1" s="6"/>
      <c r="MCC1" s="6"/>
      <c r="MCD1" s="6"/>
      <c r="MCE1" s="6"/>
      <c r="MCF1" s="6"/>
      <c r="MCG1" s="6"/>
      <c r="MCH1" s="6"/>
      <c r="MCI1" s="6"/>
      <c r="MCJ1" s="6"/>
      <c r="MCK1" s="6"/>
      <c r="MCL1" s="6"/>
      <c r="MCM1" s="6"/>
      <c r="MCN1" s="6"/>
      <c r="MCO1" s="6"/>
      <c r="MCP1" s="6"/>
      <c r="MCQ1" s="6"/>
      <c r="MCR1" s="6"/>
      <c r="MCS1" s="6"/>
      <c r="MCT1" s="6"/>
      <c r="MCU1" s="6"/>
      <c r="MCV1" s="6"/>
      <c r="MCW1" s="6"/>
      <c r="MCX1" s="6"/>
      <c r="MCY1" s="6"/>
      <c r="MCZ1" s="6"/>
      <c r="MDA1" s="6"/>
      <c r="MDB1" s="6"/>
      <c r="MDC1" s="6"/>
      <c r="MDD1" s="6"/>
      <c r="MDE1" s="6"/>
      <c r="MDF1" s="6"/>
      <c r="MDG1" s="6"/>
      <c r="MDH1" s="6"/>
      <c r="MDI1" s="6"/>
      <c r="MDJ1" s="6"/>
      <c r="MDK1" s="6"/>
      <c r="MDL1" s="6"/>
      <c r="MDM1" s="6"/>
      <c r="MDN1" s="6"/>
      <c r="MDO1" s="6"/>
      <c r="MDP1" s="6"/>
      <c r="MDQ1" s="6"/>
      <c r="MDR1" s="6"/>
      <c r="MDS1" s="6"/>
      <c r="MDT1" s="6"/>
      <c r="MDU1" s="6"/>
      <c r="MDV1" s="6"/>
      <c r="MDW1" s="6"/>
      <c r="MDX1" s="6"/>
      <c r="MDY1" s="6"/>
      <c r="MDZ1" s="6"/>
      <c r="MEA1" s="6"/>
      <c r="MEB1" s="6"/>
      <c r="MEC1" s="6"/>
      <c r="MED1" s="6"/>
      <c r="MEE1" s="6"/>
      <c r="MEF1" s="6"/>
      <c r="MEG1" s="6"/>
      <c r="MEH1" s="6"/>
      <c r="MEI1" s="6"/>
      <c r="MEJ1" s="6"/>
      <c r="MEK1" s="6"/>
      <c r="MEL1" s="6"/>
      <c r="MEM1" s="6"/>
      <c r="MEN1" s="6"/>
      <c r="MEO1" s="6"/>
      <c r="MEP1" s="6"/>
      <c r="MEQ1" s="6"/>
      <c r="MER1" s="6"/>
      <c r="MES1" s="6"/>
      <c r="MET1" s="6"/>
      <c r="MEU1" s="6"/>
      <c r="MEV1" s="6"/>
      <c r="MEW1" s="6"/>
      <c r="MEX1" s="6"/>
      <c r="MEY1" s="6"/>
      <c r="MEZ1" s="6"/>
      <c r="MFA1" s="6"/>
      <c r="MFB1" s="6"/>
      <c r="MFC1" s="6"/>
      <c r="MFD1" s="6"/>
      <c r="MFE1" s="6"/>
      <c r="MFF1" s="6"/>
      <c r="MFG1" s="6"/>
      <c r="MFH1" s="6"/>
      <c r="MFI1" s="6"/>
      <c r="MFJ1" s="6"/>
      <c r="MFK1" s="6"/>
      <c r="MFL1" s="6"/>
      <c r="MFM1" s="6"/>
      <c r="MFN1" s="6"/>
      <c r="MFO1" s="6"/>
      <c r="MFP1" s="6"/>
      <c r="MFQ1" s="6"/>
      <c r="MFR1" s="6"/>
      <c r="MFS1" s="6"/>
      <c r="MFT1" s="6"/>
      <c r="MFU1" s="6"/>
      <c r="MFV1" s="6"/>
      <c r="MFW1" s="6"/>
      <c r="MFX1" s="6"/>
      <c r="MFY1" s="6"/>
      <c r="MFZ1" s="6"/>
      <c r="MGA1" s="6"/>
      <c r="MGB1" s="6"/>
      <c r="MGC1" s="6"/>
      <c r="MGD1" s="6"/>
      <c r="MGE1" s="6"/>
      <c r="MGF1" s="6"/>
      <c r="MGG1" s="6"/>
      <c r="MGH1" s="6"/>
      <c r="MGI1" s="6"/>
      <c r="MGJ1" s="6"/>
      <c r="MGK1" s="6"/>
      <c r="MGL1" s="6"/>
      <c r="MGM1" s="6"/>
      <c r="MGN1" s="6"/>
      <c r="MGO1" s="6"/>
      <c r="MGP1" s="6"/>
      <c r="MGQ1" s="6"/>
      <c r="MGR1" s="6"/>
      <c r="MGS1" s="6"/>
      <c r="MGT1" s="6"/>
      <c r="MGU1" s="6"/>
      <c r="MGV1" s="6"/>
      <c r="MGW1" s="6"/>
      <c r="MGX1" s="6"/>
      <c r="MGY1" s="6"/>
      <c r="MGZ1" s="6"/>
      <c r="MHA1" s="6"/>
      <c r="MHB1" s="6"/>
      <c r="MHC1" s="6"/>
      <c r="MHD1" s="6"/>
      <c r="MHE1" s="6"/>
      <c r="MHF1" s="6"/>
      <c r="MHG1" s="6"/>
      <c r="MHH1" s="6"/>
      <c r="MHI1" s="6"/>
      <c r="MHJ1" s="6"/>
      <c r="MHK1" s="6"/>
      <c r="MHL1" s="6"/>
      <c r="MHM1" s="6"/>
      <c r="MHN1" s="6"/>
      <c r="MHO1" s="6"/>
      <c r="MHP1" s="6"/>
      <c r="MHQ1" s="6"/>
      <c r="MHR1" s="6"/>
      <c r="MHS1" s="6"/>
      <c r="MHT1" s="6"/>
      <c r="MHU1" s="6"/>
      <c r="MHV1" s="6"/>
      <c r="MHW1" s="6"/>
      <c r="MHX1" s="6"/>
      <c r="MHY1" s="6"/>
      <c r="MHZ1" s="6"/>
      <c r="MIA1" s="6"/>
      <c r="MIB1" s="6"/>
      <c r="MIC1" s="6"/>
      <c r="MID1" s="6"/>
      <c r="MIE1" s="6"/>
      <c r="MIF1" s="6"/>
      <c r="MIG1" s="6"/>
      <c r="MIH1" s="6"/>
      <c r="MII1" s="6"/>
      <c r="MIJ1" s="6"/>
      <c r="MIK1" s="6"/>
      <c r="MIL1" s="6"/>
      <c r="MIM1" s="6"/>
      <c r="MIN1" s="6"/>
      <c r="MIO1" s="6"/>
      <c r="MIP1" s="6"/>
      <c r="MIQ1" s="6"/>
      <c r="MIR1" s="6"/>
      <c r="MIS1" s="6"/>
      <c r="MIT1" s="6"/>
      <c r="MIU1" s="6"/>
      <c r="MIV1" s="6"/>
      <c r="MIW1" s="6"/>
      <c r="MIX1" s="6"/>
      <c r="MIY1" s="6"/>
      <c r="MIZ1" s="6"/>
      <c r="MJA1" s="6"/>
      <c r="MJB1" s="6"/>
      <c r="MJC1" s="6"/>
      <c r="MJD1" s="6"/>
      <c r="MJE1" s="6"/>
      <c r="MJF1" s="6"/>
      <c r="MJG1" s="6"/>
      <c r="MJH1" s="6"/>
      <c r="MJI1" s="6"/>
      <c r="MJJ1" s="6"/>
      <c r="MJK1" s="6"/>
      <c r="MJL1" s="6"/>
      <c r="MJM1" s="6"/>
      <c r="MJN1" s="6"/>
      <c r="MJO1" s="6"/>
      <c r="MJP1" s="6"/>
      <c r="MJQ1" s="6"/>
      <c r="MJR1" s="6"/>
      <c r="MJS1" s="6"/>
      <c r="MJT1" s="6"/>
      <c r="MJU1" s="6"/>
      <c r="MJV1" s="6"/>
      <c r="MJW1" s="6"/>
      <c r="MJX1" s="6"/>
      <c r="MJY1" s="6"/>
      <c r="MJZ1" s="6"/>
      <c r="MKA1" s="6"/>
      <c r="MKB1" s="6"/>
      <c r="MKC1" s="6"/>
      <c r="MKD1" s="6"/>
      <c r="MKE1" s="6"/>
      <c r="MKF1" s="6"/>
      <c r="MKG1" s="6"/>
      <c r="MKH1" s="6"/>
      <c r="MKI1" s="6"/>
      <c r="MKJ1" s="6"/>
      <c r="MKK1" s="6"/>
      <c r="MKL1" s="6"/>
      <c r="MKM1" s="6"/>
      <c r="MKN1" s="6"/>
      <c r="MKO1" s="6"/>
      <c r="MKP1" s="6"/>
      <c r="MKQ1" s="6"/>
      <c r="MKR1" s="6"/>
      <c r="MKS1" s="6"/>
      <c r="MKT1" s="6"/>
      <c r="MKU1" s="6"/>
      <c r="MKV1" s="6"/>
      <c r="MKW1" s="6"/>
      <c r="MKX1" s="6"/>
      <c r="MKY1" s="6"/>
      <c r="MKZ1" s="6"/>
      <c r="MLA1" s="6"/>
      <c r="MLB1" s="6"/>
      <c r="MLC1" s="6"/>
      <c r="MLD1" s="6"/>
      <c r="MLE1" s="6"/>
      <c r="MLF1" s="6"/>
      <c r="MLG1" s="6"/>
      <c r="MLH1" s="6"/>
      <c r="MLI1" s="6"/>
      <c r="MLJ1" s="6"/>
      <c r="MLK1" s="6"/>
      <c r="MLL1" s="6"/>
      <c r="MLM1" s="6"/>
      <c r="MLN1" s="6"/>
      <c r="MLO1" s="6"/>
      <c r="MLP1" s="6"/>
      <c r="MLQ1" s="6"/>
      <c r="MLR1" s="6"/>
      <c r="MLS1" s="6"/>
      <c r="MLT1" s="6"/>
      <c r="MLU1" s="6"/>
      <c r="MLV1" s="6"/>
      <c r="MLW1" s="6"/>
      <c r="MLX1" s="6"/>
      <c r="MLY1" s="6"/>
      <c r="MLZ1" s="6"/>
      <c r="MMA1" s="6"/>
      <c r="MMB1" s="6"/>
      <c r="MMC1" s="6"/>
      <c r="MMD1" s="6"/>
      <c r="MME1" s="6"/>
      <c r="MMF1" s="6"/>
      <c r="MMG1" s="6"/>
      <c r="MMH1" s="6"/>
      <c r="MMI1" s="6"/>
      <c r="MMJ1" s="6"/>
      <c r="MMK1" s="6"/>
      <c r="MML1" s="6"/>
      <c r="MMM1" s="6"/>
      <c r="MMN1" s="6"/>
      <c r="MMO1" s="6"/>
      <c r="MMP1" s="6"/>
      <c r="MMQ1" s="6"/>
      <c r="MMR1" s="6"/>
      <c r="MMS1" s="6"/>
      <c r="MMT1" s="6"/>
      <c r="MMU1" s="6"/>
      <c r="MMV1" s="6"/>
      <c r="MMW1" s="6"/>
      <c r="MMX1" s="6"/>
      <c r="MMY1" s="6"/>
      <c r="MMZ1" s="6"/>
      <c r="MNA1" s="6"/>
      <c r="MNB1" s="6"/>
      <c r="MNC1" s="6"/>
      <c r="MND1" s="6"/>
      <c r="MNE1" s="6"/>
      <c r="MNF1" s="6"/>
      <c r="MNG1" s="6"/>
      <c r="MNH1" s="6"/>
      <c r="MNI1" s="6"/>
      <c r="MNJ1" s="6"/>
      <c r="MNK1" s="6"/>
      <c r="MNL1" s="6"/>
      <c r="MNM1" s="6"/>
      <c r="MNN1" s="6"/>
      <c r="MNO1" s="6"/>
      <c r="MNP1" s="6"/>
      <c r="MNQ1" s="6"/>
      <c r="MNR1" s="6"/>
      <c r="MNS1" s="6"/>
      <c r="MNT1" s="6"/>
      <c r="MNU1" s="6"/>
      <c r="MNV1" s="6"/>
      <c r="MNW1" s="6"/>
      <c r="MNX1" s="6"/>
      <c r="MNY1" s="6"/>
      <c r="MNZ1" s="6"/>
      <c r="MOA1" s="6"/>
      <c r="MOB1" s="6"/>
      <c r="MOC1" s="6"/>
      <c r="MOD1" s="6"/>
      <c r="MOE1" s="6"/>
      <c r="MOF1" s="6"/>
      <c r="MOG1" s="6"/>
      <c r="MOH1" s="6"/>
      <c r="MOI1" s="6"/>
      <c r="MOJ1" s="6"/>
      <c r="MOK1" s="6"/>
      <c r="MOL1" s="6"/>
      <c r="MOM1" s="6"/>
      <c r="MON1" s="6"/>
      <c r="MOO1" s="6"/>
      <c r="MOP1" s="6"/>
      <c r="MOQ1" s="6"/>
      <c r="MOR1" s="6"/>
      <c r="MOS1" s="6"/>
      <c r="MOT1" s="6"/>
      <c r="MOU1" s="6"/>
      <c r="MOV1" s="6"/>
      <c r="MOW1" s="6"/>
      <c r="MOX1" s="6"/>
      <c r="MOY1" s="6"/>
      <c r="MOZ1" s="6"/>
      <c r="MPA1" s="6"/>
      <c r="MPB1" s="6"/>
      <c r="MPC1" s="6"/>
      <c r="MPD1" s="6"/>
      <c r="MPE1" s="6"/>
      <c r="MPF1" s="6"/>
      <c r="MPG1" s="6"/>
      <c r="MPH1" s="6"/>
      <c r="MPI1" s="6"/>
      <c r="MPJ1" s="6"/>
      <c r="MPK1" s="6"/>
      <c r="MPL1" s="6"/>
      <c r="MPM1" s="6"/>
      <c r="MPN1" s="6"/>
      <c r="MPO1" s="6"/>
      <c r="MPP1" s="6"/>
      <c r="MPQ1" s="6"/>
      <c r="MPR1" s="6"/>
      <c r="MPS1" s="6"/>
      <c r="MPT1" s="6"/>
      <c r="MPU1" s="6"/>
      <c r="MPV1" s="6"/>
      <c r="MPW1" s="6"/>
      <c r="MPX1" s="6"/>
      <c r="MPY1" s="6"/>
      <c r="MPZ1" s="6"/>
      <c r="MQA1" s="6"/>
      <c r="MQB1" s="6"/>
      <c r="MQC1" s="6"/>
      <c r="MQD1" s="6"/>
      <c r="MQE1" s="6"/>
      <c r="MQF1" s="6"/>
      <c r="MQG1" s="6"/>
      <c r="MQH1" s="6"/>
      <c r="MQI1" s="6"/>
      <c r="MQJ1" s="6"/>
      <c r="MQK1" s="6"/>
      <c r="MQL1" s="6"/>
      <c r="MQM1" s="6"/>
      <c r="MQN1" s="6"/>
      <c r="MQO1" s="6"/>
      <c r="MQP1" s="6"/>
      <c r="MQQ1" s="6"/>
      <c r="MQR1" s="6"/>
      <c r="MQS1" s="6"/>
      <c r="MQT1" s="6"/>
      <c r="MQU1" s="6"/>
      <c r="MQV1" s="6"/>
      <c r="MQW1" s="6"/>
      <c r="MQX1" s="6"/>
      <c r="MQY1" s="6"/>
      <c r="MQZ1" s="6"/>
      <c r="MRA1" s="6"/>
      <c r="MRB1" s="6"/>
      <c r="MRC1" s="6"/>
      <c r="MRD1" s="6"/>
      <c r="MRE1" s="6"/>
      <c r="MRF1" s="6"/>
      <c r="MRG1" s="6"/>
      <c r="MRH1" s="6"/>
      <c r="MRI1" s="6"/>
      <c r="MRJ1" s="6"/>
      <c r="MRK1" s="6"/>
      <c r="MRL1" s="6"/>
      <c r="MRM1" s="6"/>
      <c r="MRN1" s="6"/>
      <c r="MRO1" s="6"/>
      <c r="MRP1" s="6"/>
      <c r="MRQ1" s="6"/>
      <c r="MRR1" s="6"/>
      <c r="MRS1" s="6"/>
      <c r="MRT1" s="6"/>
      <c r="MRU1" s="6"/>
      <c r="MRV1" s="6"/>
      <c r="MRW1" s="6"/>
      <c r="MRX1" s="6"/>
      <c r="MRY1" s="6"/>
      <c r="MRZ1" s="6"/>
      <c r="MSA1" s="6"/>
      <c r="MSB1" s="6"/>
      <c r="MSC1" s="6"/>
      <c r="MSD1" s="6"/>
      <c r="MSE1" s="6"/>
      <c r="MSF1" s="6"/>
      <c r="MSG1" s="6"/>
      <c r="MSH1" s="6"/>
      <c r="MSI1" s="6"/>
      <c r="MSJ1" s="6"/>
      <c r="MSK1" s="6"/>
      <c r="MSL1" s="6"/>
      <c r="MSM1" s="6"/>
      <c r="MSN1" s="6"/>
      <c r="MSO1" s="6"/>
      <c r="MSP1" s="6"/>
      <c r="MSQ1" s="6"/>
      <c r="MSR1" s="6"/>
      <c r="MSS1" s="6"/>
      <c r="MST1" s="6"/>
      <c r="MSU1" s="6"/>
      <c r="MSV1" s="6"/>
      <c r="MSW1" s="6"/>
      <c r="MSX1" s="6"/>
      <c r="MSY1" s="6"/>
      <c r="MSZ1" s="6"/>
      <c r="MTA1" s="6"/>
      <c r="MTB1" s="6"/>
      <c r="MTC1" s="6"/>
      <c r="MTD1" s="6"/>
      <c r="MTE1" s="6"/>
      <c r="MTF1" s="6"/>
      <c r="MTG1" s="6"/>
      <c r="MTH1" s="6"/>
      <c r="MTI1" s="6"/>
      <c r="MTJ1" s="6"/>
      <c r="MTK1" s="6"/>
      <c r="MTL1" s="6"/>
      <c r="MTM1" s="6"/>
      <c r="MTN1" s="6"/>
      <c r="MTO1" s="6"/>
      <c r="MTP1" s="6"/>
      <c r="MTQ1" s="6"/>
      <c r="MTR1" s="6"/>
      <c r="MTS1" s="6"/>
      <c r="MTT1" s="6"/>
      <c r="MTU1" s="6"/>
      <c r="MTV1" s="6"/>
      <c r="MTW1" s="6"/>
      <c r="MTX1" s="6"/>
      <c r="MTY1" s="6"/>
      <c r="MTZ1" s="6"/>
      <c r="MUA1" s="6"/>
      <c r="MUB1" s="6"/>
      <c r="MUC1" s="6"/>
      <c r="MUD1" s="6"/>
      <c r="MUE1" s="6"/>
      <c r="MUF1" s="6"/>
      <c r="MUG1" s="6"/>
      <c r="MUH1" s="6"/>
      <c r="MUI1" s="6"/>
      <c r="MUJ1" s="6"/>
      <c r="MUK1" s="6"/>
      <c r="MUL1" s="6"/>
      <c r="MUM1" s="6"/>
      <c r="MUN1" s="6"/>
      <c r="MUO1" s="6"/>
      <c r="MUP1" s="6"/>
      <c r="MUQ1" s="6"/>
      <c r="MUR1" s="6"/>
      <c r="MUS1" s="6"/>
      <c r="MUT1" s="6"/>
      <c r="MUU1" s="6"/>
      <c r="MUV1" s="6"/>
      <c r="MUW1" s="6"/>
      <c r="MUX1" s="6"/>
      <c r="MUY1" s="6"/>
      <c r="MUZ1" s="6"/>
      <c r="MVA1" s="6"/>
      <c r="MVB1" s="6"/>
      <c r="MVC1" s="6"/>
      <c r="MVD1" s="6"/>
      <c r="MVE1" s="6"/>
      <c r="MVF1" s="6"/>
      <c r="MVG1" s="6"/>
      <c r="MVH1" s="6"/>
      <c r="MVI1" s="6"/>
      <c r="MVJ1" s="6"/>
      <c r="MVK1" s="6"/>
      <c r="MVL1" s="6"/>
      <c r="MVM1" s="6"/>
      <c r="MVN1" s="6"/>
      <c r="MVO1" s="6"/>
      <c r="MVP1" s="6"/>
      <c r="MVQ1" s="6"/>
      <c r="MVR1" s="6"/>
      <c r="MVS1" s="6"/>
      <c r="MVT1" s="6"/>
      <c r="MVU1" s="6"/>
      <c r="MVV1" s="6"/>
      <c r="MVW1" s="6"/>
      <c r="MVX1" s="6"/>
      <c r="MVY1" s="6"/>
      <c r="MVZ1" s="6"/>
      <c r="MWA1" s="6"/>
      <c r="MWB1" s="6"/>
      <c r="MWC1" s="6"/>
      <c r="MWD1" s="6"/>
      <c r="MWE1" s="6"/>
      <c r="MWF1" s="6"/>
      <c r="MWG1" s="6"/>
      <c r="MWH1" s="6"/>
      <c r="MWI1" s="6"/>
      <c r="MWJ1" s="6"/>
      <c r="MWK1" s="6"/>
      <c r="MWL1" s="6"/>
      <c r="MWM1" s="6"/>
      <c r="MWN1" s="6"/>
      <c r="MWO1" s="6"/>
      <c r="MWP1" s="6"/>
      <c r="MWQ1" s="6"/>
      <c r="MWR1" s="6"/>
      <c r="MWS1" s="6"/>
      <c r="MWT1" s="6"/>
      <c r="MWU1" s="6"/>
      <c r="MWV1" s="6"/>
      <c r="MWW1" s="6"/>
      <c r="MWX1" s="6"/>
      <c r="MWY1" s="6"/>
      <c r="MWZ1" s="6"/>
      <c r="MXA1" s="6"/>
      <c r="MXB1" s="6"/>
      <c r="MXC1" s="6"/>
      <c r="MXD1" s="6"/>
      <c r="MXE1" s="6"/>
      <c r="MXF1" s="6"/>
      <c r="MXG1" s="6"/>
      <c r="MXH1" s="6"/>
      <c r="MXI1" s="6"/>
      <c r="MXJ1" s="6"/>
      <c r="MXK1" s="6"/>
      <c r="MXL1" s="6"/>
      <c r="MXM1" s="6"/>
      <c r="MXN1" s="6"/>
      <c r="MXO1" s="6"/>
      <c r="MXP1" s="6"/>
      <c r="MXQ1" s="6"/>
      <c r="MXR1" s="6"/>
      <c r="MXS1" s="6"/>
      <c r="MXT1" s="6"/>
      <c r="MXU1" s="6"/>
      <c r="MXV1" s="6"/>
      <c r="MXW1" s="6"/>
      <c r="MXX1" s="6"/>
      <c r="MXY1" s="6"/>
      <c r="MXZ1" s="6"/>
      <c r="MYA1" s="6"/>
      <c r="MYB1" s="6"/>
      <c r="MYC1" s="6"/>
      <c r="MYD1" s="6"/>
      <c r="MYE1" s="6"/>
      <c r="MYF1" s="6"/>
      <c r="MYG1" s="6"/>
      <c r="MYH1" s="6"/>
      <c r="MYI1" s="6"/>
      <c r="MYJ1" s="6"/>
      <c r="MYK1" s="6"/>
      <c r="MYL1" s="6"/>
      <c r="MYM1" s="6"/>
      <c r="MYN1" s="6"/>
      <c r="MYO1" s="6"/>
      <c r="MYP1" s="6"/>
      <c r="MYQ1" s="6"/>
      <c r="MYR1" s="6"/>
      <c r="MYS1" s="6"/>
      <c r="MYT1" s="6"/>
      <c r="MYU1" s="6"/>
      <c r="MYV1" s="6"/>
      <c r="MYW1" s="6"/>
      <c r="MYX1" s="6"/>
      <c r="MYY1" s="6"/>
      <c r="MYZ1" s="6"/>
      <c r="MZA1" s="6"/>
      <c r="MZB1" s="6"/>
      <c r="MZC1" s="6"/>
      <c r="MZD1" s="6"/>
      <c r="MZE1" s="6"/>
      <c r="MZF1" s="6"/>
      <c r="MZG1" s="6"/>
      <c r="MZH1" s="6"/>
      <c r="MZI1" s="6"/>
      <c r="MZJ1" s="6"/>
      <c r="MZK1" s="6"/>
      <c r="MZL1" s="6"/>
      <c r="MZM1" s="6"/>
      <c r="MZN1" s="6"/>
      <c r="MZO1" s="6"/>
      <c r="MZP1" s="6"/>
      <c r="MZQ1" s="6"/>
      <c r="MZR1" s="6"/>
      <c r="MZS1" s="6"/>
      <c r="MZT1" s="6"/>
      <c r="MZU1" s="6"/>
      <c r="MZV1" s="6"/>
      <c r="MZW1" s="6"/>
      <c r="MZX1" s="6"/>
      <c r="MZY1" s="6"/>
      <c r="MZZ1" s="6"/>
      <c r="NAA1" s="6"/>
      <c r="NAB1" s="6"/>
      <c r="NAC1" s="6"/>
      <c r="NAD1" s="6"/>
      <c r="NAE1" s="6"/>
      <c r="NAF1" s="6"/>
      <c r="NAG1" s="6"/>
      <c r="NAH1" s="6"/>
      <c r="NAI1" s="6"/>
      <c r="NAJ1" s="6"/>
      <c r="NAK1" s="6"/>
      <c r="NAL1" s="6"/>
      <c r="NAM1" s="6"/>
      <c r="NAN1" s="6"/>
      <c r="NAO1" s="6"/>
      <c r="NAP1" s="6"/>
      <c r="NAQ1" s="6"/>
      <c r="NAR1" s="6"/>
      <c r="NAS1" s="6"/>
      <c r="NAT1" s="6"/>
      <c r="NAU1" s="6"/>
      <c r="NAV1" s="6"/>
      <c r="NAW1" s="6"/>
      <c r="NAX1" s="6"/>
      <c r="NAY1" s="6"/>
      <c r="NAZ1" s="6"/>
      <c r="NBA1" s="6"/>
      <c r="NBB1" s="6"/>
      <c r="NBC1" s="6"/>
      <c r="NBD1" s="6"/>
      <c r="NBE1" s="6"/>
      <c r="NBF1" s="6"/>
      <c r="NBG1" s="6"/>
      <c r="NBH1" s="6"/>
      <c r="NBI1" s="6"/>
      <c r="NBJ1" s="6"/>
      <c r="NBK1" s="6"/>
      <c r="NBL1" s="6"/>
      <c r="NBM1" s="6"/>
      <c r="NBN1" s="6"/>
      <c r="NBO1" s="6"/>
      <c r="NBP1" s="6"/>
      <c r="NBQ1" s="6"/>
      <c r="NBR1" s="6"/>
      <c r="NBS1" s="6"/>
      <c r="NBT1" s="6"/>
      <c r="NBU1" s="6"/>
      <c r="NBV1" s="6"/>
      <c r="NBW1" s="6"/>
      <c r="NBX1" s="6"/>
      <c r="NBY1" s="6"/>
      <c r="NBZ1" s="6"/>
      <c r="NCA1" s="6"/>
      <c r="NCB1" s="6"/>
      <c r="NCC1" s="6"/>
      <c r="NCD1" s="6"/>
      <c r="NCE1" s="6"/>
      <c r="NCF1" s="6"/>
      <c r="NCG1" s="6"/>
      <c r="NCH1" s="6"/>
      <c r="NCI1" s="6"/>
      <c r="NCJ1" s="6"/>
      <c r="NCK1" s="6"/>
      <c r="NCL1" s="6"/>
      <c r="NCM1" s="6"/>
      <c r="NCN1" s="6"/>
      <c r="NCO1" s="6"/>
      <c r="NCP1" s="6"/>
      <c r="NCQ1" s="6"/>
      <c r="NCR1" s="6"/>
      <c r="NCS1" s="6"/>
      <c r="NCT1" s="6"/>
      <c r="NCU1" s="6"/>
      <c r="NCV1" s="6"/>
      <c r="NCW1" s="6"/>
      <c r="NCX1" s="6"/>
      <c r="NCY1" s="6"/>
      <c r="NCZ1" s="6"/>
      <c r="NDA1" s="6"/>
      <c r="NDB1" s="6"/>
      <c r="NDC1" s="6"/>
      <c r="NDD1" s="6"/>
      <c r="NDE1" s="6"/>
      <c r="NDF1" s="6"/>
      <c r="NDG1" s="6"/>
      <c r="NDH1" s="6"/>
      <c r="NDI1" s="6"/>
      <c r="NDJ1" s="6"/>
      <c r="NDK1" s="6"/>
      <c r="NDL1" s="6"/>
      <c r="NDM1" s="6"/>
      <c r="NDN1" s="6"/>
      <c r="NDO1" s="6"/>
      <c r="NDP1" s="6"/>
      <c r="NDQ1" s="6"/>
      <c r="NDR1" s="6"/>
      <c r="NDS1" s="6"/>
      <c r="NDT1" s="6"/>
      <c r="NDU1" s="6"/>
      <c r="NDV1" s="6"/>
      <c r="NDW1" s="6"/>
      <c r="NDX1" s="6"/>
      <c r="NDY1" s="6"/>
      <c r="NDZ1" s="6"/>
      <c r="NEA1" s="6"/>
      <c r="NEB1" s="6"/>
      <c r="NEC1" s="6"/>
      <c r="NED1" s="6"/>
      <c r="NEE1" s="6"/>
      <c r="NEF1" s="6"/>
      <c r="NEG1" s="6"/>
      <c r="NEH1" s="6"/>
      <c r="NEI1" s="6"/>
      <c r="NEJ1" s="6"/>
      <c r="NEK1" s="6"/>
      <c r="NEL1" s="6"/>
      <c r="NEM1" s="6"/>
      <c r="NEN1" s="6"/>
      <c r="NEO1" s="6"/>
      <c r="NEP1" s="6"/>
      <c r="NEQ1" s="6"/>
      <c r="NER1" s="6"/>
      <c r="NES1" s="6"/>
      <c r="NET1" s="6"/>
      <c r="NEU1" s="6"/>
      <c r="NEV1" s="6"/>
      <c r="NEW1" s="6"/>
      <c r="NEX1" s="6"/>
      <c r="NEY1" s="6"/>
      <c r="NEZ1" s="6"/>
      <c r="NFA1" s="6"/>
      <c r="NFB1" s="6"/>
      <c r="NFC1" s="6"/>
      <c r="NFD1" s="6"/>
      <c r="NFE1" s="6"/>
      <c r="NFF1" s="6"/>
      <c r="NFG1" s="6"/>
      <c r="NFH1" s="6"/>
      <c r="NFI1" s="6"/>
      <c r="NFJ1" s="6"/>
      <c r="NFK1" s="6"/>
      <c r="NFL1" s="6"/>
      <c r="NFM1" s="6"/>
      <c r="NFN1" s="6"/>
      <c r="NFO1" s="6"/>
      <c r="NFP1" s="6"/>
      <c r="NFQ1" s="6"/>
      <c r="NFR1" s="6"/>
      <c r="NFS1" s="6"/>
      <c r="NFT1" s="6"/>
      <c r="NFU1" s="6"/>
      <c r="NFV1" s="6"/>
      <c r="NFW1" s="6"/>
      <c r="NFX1" s="6"/>
      <c r="NFY1" s="6"/>
      <c r="NFZ1" s="6"/>
      <c r="NGA1" s="6"/>
      <c r="NGB1" s="6"/>
      <c r="NGC1" s="6"/>
      <c r="NGD1" s="6"/>
      <c r="NGE1" s="6"/>
      <c r="NGF1" s="6"/>
      <c r="NGG1" s="6"/>
      <c r="NGH1" s="6"/>
      <c r="NGI1" s="6"/>
      <c r="NGJ1" s="6"/>
      <c r="NGK1" s="6"/>
      <c r="NGL1" s="6"/>
      <c r="NGM1" s="6"/>
      <c r="NGN1" s="6"/>
      <c r="NGO1" s="6"/>
      <c r="NGP1" s="6"/>
      <c r="NGQ1" s="6"/>
      <c r="NGR1" s="6"/>
      <c r="NGS1" s="6"/>
      <c r="NGT1" s="6"/>
      <c r="NGU1" s="6"/>
      <c r="NGV1" s="6"/>
      <c r="NGW1" s="6"/>
      <c r="NGX1" s="6"/>
      <c r="NGY1" s="6"/>
      <c r="NGZ1" s="6"/>
      <c r="NHA1" s="6"/>
      <c r="NHB1" s="6"/>
      <c r="NHC1" s="6"/>
      <c r="NHD1" s="6"/>
      <c r="NHE1" s="6"/>
      <c r="NHF1" s="6"/>
      <c r="NHG1" s="6"/>
      <c r="NHH1" s="6"/>
      <c r="NHI1" s="6"/>
      <c r="NHJ1" s="6"/>
      <c r="NHK1" s="6"/>
      <c r="NHL1" s="6"/>
      <c r="NHM1" s="6"/>
      <c r="NHN1" s="6"/>
      <c r="NHO1" s="6"/>
      <c r="NHP1" s="6"/>
      <c r="NHQ1" s="6"/>
      <c r="NHR1" s="6"/>
      <c r="NHS1" s="6"/>
      <c r="NHT1" s="6"/>
      <c r="NHU1" s="6"/>
      <c r="NHV1" s="6"/>
      <c r="NHW1" s="6"/>
      <c r="NHX1" s="6"/>
      <c r="NHY1" s="6"/>
      <c r="NHZ1" s="6"/>
      <c r="NIA1" s="6"/>
      <c r="NIB1" s="6"/>
      <c r="NIC1" s="6"/>
      <c r="NID1" s="6"/>
      <c r="NIE1" s="6"/>
      <c r="NIF1" s="6"/>
      <c r="NIG1" s="6"/>
      <c r="NIH1" s="6"/>
      <c r="NII1" s="6"/>
      <c r="NIJ1" s="6"/>
      <c r="NIK1" s="6"/>
      <c r="NIL1" s="6"/>
      <c r="NIM1" s="6"/>
      <c r="NIN1" s="6"/>
      <c r="NIO1" s="6"/>
      <c r="NIP1" s="6"/>
      <c r="NIQ1" s="6"/>
      <c r="NIR1" s="6"/>
      <c r="NIS1" s="6"/>
      <c r="NIT1" s="6"/>
      <c r="NIU1" s="6"/>
      <c r="NIV1" s="6"/>
      <c r="NIW1" s="6"/>
      <c r="NIX1" s="6"/>
      <c r="NIY1" s="6"/>
      <c r="NIZ1" s="6"/>
      <c r="NJA1" s="6"/>
      <c r="NJB1" s="6"/>
      <c r="NJC1" s="6"/>
      <c r="NJD1" s="6"/>
      <c r="NJE1" s="6"/>
      <c r="NJF1" s="6"/>
      <c r="NJG1" s="6"/>
      <c r="NJH1" s="6"/>
      <c r="NJI1" s="6"/>
      <c r="NJJ1" s="6"/>
      <c r="NJK1" s="6"/>
      <c r="NJL1" s="6"/>
      <c r="NJM1" s="6"/>
      <c r="NJN1" s="6"/>
      <c r="NJO1" s="6"/>
      <c r="NJP1" s="6"/>
      <c r="NJQ1" s="6"/>
      <c r="NJR1" s="6"/>
      <c r="NJS1" s="6"/>
      <c r="NJT1" s="6"/>
      <c r="NJU1" s="6"/>
      <c r="NJV1" s="6"/>
      <c r="NJW1" s="6"/>
      <c r="NJX1" s="6"/>
      <c r="NJY1" s="6"/>
      <c r="NJZ1" s="6"/>
      <c r="NKA1" s="6"/>
      <c r="NKB1" s="6"/>
      <c r="NKC1" s="6"/>
      <c r="NKD1" s="6"/>
      <c r="NKE1" s="6"/>
      <c r="NKF1" s="6"/>
      <c r="NKG1" s="6"/>
      <c r="NKH1" s="6"/>
      <c r="NKI1" s="6"/>
      <c r="NKJ1" s="6"/>
      <c r="NKK1" s="6"/>
      <c r="NKL1" s="6"/>
      <c r="NKM1" s="6"/>
      <c r="NKN1" s="6"/>
      <c r="NKO1" s="6"/>
      <c r="NKP1" s="6"/>
      <c r="NKQ1" s="6"/>
      <c r="NKR1" s="6"/>
      <c r="NKS1" s="6"/>
      <c r="NKT1" s="6"/>
      <c r="NKU1" s="6"/>
      <c r="NKV1" s="6"/>
      <c r="NKW1" s="6"/>
      <c r="NKX1" s="6"/>
      <c r="NKY1" s="6"/>
      <c r="NKZ1" s="6"/>
      <c r="NLA1" s="6"/>
      <c r="NLB1" s="6"/>
      <c r="NLC1" s="6"/>
      <c r="NLD1" s="6"/>
      <c r="NLE1" s="6"/>
      <c r="NLF1" s="6"/>
      <c r="NLG1" s="6"/>
      <c r="NLH1" s="6"/>
      <c r="NLI1" s="6"/>
      <c r="NLJ1" s="6"/>
      <c r="NLK1" s="6"/>
      <c r="NLL1" s="6"/>
      <c r="NLM1" s="6"/>
      <c r="NLN1" s="6"/>
      <c r="NLO1" s="6"/>
      <c r="NLP1" s="6"/>
      <c r="NLQ1" s="6"/>
      <c r="NLR1" s="6"/>
      <c r="NLS1" s="6"/>
      <c r="NLT1" s="6"/>
      <c r="NLU1" s="6"/>
      <c r="NLV1" s="6"/>
      <c r="NLW1" s="6"/>
      <c r="NLX1" s="6"/>
      <c r="NLY1" s="6"/>
      <c r="NLZ1" s="6"/>
      <c r="NMA1" s="6"/>
      <c r="NMB1" s="6"/>
      <c r="NMC1" s="6"/>
      <c r="NMD1" s="6"/>
      <c r="NME1" s="6"/>
      <c r="NMF1" s="6"/>
      <c r="NMG1" s="6"/>
      <c r="NMH1" s="6"/>
      <c r="NMI1" s="6"/>
      <c r="NMJ1" s="6"/>
      <c r="NMK1" s="6"/>
      <c r="NML1" s="6"/>
      <c r="NMM1" s="6"/>
      <c r="NMN1" s="6"/>
      <c r="NMO1" s="6"/>
      <c r="NMP1" s="6"/>
      <c r="NMQ1" s="6"/>
      <c r="NMR1" s="6"/>
      <c r="NMS1" s="6"/>
      <c r="NMT1" s="6"/>
      <c r="NMU1" s="6"/>
      <c r="NMV1" s="6"/>
      <c r="NMW1" s="6"/>
      <c r="NMX1" s="6"/>
      <c r="NMY1" s="6"/>
      <c r="NMZ1" s="6"/>
      <c r="NNA1" s="6"/>
      <c r="NNB1" s="6"/>
      <c r="NNC1" s="6"/>
      <c r="NND1" s="6"/>
      <c r="NNE1" s="6"/>
      <c r="NNF1" s="6"/>
      <c r="NNG1" s="6"/>
      <c r="NNH1" s="6"/>
      <c r="NNI1" s="6"/>
      <c r="NNJ1" s="6"/>
      <c r="NNK1" s="6"/>
      <c r="NNL1" s="6"/>
      <c r="NNM1" s="6"/>
      <c r="NNN1" s="6"/>
      <c r="NNO1" s="6"/>
      <c r="NNP1" s="6"/>
      <c r="NNQ1" s="6"/>
      <c r="NNR1" s="6"/>
      <c r="NNS1" s="6"/>
      <c r="NNT1" s="6"/>
      <c r="NNU1" s="6"/>
      <c r="NNV1" s="6"/>
      <c r="NNW1" s="6"/>
      <c r="NNX1" s="6"/>
      <c r="NNY1" s="6"/>
      <c r="NNZ1" s="6"/>
      <c r="NOA1" s="6"/>
      <c r="NOB1" s="6"/>
      <c r="NOC1" s="6"/>
      <c r="NOD1" s="6"/>
      <c r="NOE1" s="6"/>
      <c r="NOF1" s="6"/>
      <c r="NOG1" s="6"/>
      <c r="NOH1" s="6"/>
      <c r="NOI1" s="6"/>
      <c r="NOJ1" s="6"/>
      <c r="NOK1" s="6"/>
      <c r="NOL1" s="6"/>
      <c r="NOM1" s="6"/>
      <c r="NON1" s="6"/>
      <c r="NOO1" s="6"/>
      <c r="NOP1" s="6"/>
      <c r="NOQ1" s="6"/>
      <c r="NOR1" s="6"/>
      <c r="NOS1" s="6"/>
      <c r="NOT1" s="6"/>
      <c r="NOU1" s="6"/>
      <c r="NOV1" s="6"/>
      <c r="NOW1" s="6"/>
      <c r="NOX1" s="6"/>
      <c r="NOY1" s="6"/>
      <c r="NOZ1" s="6"/>
      <c r="NPA1" s="6"/>
      <c r="NPB1" s="6"/>
      <c r="NPC1" s="6"/>
      <c r="NPD1" s="6"/>
      <c r="NPE1" s="6"/>
      <c r="NPF1" s="6"/>
      <c r="NPG1" s="6"/>
      <c r="NPH1" s="6"/>
      <c r="NPI1" s="6"/>
      <c r="NPJ1" s="6"/>
      <c r="NPK1" s="6"/>
      <c r="NPL1" s="6"/>
      <c r="NPM1" s="6"/>
      <c r="NPN1" s="6"/>
      <c r="NPO1" s="6"/>
      <c r="NPP1" s="6"/>
      <c r="NPQ1" s="6"/>
      <c r="NPR1" s="6"/>
      <c r="NPS1" s="6"/>
      <c r="NPT1" s="6"/>
      <c r="NPU1" s="6"/>
      <c r="NPV1" s="6"/>
      <c r="NPW1" s="6"/>
      <c r="NPX1" s="6"/>
      <c r="NPY1" s="6"/>
      <c r="NPZ1" s="6"/>
      <c r="NQA1" s="6"/>
      <c r="NQB1" s="6"/>
      <c r="NQC1" s="6"/>
      <c r="NQD1" s="6"/>
      <c r="NQE1" s="6"/>
      <c r="NQF1" s="6"/>
      <c r="NQG1" s="6"/>
      <c r="NQH1" s="6"/>
      <c r="NQI1" s="6"/>
      <c r="NQJ1" s="6"/>
      <c r="NQK1" s="6"/>
      <c r="NQL1" s="6"/>
      <c r="NQM1" s="6"/>
      <c r="NQN1" s="6"/>
      <c r="NQO1" s="6"/>
      <c r="NQP1" s="6"/>
      <c r="NQQ1" s="6"/>
      <c r="NQR1" s="6"/>
      <c r="NQS1" s="6"/>
      <c r="NQT1" s="6"/>
      <c r="NQU1" s="6"/>
      <c r="NQV1" s="6"/>
      <c r="NQW1" s="6"/>
      <c r="NQX1" s="6"/>
      <c r="NQY1" s="6"/>
      <c r="NQZ1" s="6"/>
      <c r="NRA1" s="6"/>
      <c r="NRB1" s="6"/>
      <c r="NRC1" s="6"/>
      <c r="NRD1" s="6"/>
      <c r="NRE1" s="6"/>
      <c r="NRF1" s="6"/>
      <c r="NRG1" s="6"/>
      <c r="NRH1" s="6"/>
      <c r="NRI1" s="6"/>
      <c r="NRJ1" s="6"/>
      <c r="NRK1" s="6"/>
      <c r="NRL1" s="6"/>
      <c r="NRM1" s="6"/>
      <c r="NRN1" s="6"/>
      <c r="NRO1" s="6"/>
      <c r="NRP1" s="6"/>
      <c r="NRQ1" s="6"/>
      <c r="NRR1" s="6"/>
      <c r="NRS1" s="6"/>
      <c r="NRT1" s="6"/>
      <c r="NRU1" s="6"/>
      <c r="NRV1" s="6"/>
      <c r="NRW1" s="6"/>
      <c r="NRX1" s="6"/>
      <c r="NRY1" s="6"/>
      <c r="NRZ1" s="6"/>
      <c r="NSA1" s="6"/>
      <c r="NSB1" s="6"/>
      <c r="NSC1" s="6"/>
      <c r="NSD1" s="6"/>
      <c r="NSE1" s="6"/>
      <c r="NSF1" s="6"/>
      <c r="NSG1" s="6"/>
      <c r="NSH1" s="6"/>
      <c r="NSI1" s="6"/>
      <c r="NSJ1" s="6"/>
      <c r="NSK1" s="6"/>
      <c r="NSL1" s="6"/>
      <c r="NSM1" s="6"/>
      <c r="NSN1" s="6"/>
      <c r="NSO1" s="6"/>
      <c r="NSP1" s="6"/>
      <c r="NSQ1" s="6"/>
      <c r="NSR1" s="6"/>
      <c r="NSS1" s="6"/>
      <c r="NST1" s="6"/>
      <c r="NSU1" s="6"/>
      <c r="NSV1" s="6"/>
      <c r="NSW1" s="6"/>
      <c r="NSX1" s="6"/>
      <c r="NSY1" s="6"/>
      <c r="NSZ1" s="6"/>
      <c r="NTA1" s="6"/>
      <c r="NTB1" s="6"/>
      <c r="NTC1" s="6"/>
      <c r="NTD1" s="6"/>
      <c r="NTE1" s="6"/>
      <c r="NTF1" s="6"/>
      <c r="NTG1" s="6"/>
      <c r="NTH1" s="6"/>
      <c r="NTI1" s="6"/>
      <c r="NTJ1" s="6"/>
      <c r="NTK1" s="6"/>
      <c r="NTL1" s="6"/>
      <c r="NTM1" s="6"/>
      <c r="NTN1" s="6"/>
      <c r="NTO1" s="6"/>
      <c r="NTP1" s="6"/>
      <c r="NTQ1" s="6"/>
      <c r="NTR1" s="6"/>
      <c r="NTS1" s="6"/>
      <c r="NTT1" s="6"/>
      <c r="NTU1" s="6"/>
      <c r="NTV1" s="6"/>
      <c r="NTW1" s="6"/>
      <c r="NTX1" s="6"/>
      <c r="NTY1" s="6"/>
      <c r="NTZ1" s="6"/>
      <c r="NUA1" s="6"/>
      <c r="NUB1" s="6"/>
      <c r="NUC1" s="6"/>
      <c r="NUD1" s="6"/>
      <c r="NUE1" s="6"/>
      <c r="NUF1" s="6"/>
      <c r="NUG1" s="6"/>
      <c r="NUH1" s="6"/>
      <c r="NUI1" s="6"/>
      <c r="NUJ1" s="6"/>
      <c r="NUK1" s="6"/>
      <c r="NUL1" s="6"/>
      <c r="NUM1" s="6"/>
      <c r="NUN1" s="6"/>
      <c r="NUO1" s="6"/>
      <c r="NUP1" s="6"/>
      <c r="NUQ1" s="6"/>
      <c r="NUR1" s="6"/>
      <c r="NUS1" s="6"/>
      <c r="NUT1" s="6"/>
      <c r="NUU1" s="6"/>
      <c r="NUV1" s="6"/>
      <c r="NUW1" s="6"/>
      <c r="NUX1" s="6"/>
      <c r="NUY1" s="6"/>
      <c r="NUZ1" s="6"/>
      <c r="NVA1" s="6"/>
      <c r="NVB1" s="6"/>
      <c r="NVC1" s="6"/>
      <c r="NVD1" s="6"/>
      <c r="NVE1" s="6"/>
      <c r="NVF1" s="6"/>
      <c r="NVG1" s="6"/>
      <c r="NVH1" s="6"/>
      <c r="NVI1" s="6"/>
      <c r="NVJ1" s="6"/>
      <c r="NVK1" s="6"/>
      <c r="NVL1" s="6"/>
      <c r="NVM1" s="6"/>
      <c r="NVN1" s="6"/>
      <c r="NVO1" s="6"/>
      <c r="NVP1" s="6"/>
      <c r="NVQ1" s="6"/>
      <c r="NVR1" s="6"/>
      <c r="NVS1" s="6"/>
      <c r="NVT1" s="6"/>
      <c r="NVU1" s="6"/>
      <c r="NVV1" s="6"/>
      <c r="NVW1" s="6"/>
      <c r="NVX1" s="6"/>
      <c r="NVY1" s="6"/>
      <c r="NVZ1" s="6"/>
      <c r="NWA1" s="6"/>
      <c r="NWB1" s="6"/>
      <c r="NWC1" s="6"/>
      <c r="NWD1" s="6"/>
      <c r="NWE1" s="6"/>
      <c r="NWF1" s="6"/>
      <c r="NWG1" s="6"/>
      <c r="NWH1" s="6"/>
      <c r="NWI1" s="6"/>
      <c r="NWJ1" s="6"/>
      <c r="NWK1" s="6"/>
      <c r="NWL1" s="6"/>
      <c r="NWM1" s="6"/>
      <c r="NWN1" s="6"/>
      <c r="NWO1" s="6"/>
      <c r="NWP1" s="6"/>
      <c r="NWQ1" s="6"/>
      <c r="NWR1" s="6"/>
      <c r="NWS1" s="6"/>
      <c r="NWT1" s="6"/>
      <c r="NWU1" s="6"/>
      <c r="NWV1" s="6"/>
      <c r="NWW1" s="6"/>
      <c r="NWX1" s="6"/>
      <c r="NWY1" s="6"/>
      <c r="NWZ1" s="6"/>
      <c r="NXA1" s="6"/>
      <c r="NXB1" s="6"/>
      <c r="NXC1" s="6"/>
      <c r="NXD1" s="6"/>
      <c r="NXE1" s="6"/>
      <c r="NXF1" s="6"/>
      <c r="NXG1" s="6"/>
      <c r="NXH1" s="6"/>
      <c r="NXI1" s="6"/>
      <c r="NXJ1" s="6"/>
      <c r="NXK1" s="6"/>
      <c r="NXL1" s="6"/>
      <c r="NXM1" s="6"/>
      <c r="NXN1" s="6"/>
      <c r="NXO1" s="6"/>
      <c r="NXP1" s="6"/>
      <c r="NXQ1" s="6"/>
      <c r="NXR1" s="6"/>
      <c r="NXS1" s="6"/>
      <c r="NXT1" s="6"/>
      <c r="NXU1" s="6"/>
      <c r="NXV1" s="6"/>
      <c r="NXW1" s="6"/>
      <c r="NXX1" s="6"/>
      <c r="NXY1" s="6"/>
      <c r="NXZ1" s="6"/>
      <c r="NYA1" s="6"/>
      <c r="NYB1" s="6"/>
      <c r="NYC1" s="6"/>
      <c r="NYD1" s="6"/>
      <c r="NYE1" s="6"/>
      <c r="NYF1" s="6"/>
      <c r="NYG1" s="6"/>
      <c r="NYH1" s="6"/>
      <c r="NYI1" s="6"/>
      <c r="NYJ1" s="6"/>
      <c r="NYK1" s="6"/>
      <c r="NYL1" s="6"/>
      <c r="NYM1" s="6"/>
      <c r="NYN1" s="6"/>
      <c r="NYO1" s="6"/>
      <c r="NYP1" s="6"/>
      <c r="NYQ1" s="6"/>
      <c r="NYR1" s="6"/>
      <c r="NYS1" s="6"/>
      <c r="NYT1" s="6"/>
      <c r="NYU1" s="6"/>
      <c r="NYV1" s="6"/>
      <c r="NYW1" s="6"/>
      <c r="NYX1" s="6"/>
      <c r="NYY1" s="6"/>
      <c r="NYZ1" s="6"/>
      <c r="NZA1" s="6"/>
      <c r="NZB1" s="6"/>
      <c r="NZC1" s="6"/>
      <c r="NZD1" s="6"/>
      <c r="NZE1" s="6"/>
      <c r="NZF1" s="6"/>
      <c r="NZG1" s="6"/>
      <c r="NZH1" s="6"/>
      <c r="NZI1" s="6"/>
      <c r="NZJ1" s="6"/>
      <c r="NZK1" s="6"/>
      <c r="NZL1" s="6"/>
      <c r="NZM1" s="6"/>
      <c r="NZN1" s="6"/>
      <c r="NZO1" s="6"/>
      <c r="NZP1" s="6"/>
      <c r="NZQ1" s="6"/>
      <c r="NZR1" s="6"/>
      <c r="NZS1" s="6"/>
      <c r="NZT1" s="6"/>
      <c r="NZU1" s="6"/>
      <c r="NZV1" s="6"/>
      <c r="NZW1" s="6"/>
      <c r="NZX1" s="6"/>
      <c r="NZY1" s="6"/>
      <c r="NZZ1" s="6"/>
      <c r="OAA1" s="6"/>
      <c r="OAB1" s="6"/>
      <c r="OAC1" s="6"/>
      <c r="OAD1" s="6"/>
      <c r="OAE1" s="6"/>
      <c r="OAF1" s="6"/>
      <c r="OAG1" s="6"/>
      <c r="OAH1" s="6"/>
      <c r="OAI1" s="6"/>
      <c r="OAJ1" s="6"/>
      <c r="OAK1" s="6"/>
      <c r="OAL1" s="6"/>
      <c r="OAM1" s="6"/>
      <c r="OAN1" s="6"/>
      <c r="OAO1" s="6"/>
      <c r="OAP1" s="6"/>
      <c r="OAQ1" s="6"/>
      <c r="OAR1" s="6"/>
      <c r="OAS1" s="6"/>
      <c r="OAT1" s="6"/>
      <c r="OAU1" s="6"/>
      <c r="OAV1" s="6"/>
      <c r="OAW1" s="6"/>
      <c r="OAX1" s="6"/>
      <c r="OAY1" s="6"/>
      <c r="OAZ1" s="6"/>
      <c r="OBA1" s="6"/>
      <c r="OBB1" s="6"/>
      <c r="OBC1" s="6"/>
      <c r="OBD1" s="6"/>
      <c r="OBE1" s="6"/>
      <c r="OBF1" s="6"/>
      <c r="OBG1" s="6"/>
      <c r="OBH1" s="6"/>
      <c r="OBI1" s="6"/>
      <c r="OBJ1" s="6"/>
      <c r="OBK1" s="6"/>
      <c r="OBL1" s="6"/>
      <c r="OBM1" s="6"/>
      <c r="OBN1" s="6"/>
      <c r="OBO1" s="6"/>
      <c r="OBP1" s="6"/>
      <c r="OBQ1" s="6"/>
      <c r="OBR1" s="6"/>
      <c r="OBS1" s="6"/>
      <c r="OBT1" s="6"/>
      <c r="OBU1" s="6"/>
      <c r="OBV1" s="6"/>
      <c r="OBW1" s="6"/>
      <c r="OBX1" s="6"/>
      <c r="OBY1" s="6"/>
      <c r="OBZ1" s="6"/>
      <c r="OCA1" s="6"/>
      <c r="OCB1" s="6"/>
      <c r="OCC1" s="6"/>
      <c r="OCD1" s="6"/>
      <c r="OCE1" s="6"/>
      <c r="OCF1" s="6"/>
      <c r="OCG1" s="6"/>
      <c r="OCH1" s="6"/>
      <c r="OCI1" s="6"/>
      <c r="OCJ1" s="6"/>
      <c r="OCK1" s="6"/>
      <c r="OCL1" s="6"/>
      <c r="OCM1" s="6"/>
      <c r="OCN1" s="6"/>
      <c r="OCO1" s="6"/>
      <c r="OCP1" s="6"/>
      <c r="OCQ1" s="6"/>
      <c r="OCR1" s="6"/>
      <c r="OCS1" s="6"/>
      <c r="OCT1" s="6"/>
      <c r="OCU1" s="6"/>
      <c r="OCV1" s="6"/>
      <c r="OCW1" s="6"/>
      <c r="OCX1" s="6"/>
      <c r="OCY1" s="6"/>
      <c r="OCZ1" s="6"/>
      <c r="ODA1" s="6"/>
      <c r="ODB1" s="6"/>
      <c r="ODC1" s="6"/>
      <c r="ODD1" s="6"/>
      <c r="ODE1" s="6"/>
      <c r="ODF1" s="6"/>
      <c r="ODG1" s="6"/>
      <c r="ODH1" s="6"/>
      <c r="ODI1" s="6"/>
      <c r="ODJ1" s="6"/>
      <c r="ODK1" s="6"/>
      <c r="ODL1" s="6"/>
      <c r="ODM1" s="6"/>
      <c r="ODN1" s="6"/>
      <c r="ODO1" s="6"/>
      <c r="ODP1" s="6"/>
      <c r="ODQ1" s="6"/>
      <c r="ODR1" s="6"/>
      <c r="ODS1" s="6"/>
      <c r="ODT1" s="6"/>
      <c r="ODU1" s="6"/>
      <c r="ODV1" s="6"/>
      <c r="ODW1" s="6"/>
      <c r="ODX1" s="6"/>
      <c r="ODY1" s="6"/>
      <c r="ODZ1" s="6"/>
      <c r="OEA1" s="6"/>
      <c r="OEB1" s="6"/>
      <c r="OEC1" s="6"/>
      <c r="OED1" s="6"/>
      <c r="OEE1" s="6"/>
      <c r="OEF1" s="6"/>
      <c r="OEG1" s="6"/>
      <c r="OEH1" s="6"/>
      <c r="OEI1" s="6"/>
      <c r="OEJ1" s="6"/>
      <c r="OEK1" s="6"/>
      <c r="OEL1" s="6"/>
      <c r="OEM1" s="6"/>
      <c r="OEN1" s="6"/>
      <c r="OEO1" s="6"/>
      <c r="OEP1" s="6"/>
      <c r="OEQ1" s="6"/>
      <c r="OER1" s="6"/>
      <c r="OES1" s="6"/>
      <c r="OET1" s="6"/>
      <c r="OEU1" s="6"/>
      <c r="OEV1" s="6"/>
      <c r="OEW1" s="6"/>
      <c r="OEX1" s="6"/>
      <c r="OEY1" s="6"/>
      <c r="OEZ1" s="6"/>
      <c r="OFA1" s="6"/>
      <c r="OFB1" s="6"/>
      <c r="OFC1" s="6"/>
      <c r="OFD1" s="6"/>
      <c r="OFE1" s="6"/>
      <c r="OFF1" s="6"/>
      <c r="OFG1" s="6"/>
      <c r="OFH1" s="6"/>
      <c r="OFI1" s="6"/>
      <c r="OFJ1" s="6"/>
      <c r="OFK1" s="6"/>
      <c r="OFL1" s="6"/>
      <c r="OFM1" s="6"/>
      <c r="OFN1" s="6"/>
      <c r="OFO1" s="6"/>
      <c r="OFP1" s="6"/>
      <c r="OFQ1" s="6"/>
      <c r="OFR1" s="6"/>
      <c r="OFS1" s="6"/>
      <c r="OFT1" s="6"/>
      <c r="OFU1" s="6"/>
      <c r="OFV1" s="6"/>
      <c r="OFW1" s="6"/>
      <c r="OFX1" s="6"/>
      <c r="OFY1" s="6"/>
      <c r="OFZ1" s="6"/>
      <c r="OGA1" s="6"/>
      <c r="OGB1" s="6"/>
      <c r="OGC1" s="6"/>
      <c r="OGD1" s="6"/>
      <c r="OGE1" s="6"/>
      <c r="OGF1" s="6"/>
      <c r="OGG1" s="6"/>
      <c r="OGH1" s="6"/>
      <c r="OGI1" s="6"/>
      <c r="OGJ1" s="6"/>
      <c r="OGK1" s="6"/>
      <c r="OGL1" s="6"/>
      <c r="OGM1" s="6"/>
      <c r="OGN1" s="6"/>
      <c r="OGO1" s="6"/>
      <c r="OGP1" s="6"/>
      <c r="OGQ1" s="6"/>
      <c r="OGR1" s="6"/>
      <c r="OGS1" s="6"/>
      <c r="OGT1" s="6"/>
      <c r="OGU1" s="6"/>
      <c r="OGV1" s="6"/>
      <c r="OGW1" s="6"/>
      <c r="OGX1" s="6"/>
      <c r="OGY1" s="6"/>
      <c r="OGZ1" s="6"/>
      <c r="OHA1" s="6"/>
      <c r="OHB1" s="6"/>
      <c r="OHC1" s="6"/>
      <c r="OHD1" s="6"/>
      <c r="OHE1" s="6"/>
      <c r="OHF1" s="6"/>
      <c r="OHG1" s="6"/>
      <c r="OHH1" s="6"/>
      <c r="OHI1" s="6"/>
      <c r="OHJ1" s="6"/>
      <c r="OHK1" s="6"/>
      <c r="OHL1" s="6"/>
      <c r="OHM1" s="6"/>
      <c r="OHN1" s="6"/>
      <c r="OHO1" s="6"/>
      <c r="OHP1" s="6"/>
      <c r="OHQ1" s="6"/>
      <c r="OHR1" s="6"/>
      <c r="OHS1" s="6"/>
      <c r="OHT1" s="6"/>
      <c r="OHU1" s="6"/>
      <c r="OHV1" s="6"/>
      <c r="OHW1" s="6"/>
      <c r="OHX1" s="6"/>
      <c r="OHY1" s="6"/>
      <c r="OHZ1" s="6"/>
      <c r="OIA1" s="6"/>
      <c r="OIB1" s="6"/>
      <c r="OIC1" s="6"/>
      <c r="OID1" s="6"/>
      <c r="OIE1" s="6"/>
      <c r="OIF1" s="6"/>
      <c r="OIG1" s="6"/>
      <c r="OIH1" s="6"/>
      <c r="OII1" s="6"/>
      <c r="OIJ1" s="6"/>
      <c r="OIK1" s="6"/>
      <c r="OIL1" s="6"/>
      <c r="OIM1" s="6"/>
      <c r="OIN1" s="6"/>
      <c r="OIO1" s="6"/>
      <c r="OIP1" s="6"/>
      <c r="OIQ1" s="6"/>
      <c r="OIR1" s="6"/>
      <c r="OIS1" s="6"/>
      <c r="OIT1" s="6"/>
      <c r="OIU1" s="6"/>
      <c r="OIV1" s="6"/>
      <c r="OIW1" s="6"/>
      <c r="OIX1" s="6"/>
      <c r="OIY1" s="6"/>
      <c r="OIZ1" s="6"/>
      <c r="OJA1" s="6"/>
      <c r="OJB1" s="6"/>
      <c r="OJC1" s="6"/>
      <c r="OJD1" s="6"/>
      <c r="OJE1" s="6"/>
      <c r="OJF1" s="6"/>
      <c r="OJG1" s="6"/>
      <c r="OJH1" s="6"/>
      <c r="OJI1" s="6"/>
      <c r="OJJ1" s="6"/>
      <c r="OJK1" s="6"/>
      <c r="OJL1" s="6"/>
      <c r="OJM1" s="6"/>
      <c r="OJN1" s="6"/>
      <c r="OJO1" s="6"/>
      <c r="OJP1" s="6"/>
      <c r="OJQ1" s="6"/>
      <c r="OJR1" s="6"/>
      <c r="OJS1" s="6"/>
      <c r="OJT1" s="6"/>
      <c r="OJU1" s="6"/>
      <c r="OJV1" s="6"/>
      <c r="OJW1" s="6"/>
      <c r="OJX1" s="6"/>
      <c r="OJY1" s="6"/>
      <c r="OJZ1" s="6"/>
      <c r="OKA1" s="6"/>
      <c r="OKB1" s="6"/>
      <c r="OKC1" s="6"/>
      <c r="OKD1" s="6"/>
      <c r="OKE1" s="6"/>
      <c r="OKF1" s="6"/>
      <c r="OKG1" s="6"/>
      <c r="OKH1" s="6"/>
      <c r="OKI1" s="6"/>
      <c r="OKJ1" s="6"/>
      <c r="OKK1" s="6"/>
      <c r="OKL1" s="6"/>
      <c r="OKM1" s="6"/>
      <c r="OKN1" s="6"/>
      <c r="OKO1" s="6"/>
      <c r="OKP1" s="6"/>
      <c r="OKQ1" s="6"/>
      <c r="OKR1" s="6"/>
      <c r="OKS1" s="6"/>
      <c r="OKT1" s="6"/>
      <c r="OKU1" s="6"/>
      <c r="OKV1" s="6"/>
      <c r="OKW1" s="6"/>
      <c r="OKX1" s="6"/>
      <c r="OKY1" s="6"/>
      <c r="OKZ1" s="6"/>
      <c r="OLA1" s="6"/>
      <c r="OLB1" s="6"/>
      <c r="OLC1" s="6"/>
      <c r="OLD1" s="6"/>
      <c r="OLE1" s="6"/>
      <c r="OLF1" s="6"/>
      <c r="OLG1" s="6"/>
      <c r="OLH1" s="6"/>
      <c r="OLI1" s="6"/>
      <c r="OLJ1" s="6"/>
      <c r="OLK1" s="6"/>
      <c r="OLL1" s="6"/>
      <c r="OLM1" s="6"/>
      <c r="OLN1" s="6"/>
      <c r="OLO1" s="6"/>
      <c r="OLP1" s="6"/>
      <c r="OLQ1" s="6"/>
      <c r="OLR1" s="6"/>
      <c r="OLS1" s="6"/>
      <c r="OLT1" s="6"/>
      <c r="OLU1" s="6"/>
      <c r="OLV1" s="6"/>
      <c r="OLW1" s="6"/>
      <c r="OLX1" s="6"/>
      <c r="OLY1" s="6"/>
      <c r="OLZ1" s="6"/>
      <c r="OMA1" s="6"/>
      <c r="OMB1" s="6"/>
      <c r="OMC1" s="6"/>
      <c r="OMD1" s="6"/>
      <c r="OME1" s="6"/>
      <c r="OMF1" s="6"/>
      <c r="OMG1" s="6"/>
      <c r="OMH1" s="6"/>
      <c r="OMI1" s="6"/>
      <c r="OMJ1" s="6"/>
      <c r="OMK1" s="6"/>
      <c r="OML1" s="6"/>
      <c r="OMM1" s="6"/>
      <c r="OMN1" s="6"/>
      <c r="OMO1" s="6"/>
      <c r="OMP1" s="6"/>
      <c r="OMQ1" s="6"/>
      <c r="OMR1" s="6"/>
      <c r="OMS1" s="6"/>
      <c r="OMT1" s="6"/>
      <c r="OMU1" s="6"/>
      <c r="OMV1" s="6"/>
      <c r="OMW1" s="6"/>
      <c r="OMX1" s="6"/>
      <c r="OMY1" s="6"/>
      <c r="OMZ1" s="6"/>
      <c r="ONA1" s="6"/>
      <c r="ONB1" s="6"/>
      <c r="ONC1" s="6"/>
      <c r="OND1" s="6"/>
      <c r="ONE1" s="6"/>
      <c r="ONF1" s="6"/>
      <c r="ONG1" s="6"/>
      <c r="ONH1" s="6"/>
      <c r="ONI1" s="6"/>
      <c r="ONJ1" s="6"/>
      <c r="ONK1" s="6"/>
      <c r="ONL1" s="6"/>
      <c r="ONM1" s="6"/>
      <c r="ONN1" s="6"/>
      <c r="ONO1" s="6"/>
      <c r="ONP1" s="6"/>
      <c r="ONQ1" s="6"/>
      <c r="ONR1" s="6"/>
      <c r="ONS1" s="6"/>
      <c r="ONT1" s="6"/>
      <c r="ONU1" s="6"/>
      <c r="ONV1" s="6"/>
      <c r="ONW1" s="6"/>
      <c r="ONX1" s="6"/>
      <c r="ONY1" s="6"/>
      <c r="ONZ1" s="6"/>
      <c r="OOA1" s="6"/>
      <c r="OOB1" s="6"/>
      <c r="OOC1" s="6"/>
      <c r="OOD1" s="6"/>
      <c r="OOE1" s="6"/>
      <c r="OOF1" s="6"/>
      <c r="OOG1" s="6"/>
      <c r="OOH1" s="6"/>
      <c r="OOI1" s="6"/>
      <c r="OOJ1" s="6"/>
      <c r="OOK1" s="6"/>
      <c r="OOL1" s="6"/>
      <c r="OOM1" s="6"/>
      <c r="OON1" s="6"/>
      <c r="OOO1" s="6"/>
      <c r="OOP1" s="6"/>
      <c r="OOQ1" s="6"/>
      <c r="OOR1" s="6"/>
      <c r="OOS1" s="6"/>
      <c r="OOT1" s="6"/>
      <c r="OOU1" s="6"/>
      <c r="OOV1" s="6"/>
      <c r="OOW1" s="6"/>
      <c r="OOX1" s="6"/>
      <c r="OOY1" s="6"/>
      <c r="OOZ1" s="6"/>
      <c r="OPA1" s="6"/>
      <c r="OPB1" s="6"/>
      <c r="OPC1" s="6"/>
      <c r="OPD1" s="6"/>
      <c r="OPE1" s="6"/>
      <c r="OPF1" s="6"/>
      <c r="OPG1" s="6"/>
      <c r="OPH1" s="6"/>
      <c r="OPI1" s="6"/>
      <c r="OPJ1" s="6"/>
      <c r="OPK1" s="6"/>
      <c r="OPL1" s="6"/>
      <c r="OPM1" s="6"/>
      <c r="OPN1" s="6"/>
      <c r="OPO1" s="6"/>
      <c r="OPP1" s="6"/>
      <c r="OPQ1" s="6"/>
      <c r="OPR1" s="6"/>
      <c r="OPS1" s="6"/>
      <c r="OPT1" s="6"/>
      <c r="OPU1" s="6"/>
      <c r="OPV1" s="6"/>
      <c r="OPW1" s="6"/>
      <c r="OPX1" s="6"/>
      <c r="OPY1" s="6"/>
      <c r="OPZ1" s="6"/>
      <c r="OQA1" s="6"/>
      <c r="OQB1" s="6"/>
      <c r="OQC1" s="6"/>
      <c r="OQD1" s="6"/>
      <c r="OQE1" s="6"/>
      <c r="OQF1" s="6"/>
      <c r="OQG1" s="6"/>
      <c r="OQH1" s="6"/>
      <c r="OQI1" s="6"/>
      <c r="OQJ1" s="6"/>
      <c r="OQK1" s="6"/>
      <c r="OQL1" s="6"/>
      <c r="OQM1" s="6"/>
      <c r="OQN1" s="6"/>
      <c r="OQO1" s="6"/>
      <c r="OQP1" s="6"/>
      <c r="OQQ1" s="6"/>
      <c r="OQR1" s="6"/>
      <c r="OQS1" s="6"/>
      <c r="OQT1" s="6"/>
      <c r="OQU1" s="6"/>
      <c r="OQV1" s="6"/>
      <c r="OQW1" s="6"/>
      <c r="OQX1" s="6"/>
      <c r="OQY1" s="6"/>
      <c r="OQZ1" s="6"/>
      <c r="ORA1" s="6"/>
      <c r="ORB1" s="6"/>
      <c r="ORC1" s="6"/>
      <c r="ORD1" s="6"/>
      <c r="ORE1" s="6"/>
      <c r="ORF1" s="6"/>
      <c r="ORG1" s="6"/>
      <c r="ORH1" s="6"/>
      <c r="ORI1" s="6"/>
      <c r="ORJ1" s="6"/>
      <c r="ORK1" s="6"/>
      <c r="ORL1" s="6"/>
      <c r="ORM1" s="6"/>
      <c r="ORN1" s="6"/>
      <c r="ORO1" s="6"/>
      <c r="ORP1" s="6"/>
      <c r="ORQ1" s="6"/>
      <c r="ORR1" s="6"/>
      <c r="ORS1" s="6"/>
      <c r="ORT1" s="6"/>
      <c r="ORU1" s="6"/>
      <c r="ORV1" s="6"/>
      <c r="ORW1" s="6"/>
      <c r="ORX1" s="6"/>
      <c r="ORY1" s="6"/>
      <c r="ORZ1" s="6"/>
      <c r="OSA1" s="6"/>
      <c r="OSB1" s="6"/>
      <c r="OSC1" s="6"/>
      <c r="OSD1" s="6"/>
      <c r="OSE1" s="6"/>
      <c r="OSF1" s="6"/>
      <c r="OSG1" s="6"/>
      <c r="OSH1" s="6"/>
      <c r="OSI1" s="6"/>
      <c r="OSJ1" s="6"/>
      <c r="OSK1" s="6"/>
      <c r="OSL1" s="6"/>
      <c r="OSM1" s="6"/>
      <c r="OSN1" s="6"/>
      <c r="OSO1" s="6"/>
      <c r="OSP1" s="6"/>
      <c r="OSQ1" s="6"/>
      <c r="OSR1" s="6"/>
      <c r="OSS1" s="6"/>
      <c r="OST1" s="6"/>
      <c r="OSU1" s="6"/>
      <c r="OSV1" s="6"/>
      <c r="OSW1" s="6"/>
      <c r="OSX1" s="6"/>
      <c r="OSY1" s="6"/>
      <c r="OSZ1" s="6"/>
      <c r="OTA1" s="6"/>
      <c r="OTB1" s="6"/>
      <c r="OTC1" s="6"/>
      <c r="OTD1" s="6"/>
      <c r="OTE1" s="6"/>
      <c r="OTF1" s="6"/>
      <c r="OTG1" s="6"/>
      <c r="OTH1" s="6"/>
      <c r="OTI1" s="6"/>
      <c r="OTJ1" s="6"/>
      <c r="OTK1" s="6"/>
      <c r="OTL1" s="6"/>
      <c r="OTM1" s="6"/>
      <c r="OTN1" s="6"/>
      <c r="OTO1" s="6"/>
      <c r="OTP1" s="6"/>
      <c r="OTQ1" s="6"/>
      <c r="OTR1" s="6"/>
      <c r="OTS1" s="6"/>
      <c r="OTT1" s="6"/>
      <c r="OTU1" s="6"/>
      <c r="OTV1" s="6"/>
      <c r="OTW1" s="6"/>
      <c r="OTX1" s="6"/>
      <c r="OTY1" s="6"/>
      <c r="OTZ1" s="6"/>
      <c r="OUA1" s="6"/>
      <c r="OUB1" s="6"/>
      <c r="OUC1" s="6"/>
      <c r="OUD1" s="6"/>
      <c r="OUE1" s="6"/>
      <c r="OUF1" s="6"/>
      <c r="OUG1" s="6"/>
      <c r="OUH1" s="6"/>
      <c r="OUI1" s="6"/>
      <c r="OUJ1" s="6"/>
      <c r="OUK1" s="6"/>
      <c r="OUL1" s="6"/>
      <c r="OUM1" s="6"/>
      <c r="OUN1" s="6"/>
      <c r="OUO1" s="6"/>
      <c r="OUP1" s="6"/>
      <c r="OUQ1" s="6"/>
      <c r="OUR1" s="6"/>
      <c r="OUS1" s="6"/>
      <c r="OUT1" s="6"/>
      <c r="OUU1" s="6"/>
      <c r="OUV1" s="6"/>
      <c r="OUW1" s="6"/>
      <c r="OUX1" s="6"/>
      <c r="OUY1" s="6"/>
      <c r="OUZ1" s="6"/>
      <c r="OVA1" s="6"/>
      <c r="OVB1" s="6"/>
      <c r="OVC1" s="6"/>
      <c r="OVD1" s="6"/>
      <c r="OVE1" s="6"/>
      <c r="OVF1" s="6"/>
      <c r="OVG1" s="6"/>
      <c r="OVH1" s="6"/>
      <c r="OVI1" s="6"/>
      <c r="OVJ1" s="6"/>
      <c r="OVK1" s="6"/>
      <c r="OVL1" s="6"/>
      <c r="OVM1" s="6"/>
      <c r="OVN1" s="6"/>
      <c r="OVO1" s="6"/>
      <c r="OVP1" s="6"/>
      <c r="OVQ1" s="6"/>
      <c r="OVR1" s="6"/>
      <c r="OVS1" s="6"/>
      <c r="OVT1" s="6"/>
      <c r="OVU1" s="6"/>
      <c r="OVV1" s="6"/>
      <c r="OVW1" s="6"/>
      <c r="OVX1" s="6"/>
      <c r="OVY1" s="6"/>
      <c r="OVZ1" s="6"/>
      <c r="OWA1" s="6"/>
      <c r="OWB1" s="6"/>
      <c r="OWC1" s="6"/>
      <c r="OWD1" s="6"/>
      <c r="OWE1" s="6"/>
      <c r="OWF1" s="6"/>
      <c r="OWG1" s="6"/>
      <c r="OWH1" s="6"/>
      <c r="OWI1" s="6"/>
      <c r="OWJ1" s="6"/>
      <c r="OWK1" s="6"/>
      <c r="OWL1" s="6"/>
      <c r="OWM1" s="6"/>
      <c r="OWN1" s="6"/>
      <c r="OWO1" s="6"/>
      <c r="OWP1" s="6"/>
      <c r="OWQ1" s="6"/>
      <c r="OWR1" s="6"/>
      <c r="OWS1" s="6"/>
      <c r="OWT1" s="6"/>
      <c r="OWU1" s="6"/>
      <c r="OWV1" s="6"/>
      <c r="OWW1" s="6"/>
      <c r="OWX1" s="6"/>
      <c r="OWY1" s="6"/>
      <c r="OWZ1" s="6"/>
      <c r="OXA1" s="6"/>
      <c r="OXB1" s="6"/>
      <c r="OXC1" s="6"/>
      <c r="OXD1" s="6"/>
      <c r="OXE1" s="6"/>
      <c r="OXF1" s="6"/>
      <c r="OXG1" s="6"/>
      <c r="OXH1" s="6"/>
      <c r="OXI1" s="6"/>
      <c r="OXJ1" s="6"/>
      <c r="OXK1" s="6"/>
      <c r="OXL1" s="6"/>
      <c r="OXM1" s="6"/>
      <c r="OXN1" s="6"/>
      <c r="OXO1" s="6"/>
      <c r="OXP1" s="6"/>
      <c r="OXQ1" s="6"/>
      <c r="OXR1" s="6"/>
      <c r="OXS1" s="6"/>
      <c r="OXT1" s="6"/>
      <c r="OXU1" s="6"/>
      <c r="OXV1" s="6"/>
      <c r="OXW1" s="6"/>
      <c r="OXX1" s="6"/>
      <c r="OXY1" s="6"/>
      <c r="OXZ1" s="6"/>
      <c r="OYA1" s="6"/>
      <c r="OYB1" s="6"/>
      <c r="OYC1" s="6"/>
      <c r="OYD1" s="6"/>
      <c r="OYE1" s="6"/>
      <c r="OYF1" s="6"/>
      <c r="OYG1" s="6"/>
      <c r="OYH1" s="6"/>
      <c r="OYI1" s="6"/>
      <c r="OYJ1" s="6"/>
      <c r="OYK1" s="6"/>
      <c r="OYL1" s="6"/>
      <c r="OYM1" s="6"/>
      <c r="OYN1" s="6"/>
      <c r="OYO1" s="6"/>
      <c r="OYP1" s="6"/>
      <c r="OYQ1" s="6"/>
      <c r="OYR1" s="6"/>
      <c r="OYS1" s="6"/>
      <c r="OYT1" s="6"/>
      <c r="OYU1" s="6"/>
      <c r="OYV1" s="6"/>
      <c r="OYW1" s="6"/>
      <c r="OYX1" s="6"/>
      <c r="OYY1" s="6"/>
      <c r="OYZ1" s="6"/>
      <c r="OZA1" s="6"/>
      <c r="OZB1" s="6"/>
      <c r="OZC1" s="6"/>
      <c r="OZD1" s="6"/>
      <c r="OZE1" s="6"/>
      <c r="OZF1" s="6"/>
      <c r="OZG1" s="6"/>
      <c r="OZH1" s="6"/>
      <c r="OZI1" s="6"/>
      <c r="OZJ1" s="6"/>
      <c r="OZK1" s="6"/>
      <c r="OZL1" s="6"/>
      <c r="OZM1" s="6"/>
      <c r="OZN1" s="6"/>
      <c r="OZO1" s="6"/>
      <c r="OZP1" s="6"/>
      <c r="OZQ1" s="6"/>
      <c r="OZR1" s="6"/>
      <c r="OZS1" s="6"/>
      <c r="OZT1" s="6"/>
      <c r="OZU1" s="6"/>
      <c r="OZV1" s="6"/>
      <c r="OZW1" s="6"/>
      <c r="OZX1" s="6"/>
      <c r="OZY1" s="6"/>
      <c r="OZZ1" s="6"/>
      <c r="PAA1" s="6"/>
      <c r="PAB1" s="6"/>
      <c r="PAC1" s="6"/>
      <c r="PAD1" s="6"/>
      <c r="PAE1" s="6"/>
      <c r="PAF1" s="6"/>
      <c r="PAG1" s="6"/>
      <c r="PAH1" s="6"/>
      <c r="PAI1" s="6"/>
      <c r="PAJ1" s="6"/>
      <c r="PAK1" s="6"/>
      <c r="PAL1" s="6"/>
      <c r="PAM1" s="6"/>
      <c r="PAN1" s="6"/>
      <c r="PAO1" s="6"/>
      <c r="PAP1" s="6"/>
      <c r="PAQ1" s="6"/>
      <c r="PAR1" s="6"/>
      <c r="PAS1" s="6"/>
      <c r="PAT1" s="6"/>
      <c r="PAU1" s="6"/>
      <c r="PAV1" s="6"/>
      <c r="PAW1" s="6"/>
      <c r="PAX1" s="6"/>
      <c r="PAY1" s="6"/>
      <c r="PAZ1" s="6"/>
      <c r="PBA1" s="6"/>
      <c r="PBB1" s="6"/>
      <c r="PBC1" s="6"/>
      <c r="PBD1" s="6"/>
      <c r="PBE1" s="6"/>
      <c r="PBF1" s="6"/>
      <c r="PBG1" s="6"/>
      <c r="PBH1" s="6"/>
      <c r="PBI1" s="6"/>
      <c r="PBJ1" s="6"/>
      <c r="PBK1" s="6"/>
      <c r="PBL1" s="6"/>
      <c r="PBM1" s="6"/>
      <c r="PBN1" s="6"/>
      <c r="PBO1" s="6"/>
      <c r="PBP1" s="6"/>
      <c r="PBQ1" s="6"/>
      <c r="PBR1" s="6"/>
      <c r="PBS1" s="6"/>
      <c r="PBT1" s="6"/>
      <c r="PBU1" s="6"/>
      <c r="PBV1" s="6"/>
      <c r="PBW1" s="6"/>
      <c r="PBX1" s="6"/>
      <c r="PBY1" s="6"/>
      <c r="PBZ1" s="6"/>
      <c r="PCA1" s="6"/>
      <c r="PCB1" s="6"/>
      <c r="PCC1" s="6"/>
      <c r="PCD1" s="6"/>
      <c r="PCE1" s="6"/>
      <c r="PCF1" s="6"/>
      <c r="PCG1" s="6"/>
      <c r="PCH1" s="6"/>
      <c r="PCI1" s="6"/>
      <c r="PCJ1" s="6"/>
      <c r="PCK1" s="6"/>
      <c r="PCL1" s="6"/>
      <c r="PCM1" s="6"/>
      <c r="PCN1" s="6"/>
      <c r="PCO1" s="6"/>
      <c r="PCP1" s="6"/>
      <c r="PCQ1" s="6"/>
      <c r="PCR1" s="6"/>
      <c r="PCS1" s="6"/>
      <c r="PCT1" s="6"/>
      <c r="PCU1" s="6"/>
      <c r="PCV1" s="6"/>
      <c r="PCW1" s="6"/>
      <c r="PCX1" s="6"/>
      <c r="PCY1" s="6"/>
      <c r="PCZ1" s="6"/>
      <c r="PDA1" s="6"/>
      <c r="PDB1" s="6"/>
      <c r="PDC1" s="6"/>
      <c r="PDD1" s="6"/>
      <c r="PDE1" s="6"/>
      <c r="PDF1" s="6"/>
      <c r="PDG1" s="6"/>
      <c r="PDH1" s="6"/>
      <c r="PDI1" s="6"/>
      <c r="PDJ1" s="6"/>
      <c r="PDK1" s="6"/>
      <c r="PDL1" s="6"/>
      <c r="PDM1" s="6"/>
      <c r="PDN1" s="6"/>
      <c r="PDO1" s="6"/>
      <c r="PDP1" s="6"/>
      <c r="PDQ1" s="6"/>
      <c r="PDR1" s="6"/>
      <c r="PDS1" s="6"/>
      <c r="PDT1" s="6"/>
      <c r="PDU1" s="6"/>
      <c r="PDV1" s="6"/>
      <c r="PDW1" s="6"/>
      <c r="PDX1" s="6"/>
      <c r="PDY1" s="6"/>
      <c r="PDZ1" s="6"/>
      <c r="PEA1" s="6"/>
      <c r="PEB1" s="6"/>
      <c r="PEC1" s="6"/>
      <c r="PED1" s="6"/>
      <c r="PEE1" s="6"/>
      <c r="PEF1" s="6"/>
      <c r="PEG1" s="6"/>
      <c r="PEH1" s="6"/>
      <c r="PEI1" s="6"/>
      <c r="PEJ1" s="6"/>
      <c r="PEK1" s="6"/>
      <c r="PEL1" s="6"/>
      <c r="PEM1" s="6"/>
      <c r="PEN1" s="6"/>
      <c r="PEO1" s="6"/>
      <c r="PEP1" s="6"/>
      <c r="PEQ1" s="6"/>
      <c r="PER1" s="6"/>
      <c r="PES1" s="6"/>
      <c r="PET1" s="6"/>
      <c r="PEU1" s="6"/>
      <c r="PEV1" s="6"/>
      <c r="PEW1" s="6"/>
      <c r="PEX1" s="6"/>
      <c r="PEY1" s="6"/>
      <c r="PEZ1" s="6"/>
      <c r="PFA1" s="6"/>
      <c r="PFB1" s="6"/>
      <c r="PFC1" s="6"/>
      <c r="PFD1" s="6"/>
      <c r="PFE1" s="6"/>
      <c r="PFF1" s="6"/>
      <c r="PFG1" s="6"/>
      <c r="PFH1" s="6"/>
      <c r="PFI1" s="6"/>
      <c r="PFJ1" s="6"/>
      <c r="PFK1" s="6"/>
      <c r="PFL1" s="6"/>
      <c r="PFM1" s="6"/>
      <c r="PFN1" s="6"/>
      <c r="PFO1" s="6"/>
      <c r="PFP1" s="6"/>
      <c r="PFQ1" s="6"/>
      <c r="PFR1" s="6"/>
      <c r="PFS1" s="6"/>
      <c r="PFT1" s="6"/>
      <c r="PFU1" s="6"/>
      <c r="PFV1" s="6"/>
      <c r="PFW1" s="6"/>
      <c r="PFX1" s="6"/>
      <c r="PFY1" s="6"/>
      <c r="PFZ1" s="6"/>
      <c r="PGA1" s="6"/>
      <c r="PGB1" s="6"/>
      <c r="PGC1" s="6"/>
      <c r="PGD1" s="6"/>
      <c r="PGE1" s="6"/>
      <c r="PGF1" s="6"/>
      <c r="PGG1" s="6"/>
      <c r="PGH1" s="6"/>
      <c r="PGI1" s="6"/>
      <c r="PGJ1" s="6"/>
      <c r="PGK1" s="6"/>
      <c r="PGL1" s="6"/>
      <c r="PGM1" s="6"/>
      <c r="PGN1" s="6"/>
      <c r="PGO1" s="6"/>
      <c r="PGP1" s="6"/>
      <c r="PGQ1" s="6"/>
      <c r="PGR1" s="6"/>
      <c r="PGS1" s="6"/>
      <c r="PGT1" s="6"/>
      <c r="PGU1" s="6"/>
      <c r="PGV1" s="6"/>
      <c r="PGW1" s="6"/>
      <c r="PGX1" s="6"/>
      <c r="PGY1" s="6"/>
      <c r="PGZ1" s="6"/>
      <c r="PHA1" s="6"/>
      <c r="PHB1" s="6"/>
      <c r="PHC1" s="6"/>
      <c r="PHD1" s="6"/>
      <c r="PHE1" s="6"/>
      <c r="PHF1" s="6"/>
      <c r="PHG1" s="6"/>
      <c r="PHH1" s="6"/>
      <c r="PHI1" s="6"/>
      <c r="PHJ1" s="6"/>
      <c r="PHK1" s="6"/>
      <c r="PHL1" s="6"/>
      <c r="PHM1" s="6"/>
      <c r="PHN1" s="6"/>
      <c r="PHO1" s="6"/>
      <c r="PHP1" s="6"/>
      <c r="PHQ1" s="6"/>
      <c r="PHR1" s="6"/>
      <c r="PHS1" s="6"/>
      <c r="PHT1" s="6"/>
      <c r="PHU1" s="6"/>
      <c r="PHV1" s="6"/>
      <c r="PHW1" s="6"/>
      <c r="PHX1" s="6"/>
      <c r="PHY1" s="6"/>
      <c r="PHZ1" s="6"/>
      <c r="PIA1" s="6"/>
      <c r="PIB1" s="6"/>
      <c r="PIC1" s="6"/>
      <c r="PID1" s="6"/>
      <c r="PIE1" s="6"/>
      <c r="PIF1" s="6"/>
      <c r="PIG1" s="6"/>
      <c r="PIH1" s="6"/>
      <c r="PII1" s="6"/>
      <c r="PIJ1" s="6"/>
      <c r="PIK1" s="6"/>
      <c r="PIL1" s="6"/>
      <c r="PIM1" s="6"/>
      <c r="PIN1" s="6"/>
      <c r="PIO1" s="6"/>
      <c r="PIP1" s="6"/>
      <c r="PIQ1" s="6"/>
      <c r="PIR1" s="6"/>
      <c r="PIS1" s="6"/>
      <c r="PIT1" s="6"/>
      <c r="PIU1" s="6"/>
      <c r="PIV1" s="6"/>
      <c r="PIW1" s="6"/>
      <c r="PIX1" s="6"/>
      <c r="PIY1" s="6"/>
      <c r="PIZ1" s="6"/>
      <c r="PJA1" s="6"/>
      <c r="PJB1" s="6"/>
      <c r="PJC1" s="6"/>
      <c r="PJD1" s="6"/>
      <c r="PJE1" s="6"/>
      <c r="PJF1" s="6"/>
      <c r="PJG1" s="6"/>
      <c r="PJH1" s="6"/>
      <c r="PJI1" s="6"/>
      <c r="PJJ1" s="6"/>
      <c r="PJK1" s="6"/>
      <c r="PJL1" s="6"/>
      <c r="PJM1" s="6"/>
      <c r="PJN1" s="6"/>
      <c r="PJO1" s="6"/>
      <c r="PJP1" s="6"/>
      <c r="PJQ1" s="6"/>
      <c r="PJR1" s="6"/>
      <c r="PJS1" s="6"/>
      <c r="PJT1" s="6"/>
      <c r="PJU1" s="6"/>
      <c r="PJV1" s="6"/>
      <c r="PJW1" s="6"/>
      <c r="PJX1" s="6"/>
      <c r="PJY1" s="6"/>
      <c r="PJZ1" s="6"/>
      <c r="PKA1" s="6"/>
      <c r="PKB1" s="6"/>
      <c r="PKC1" s="6"/>
      <c r="PKD1" s="6"/>
      <c r="PKE1" s="6"/>
      <c r="PKF1" s="6"/>
      <c r="PKG1" s="6"/>
      <c r="PKH1" s="6"/>
      <c r="PKI1" s="6"/>
      <c r="PKJ1" s="6"/>
      <c r="PKK1" s="6"/>
      <c r="PKL1" s="6"/>
      <c r="PKM1" s="6"/>
      <c r="PKN1" s="6"/>
      <c r="PKO1" s="6"/>
      <c r="PKP1" s="6"/>
      <c r="PKQ1" s="6"/>
      <c r="PKR1" s="6"/>
      <c r="PKS1" s="6"/>
      <c r="PKT1" s="6"/>
      <c r="PKU1" s="6"/>
      <c r="PKV1" s="6"/>
      <c r="PKW1" s="6"/>
      <c r="PKX1" s="6"/>
      <c r="PKY1" s="6"/>
      <c r="PKZ1" s="6"/>
      <c r="PLA1" s="6"/>
      <c r="PLB1" s="6"/>
      <c r="PLC1" s="6"/>
      <c r="PLD1" s="6"/>
      <c r="PLE1" s="6"/>
      <c r="PLF1" s="6"/>
      <c r="PLG1" s="6"/>
      <c r="PLH1" s="6"/>
      <c r="PLI1" s="6"/>
      <c r="PLJ1" s="6"/>
      <c r="PLK1" s="6"/>
      <c r="PLL1" s="6"/>
      <c r="PLM1" s="6"/>
      <c r="PLN1" s="6"/>
      <c r="PLO1" s="6"/>
      <c r="PLP1" s="6"/>
      <c r="PLQ1" s="6"/>
      <c r="PLR1" s="6"/>
      <c r="PLS1" s="6"/>
      <c r="PLT1" s="6"/>
      <c r="PLU1" s="6"/>
      <c r="PLV1" s="6"/>
      <c r="PLW1" s="6"/>
      <c r="PLX1" s="6"/>
      <c r="PLY1" s="6"/>
      <c r="PLZ1" s="6"/>
      <c r="PMA1" s="6"/>
      <c r="PMB1" s="6"/>
      <c r="PMC1" s="6"/>
      <c r="PMD1" s="6"/>
      <c r="PME1" s="6"/>
      <c r="PMF1" s="6"/>
      <c r="PMG1" s="6"/>
      <c r="PMH1" s="6"/>
      <c r="PMI1" s="6"/>
      <c r="PMJ1" s="6"/>
      <c r="PMK1" s="6"/>
      <c r="PML1" s="6"/>
      <c r="PMM1" s="6"/>
      <c r="PMN1" s="6"/>
      <c r="PMO1" s="6"/>
      <c r="PMP1" s="6"/>
      <c r="PMQ1" s="6"/>
      <c r="PMR1" s="6"/>
      <c r="PMS1" s="6"/>
      <c r="PMT1" s="6"/>
      <c r="PMU1" s="6"/>
      <c r="PMV1" s="6"/>
      <c r="PMW1" s="6"/>
      <c r="PMX1" s="6"/>
      <c r="PMY1" s="6"/>
      <c r="PMZ1" s="6"/>
      <c r="PNA1" s="6"/>
      <c r="PNB1" s="6"/>
      <c r="PNC1" s="6"/>
      <c r="PND1" s="6"/>
      <c r="PNE1" s="6"/>
      <c r="PNF1" s="6"/>
      <c r="PNG1" s="6"/>
      <c r="PNH1" s="6"/>
      <c r="PNI1" s="6"/>
      <c r="PNJ1" s="6"/>
      <c r="PNK1" s="6"/>
      <c r="PNL1" s="6"/>
      <c r="PNM1" s="6"/>
      <c r="PNN1" s="6"/>
      <c r="PNO1" s="6"/>
      <c r="PNP1" s="6"/>
      <c r="PNQ1" s="6"/>
      <c r="PNR1" s="6"/>
      <c r="PNS1" s="6"/>
      <c r="PNT1" s="6"/>
      <c r="PNU1" s="6"/>
      <c r="PNV1" s="6"/>
      <c r="PNW1" s="6"/>
      <c r="PNX1" s="6"/>
      <c r="PNY1" s="6"/>
      <c r="PNZ1" s="6"/>
      <c r="POA1" s="6"/>
      <c r="POB1" s="6"/>
      <c r="POC1" s="6"/>
      <c r="POD1" s="6"/>
      <c r="POE1" s="6"/>
      <c r="POF1" s="6"/>
      <c r="POG1" s="6"/>
      <c r="POH1" s="6"/>
      <c r="POI1" s="6"/>
      <c r="POJ1" s="6"/>
      <c r="POK1" s="6"/>
      <c r="POL1" s="6"/>
      <c r="POM1" s="6"/>
      <c r="PON1" s="6"/>
      <c r="POO1" s="6"/>
      <c r="POP1" s="6"/>
      <c r="POQ1" s="6"/>
      <c r="POR1" s="6"/>
      <c r="POS1" s="6"/>
      <c r="POT1" s="6"/>
      <c r="POU1" s="6"/>
      <c r="POV1" s="6"/>
      <c r="POW1" s="6"/>
      <c r="POX1" s="6"/>
      <c r="POY1" s="6"/>
      <c r="POZ1" s="6"/>
      <c r="PPA1" s="6"/>
      <c r="PPB1" s="6"/>
      <c r="PPC1" s="6"/>
      <c r="PPD1" s="6"/>
      <c r="PPE1" s="6"/>
      <c r="PPF1" s="6"/>
      <c r="PPG1" s="6"/>
      <c r="PPH1" s="6"/>
      <c r="PPI1" s="6"/>
      <c r="PPJ1" s="6"/>
      <c r="PPK1" s="6"/>
      <c r="PPL1" s="6"/>
      <c r="PPM1" s="6"/>
      <c r="PPN1" s="6"/>
      <c r="PPO1" s="6"/>
      <c r="PPP1" s="6"/>
      <c r="PPQ1" s="6"/>
      <c r="PPR1" s="6"/>
      <c r="PPS1" s="6"/>
      <c r="PPT1" s="6"/>
      <c r="PPU1" s="6"/>
      <c r="PPV1" s="6"/>
      <c r="PPW1" s="6"/>
      <c r="PPX1" s="6"/>
      <c r="PPY1" s="6"/>
      <c r="PPZ1" s="6"/>
      <c r="PQA1" s="6"/>
      <c r="PQB1" s="6"/>
      <c r="PQC1" s="6"/>
      <c r="PQD1" s="6"/>
      <c r="PQE1" s="6"/>
      <c r="PQF1" s="6"/>
      <c r="PQG1" s="6"/>
      <c r="PQH1" s="6"/>
      <c r="PQI1" s="6"/>
      <c r="PQJ1" s="6"/>
      <c r="PQK1" s="6"/>
      <c r="PQL1" s="6"/>
      <c r="PQM1" s="6"/>
      <c r="PQN1" s="6"/>
      <c r="PQO1" s="6"/>
      <c r="PQP1" s="6"/>
      <c r="PQQ1" s="6"/>
      <c r="PQR1" s="6"/>
      <c r="PQS1" s="6"/>
      <c r="PQT1" s="6"/>
      <c r="PQU1" s="6"/>
      <c r="PQV1" s="6"/>
      <c r="PQW1" s="6"/>
      <c r="PQX1" s="6"/>
      <c r="PQY1" s="6"/>
      <c r="PQZ1" s="6"/>
      <c r="PRA1" s="6"/>
      <c r="PRB1" s="6"/>
      <c r="PRC1" s="6"/>
      <c r="PRD1" s="6"/>
      <c r="PRE1" s="6"/>
      <c r="PRF1" s="6"/>
      <c r="PRG1" s="6"/>
      <c r="PRH1" s="6"/>
      <c r="PRI1" s="6"/>
      <c r="PRJ1" s="6"/>
      <c r="PRK1" s="6"/>
      <c r="PRL1" s="6"/>
      <c r="PRM1" s="6"/>
      <c r="PRN1" s="6"/>
      <c r="PRO1" s="6"/>
      <c r="PRP1" s="6"/>
      <c r="PRQ1" s="6"/>
      <c r="PRR1" s="6"/>
      <c r="PRS1" s="6"/>
      <c r="PRT1" s="6"/>
      <c r="PRU1" s="6"/>
      <c r="PRV1" s="6"/>
      <c r="PRW1" s="6"/>
      <c r="PRX1" s="6"/>
      <c r="PRY1" s="6"/>
      <c r="PRZ1" s="6"/>
      <c r="PSA1" s="6"/>
      <c r="PSB1" s="6"/>
      <c r="PSC1" s="6"/>
      <c r="PSD1" s="6"/>
      <c r="PSE1" s="6"/>
      <c r="PSF1" s="6"/>
      <c r="PSG1" s="6"/>
      <c r="PSH1" s="6"/>
      <c r="PSI1" s="6"/>
      <c r="PSJ1" s="6"/>
      <c r="PSK1" s="6"/>
      <c r="PSL1" s="6"/>
      <c r="PSM1" s="6"/>
      <c r="PSN1" s="6"/>
      <c r="PSO1" s="6"/>
      <c r="PSP1" s="6"/>
      <c r="PSQ1" s="6"/>
      <c r="PSR1" s="6"/>
      <c r="PSS1" s="6"/>
      <c r="PST1" s="6"/>
      <c r="PSU1" s="6"/>
      <c r="PSV1" s="6"/>
      <c r="PSW1" s="6"/>
      <c r="PSX1" s="6"/>
      <c r="PSY1" s="6"/>
      <c r="PSZ1" s="6"/>
      <c r="PTA1" s="6"/>
      <c r="PTB1" s="6"/>
      <c r="PTC1" s="6"/>
      <c r="PTD1" s="6"/>
      <c r="PTE1" s="6"/>
      <c r="PTF1" s="6"/>
      <c r="PTG1" s="6"/>
      <c r="PTH1" s="6"/>
      <c r="PTI1" s="6"/>
      <c r="PTJ1" s="6"/>
      <c r="PTK1" s="6"/>
      <c r="PTL1" s="6"/>
      <c r="PTM1" s="6"/>
      <c r="PTN1" s="6"/>
      <c r="PTO1" s="6"/>
      <c r="PTP1" s="6"/>
      <c r="PTQ1" s="6"/>
      <c r="PTR1" s="6"/>
      <c r="PTS1" s="6"/>
      <c r="PTT1" s="6"/>
      <c r="PTU1" s="6"/>
      <c r="PTV1" s="6"/>
      <c r="PTW1" s="6"/>
      <c r="PTX1" s="6"/>
      <c r="PTY1" s="6"/>
      <c r="PTZ1" s="6"/>
      <c r="PUA1" s="6"/>
      <c r="PUB1" s="6"/>
      <c r="PUC1" s="6"/>
      <c r="PUD1" s="6"/>
      <c r="PUE1" s="6"/>
      <c r="PUF1" s="6"/>
      <c r="PUG1" s="6"/>
      <c r="PUH1" s="6"/>
      <c r="PUI1" s="6"/>
      <c r="PUJ1" s="6"/>
      <c r="PUK1" s="6"/>
      <c r="PUL1" s="6"/>
      <c r="PUM1" s="6"/>
      <c r="PUN1" s="6"/>
      <c r="PUO1" s="6"/>
      <c r="PUP1" s="6"/>
      <c r="PUQ1" s="6"/>
      <c r="PUR1" s="6"/>
      <c r="PUS1" s="6"/>
      <c r="PUT1" s="6"/>
      <c r="PUU1" s="6"/>
      <c r="PUV1" s="6"/>
      <c r="PUW1" s="6"/>
      <c r="PUX1" s="6"/>
      <c r="PUY1" s="6"/>
      <c r="PUZ1" s="6"/>
      <c r="PVA1" s="6"/>
      <c r="PVB1" s="6"/>
      <c r="PVC1" s="6"/>
      <c r="PVD1" s="6"/>
      <c r="PVE1" s="6"/>
      <c r="PVF1" s="6"/>
      <c r="PVG1" s="6"/>
      <c r="PVH1" s="6"/>
      <c r="PVI1" s="6"/>
      <c r="PVJ1" s="6"/>
      <c r="PVK1" s="6"/>
      <c r="PVL1" s="6"/>
      <c r="PVM1" s="6"/>
      <c r="PVN1" s="6"/>
      <c r="PVO1" s="6"/>
      <c r="PVP1" s="6"/>
      <c r="PVQ1" s="6"/>
      <c r="PVR1" s="6"/>
      <c r="PVS1" s="6"/>
      <c r="PVT1" s="6"/>
      <c r="PVU1" s="6"/>
      <c r="PVV1" s="6"/>
      <c r="PVW1" s="6"/>
      <c r="PVX1" s="6"/>
      <c r="PVY1" s="6"/>
      <c r="PVZ1" s="6"/>
      <c r="PWA1" s="6"/>
      <c r="PWB1" s="6"/>
      <c r="PWC1" s="6"/>
      <c r="PWD1" s="6"/>
      <c r="PWE1" s="6"/>
      <c r="PWF1" s="6"/>
      <c r="PWG1" s="6"/>
      <c r="PWH1" s="6"/>
      <c r="PWI1" s="6"/>
      <c r="PWJ1" s="6"/>
      <c r="PWK1" s="6"/>
      <c r="PWL1" s="6"/>
      <c r="PWM1" s="6"/>
      <c r="PWN1" s="6"/>
      <c r="PWO1" s="6"/>
      <c r="PWP1" s="6"/>
      <c r="PWQ1" s="6"/>
      <c r="PWR1" s="6"/>
      <c r="PWS1" s="6"/>
      <c r="PWT1" s="6"/>
      <c r="PWU1" s="6"/>
      <c r="PWV1" s="6"/>
      <c r="PWW1" s="6"/>
      <c r="PWX1" s="6"/>
      <c r="PWY1" s="6"/>
      <c r="PWZ1" s="6"/>
      <c r="PXA1" s="6"/>
      <c r="PXB1" s="6"/>
      <c r="PXC1" s="6"/>
      <c r="PXD1" s="6"/>
      <c r="PXE1" s="6"/>
      <c r="PXF1" s="6"/>
      <c r="PXG1" s="6"/>
      <c r="PXH1" s="6"/>
      <c r="PXI1" s="6"/>
      <c r="PXJ1" s="6"/>
      <c r="PXK1" s="6"/>
      <c r="PXL1" s="6"/>
      <c r="PXM1" s="6"/>
      <c r="PXN1" s="6"/>
      <c r="PXO1" s="6"/>
      <c r="PXP1" s="6"/>
      <c r="PXQ1" s="6"/>
      <c r="PXR1" s="6"/>
      <c r="PXS1" s="6"/>
      <c r="PXT1" s="6"/>
      <c r="PXU1" s="6"/>
      <c r="PXV1" s="6"/>
      <c r="PXW1" s="6"/>
      <c r="PXX1" s="6"/>
      <c r="PXY1" s="6"/>
      <c r="PXZ1" s="6"/>
      <c r="PYA1" s="6"/>
      <c r="PYB1" s="6"/>
      <c r="PYC1" s="6"/>
      <c r="PYD1" s="6"/>
      <c r="PYE1" s="6"/>
      <c r="PYF1" s="6"/>
      <c r="PYG1" s="6"/>
      <c r="PYH1" s="6"/>
      <c r="PYI1" s="6"/>
      <c r="PYJ1" s="6"/>
      <c r="PYK1" s="6"/>
      <c r="PYL1" s="6"/>
      <c r="PYM1" s="6"/>
      <c r="PYN1" s="6"/>
      <c r="PYO1" s="6"/>
      <c r="PYP1" s="6"/>
      <c r="PYQ1" s="6"/>
      <c r="PYR1" s="6"/>
      <c r="PYS1" s="6"/>
      <c r="PYT1" s="6"/>
      <c r="PYU1" s="6"/>
      <c r="PYV1" s="6"/>
      <c r="PYW1" s="6"/>
      <c r="PYX1" s="6"/>
      <c r="PYY1" s="6"/>
      <c r="PYZ1" s="6"/>
      <c r="PZA1" s="6"/>
      <c r="PZB1" s="6"/>
      <c r="PZC1" s="6"/>
      <c r="PZD1" s="6"/>
      <c r="PZE1" s="6"/>
      <c r="PZF1" s="6"/>
      <c r="PZG1" s="6"/>
      <c r="PZH1" s="6"/>
      <c r="PZI1" s="6"/>
      <c r="PZJ1" s="6"/>
      <c r="PZK1" s="6"/>
      <c r="PZL1" s="6"/>
      <c r="PZM1" s="6"/>
      <c r="PZN1" s="6"/>
      <c r="PZO1" s="6"/>
      <c r="PZP1" s="6"/>
      <c r="PZQ1" s="6"/>
      <c r="PZR1" s="6"/>
      <c r="PZS1" s="6"/>
      <c r="PZT1" s="6"/>
      <c r="PZU1" s="6"/>
      <c r="PZV1" s="6"/>
      <c r="PZW1" s="6"/>
      <c r="PZX1" s="6"/>
      <c r="PZY1" s="6"/>
      <c r="PZZ1" s="6"/>
      <c r="QAA1" s="6"/>
      <c r="QAB1" s="6"/>
      <c r="QAC1" s="6"/>
      <c r="QAD1" s="6"/>
      <c r="QAE1" s="6"/>
      <c r="QAF1" s="6"/>
      <c r="QAG1" s="6"/>
      <c r="QAH1" s="6"/>
      <c r="QAI1" s="6"/>
      <c r="QAJ1" s="6"/>
      <c r="QAK1" s="6"/>
      <c r="QAL1" s="6"/>
      <c r="QAM1" s="6"/>
      <c r="QAN1" s="6"/>
      <c r="QAO1" s="6"/>
      <c r="QAP1" s="6"/>
      <c r="QAQ1" s="6"/>
      <c r="QAR1" s="6"/>
      <c r="QAS1" s="6"/>
      <c r="QAT1" s="6"/>
      <c r="QAU1" s="6"/>
      <c r="QAV1" s="6"/>
      <c r="QAW1" s="6"/>
      <c r="QAX1" s="6"/>
      <c r="QAY1" s="6"/>
      <c r="QAZ1" s="6"/>
      <c r="QBA1" s="6"/>
      <c r="QBB1" s="6"/>
      <c r="QBC1" s="6"/>
      <c r="QBD1" s="6"/>
      <c r="QBE1" s="6"/>
      <c r="QBF1" s="6"/>
      <c r="QBG1" s="6"/>
      <c r="QBH1" s="6"/>
      <c r="QBI1" s="6"/>
      <c r="QBJ1" s="6"/>
      <c r="QBK1" s="6"/>
      <c r="QBL1" s="6"/>
      <c r="QBM1" s="6"/>
      <c r="QBN1" s="6"/>
      <c r="QBO1" s="6"/>
      <c r="QBP1" s="6"/>
      <c r="QBQ1" s="6"/>
      <c r="QBR1" s="6"/>
      <c r="QBS1" s="6"/>
      <c r="QBT1" s="6"/>
      <c r="QBU1" s="6"/>
      <c r="QBV1" s="6"/>
      <c r="QBW1" s="6"/>
      <c r="QBX1" s="6"/>
      <c r="QBY1" s="6"/>
      <c r="QBZ1" s="6"/>
      <c r="QCA1" s="6"/>
      <c r="QCB1" s="6"/>
      <c r="QCC1" s="6"/>
      <c r="QCD1" s="6"/>
      <c r="QCE1" s="6"/>
      <c r="QCF1" s="6"/>
      <c r="QCG1" s="6"/>
      <c r="QCH1" s="6"/>
      <c r="QCI1" s="6"/>
      <c r="QCJ1" s="6"/>
      <c r="QCK1" s="6"/>
      <c r="QCL1" s="6"/>
      <c r="QCM1" s="6"/>
      <c r="QCN1" s="6"/>
      <c r="QCO1" s="6"/>
      <c r="QCP1" s="6"/>
      <c r="QCQ1" s="6"/>
      <c r="QCR1" s="6"/>
      <c r="QCS1" s="6"/>
      <c r="QCT1" s="6"/>
      <c r="QCU1" s="6"/>
      <c r="QCV1" s="6"/>
      <c r="QCW1" s="6"/>
      <c r="QCX1" s="6"/>
      <c r="QCY1" s="6"/>
      <c r="QCZ1" s="6"/>
      <c r="QDA1" s="6"/>
      <c r="QDB1" s="6"/>
      <c r="QDC1" s="6"/>
      <c r="QDD1" s="6"/>
      <c r="QDE1" s="6"/>
      <c r="QDF1" s="6"/>
      <c r="QDG1" s="6"/>
      <c r="QDH1" s="6"/>
      <c r="QDI1" s="6"/>
      <c r="QDJ1" s="6"/>
      <c r="QDK1" s="6"/>
      <c r="QDL1" s="6"/>
      <c r="QDM1" s="6"/>
      <c r="QDN1" s="6"/>
      <c r="QDO1" s="6"/>
      <c r="QDP1" s="6"/>
      <c r="QDQ1" s="6"/>
      <c r="QDR1" s="6"/>
      <c r="QDS1" s="6"/>
      <c r="QDT1" s="6"/>
      <c r="QDU1" s="6"/>
      <c r="QDV1" s="6"/>
      <c r="QDW1" s="6"/>
      <c r="QDX1" s="6"/>
      <c r="QDY1" s="6"/>
      <c r="QDZ1" s="6"/>
      <c r="QEA1" s="6"/>
      <c r="QEB1" s="6"/>
      <c r="QEC1" s="6"/>
      <c r="QED1" s="6"/>
      <c r="QEE1" s="6"/>
      <c r="QEF1" s="6"/>
      <c r="QEG1" s="6"/>
      <c r="QEH1" s="6"/>
      <c r="QEI1" s="6"/>
      <c r="QEJ1" s="6"/>
      <c r="QEK1" s="6"/>
      <c r="QEL1" s="6"/>
      <c r="QEM1" s="6"/>
      <c r="QEN1" s="6"/>
      <c r="QEO1" s="6"/>
      <c r="QEP1" s="6"/>
      <c r="QEQ1" s="6"/>
      <c r="QER1" s="6"/>
      <c r="QES1" s="6"/>
      <c r="QET1" s="6"/>
      <c r="QEU1" s="6"/>
      <c r="QEV1" s="6"/>
      <c r="QEW1" s="6"/>
      <c r="QEX1" s="6"/>
      <c r="QEY1" s="6"/>
      <c r="QEZ1" s="6"/>
      <c r="QFA1" s="6"/>
      <c r="QFB1" s="6"/>
      <c r="QFC1" s="6"/>
      <c r="QFD1" s="6"/>
      <c r="QFE1" s="6"/>
      <c r="QFF1" s="6"/>
      <c r="QFG1" s="6"/>
      <c r="QFH1" s="6"/>
      <c r="QFI1" s="6"/>
      <c r="QFJ1" s="6"/>
      <c r="QFK1" s="6"/>
      <c r="QFL1" s="6"/>
      <c r="QFM1" s="6"/>
      <c r="QFN1" s="6"/>
      <c r="QFO1" s="6"/>
      <c r="QFP1" s="6"/>
      <c r="QFQ1" s="6"/>
      <c r="QFR1" s="6"/>
      <c r="QFS1" s="6"/>
      <c r="QFT1" s="6"/>
      <c r="QFU1" s="6"/>
      <c r="QFV1" s="6"/>
      <c r="QFW1" s="6"/>
      <c r="QFX1" s="6"/>
      <c r="QFY1" s="6"/>
      <c r="QFZ1" s="6"/>
      <c r="QGA1" s="6"/>
      <c r="QGB1" s="6"/>
      <c r="QGC1" s="6"/>
      <c r="QGD1" s="6"/>
      <c r="QGE1" s="6"/>
      <c r="QGF1" s="6"/>
      <c r="QGG1" s="6"/>
      <c r="QGH1" s="6"/>
      <c r="QGI1" s="6"/>
      <c r="QGJ1" s="6"/>
      <c r="QGK1" s="6"/>
      <c r="QGL1" s="6"/>
      <c r="QGM1" s="6"/>
      <c r="QGN1" s="6"/>
      <c r="QGO1" s="6"/>
      <c r="QGP1" s="6"/>
      <c r="QGQ1" s="6"/>
      <c r="QGR1" s="6"/>
      <c r="QGS1" s="6"/>
      <c r="QGT1" s="6"/>
      <c r="QGU1" s="6"/>
      <c r="QGV1" s="6"/>
      <c r="QGW1" s="6"/>
      <c r="QGX1" s="6"/>
      <c r="QGY1" s="6"/>
      <c r="QGZ1" s="6"/>
      <c r="QHA1" s="6"/>
      <c r="QHB1" s="6"/>
      <c r="QHC1" s="6"/>
      <c r="QHD1" s="6"/>
      <c r="QHE1" s="6"/>
      <c r="QHF1" s="6"/>
      <c r="QHG1" s="6"/>
      <c r="QHH1" s="6"/>
      <c r="QHI1" s="6"/>
      <c r="QHJ1" s="6"/>
      <c r="QHK1" s="6"/>
      <c r="QHL1" s="6"/>
      <c r="QHM1" s="6"/>
      <c r="QHN1" s="6"/>
      <c r="QHO1" s="6"/>
      <c r="QHP1" s="6"/>
      <c r="QHQ1" s="6"/>
      <c r="QHR1" s="6"/>
      <c r="QHS1" s="6"/>
      <c r="QHT1" s="6"/>
      <c r="QHU1" s="6"/>
      <c r="QHV1" s="6"/>
      <c r="QHW1" s="6"/>
      <c r="QHX1" s="6"/>
      <c r="QHY1" s="6"/>
      <c r="QHZ1" s="6"/>
      <c r="QIA1" s="6"/>
      <c r="QIB1" s="6"/>
      <c r="QIC1" s="6"/>
      <c r="QID1" s="6"/>
      <c r="QIE1" s="6"/>
      <c r="QIF1" s="6"/>
      <c r="QIG1" s="6"/>
      <c r="QIH1" s="6"/>
      <c r="QII1" s="6"/>
      <c r="QIJ1" s="6"/>
      <c r="QIK1" s="6"/>
      <c r="QIL1" s="6"/>
      <c r="QIM1" s="6"/>
      <c r="QIN1" s="6"/>
      <c r="QIO1" s="6"/>
      <c r="QIP1" s="6"/>
      <c r="QIQ1" s="6"/>
      <c r="QIR1" s="6"/>
      <c r="QIS1" s="6"/>
      <c r="QIT1" s="6"/>
      <c r="QIU1" s="6"/>
      <c r="QIV1" s="6"/>
      <c r="QIW1" s="6"/>
      <c r="QIX1" s="6"/>
      <c r="QIY1" s="6"/>
      <c r="QIZ1" s="6"/>
      <c r="QJA1" s="6"/>
      <c r="QJB1" s="6"/>
      <c r="QJC1" s="6"/>
      <c r="QJD1" s="6"/>
      <c r="QJE1" s="6"/>
      <c r="QJF1" s="6"/>
      <c r="QJG1" s="6"/>
      <c r="QJH1" s="6"/>
      <c r="QJI1" s="6"/>
      <c r="QJJ1" s="6"/>
      <c r="QJK1" s="6"/>
      <c r="QJL1" s="6"/>
      <c r="QJM1" s="6"/>
      <c r="QJN1" s="6"/>
      <c r="QJO1" s="6"/>
      <c r="QJP1" s="6"/>
      <c r="QJQ1" s="6"/>
      <c r="QJR1" s="6"/>
      <c r="QJS1" s="6"/>
      <c r="QJT1" s="6"/>
      <c r="QJU1" s="6"/>
      <c r="QJV1" s="6"/>
      <c r="QJW1" s="6"/>
      <c r="QJX1" s="6"/>
      <c r="QJY1" s="6"/>
      <c r="QJZ1" s="6"/>
      <c r="QKA1" s="6"/>
      <c r="QKB1" s="6"/>
      <c r="QKC1" s="6"/>
      <c r="QKD1" s="6"/>
      <c r="QKE1" s="6"/>
      <c r="QKF1" s="6"/>
      <c r="QKG1" s="6"/>
      <c r="QKH1" s="6"/>
      <c r="QKI1" s="6"/>
      <c r="QKJ1" s="6"/>
      <c r="QKK1" s="6"/>
      <c r="QKL1" s="6"/>
      <c r="QKM1" s="6"/>
      <c r="QKN1" s="6"/>
      <c r="QKO1" s="6"/>
      <c r="QKP1" s="6"/>
      <c r="QKQ1" s="6"/>
      <c r="QKR1" s="6"/>
      <c r="QKS1" s="6"/>
      <c r="QKT1" s="6"/>
      <c r="QKU1" s="6"/>
      <c r="QKV1" s="6"/>
      <c r="QKW1" s="6"/>
      <c r="QKX1" s="6"/>
      <c r="QKY1" s="6"/>
      <c r="QKZ1" s="6"/>
      <c r="QLA1" s="6"/>
      <c r="QLB1" s="6"/>
      <c r="QLC1" s="6"/>
      <c r="QLD1" s="6"/>
      <c r="QLE1" s="6"/>
      <c r="QLF1" s="6"/>
      <c r="QLG1" s="6"/>
      <c r="QLH1" s="6"/>
      <c r="QLI1" s="6"/>
      <c r="QLJ1" s="6"/>
      <c r="QLK1" s="6"/>
      <c r="QLL1" s="6"/>
      <c r="QLM1" s="6"/>
      <c r="QLN1" s="6"/>
      <c r="QLO1" s="6"/>
      <c r="QLP1" s="6"/>
      <c r="QLQ1" s="6"/>
      <c r="QLR1" s="6"/>
      <c r="QLS1" s="6"/>
      <c r="QLT1" s="6"/>
      <c r="QLU1" s="6"/>
      <c r="QLV1" s="6"/>
      <c r="QLW1" s="6"/>
      <c r="QLX1" s="6"/>
      <c r="QLY1" s="6"/>
      <c r="QLZ1" s="6"/>
      <c r="QMA1" s="6"/>
      <c r="QMB1" s="6"/>
      <c r="QMC1" s="6"/>
      <c r="QMD1" s="6"/>
      <c r="QME1" s="6"/>
      <c r="QMF1" s="6"/>
      <c r="QMG1" s="6"/>
      <c r="QMH1" s="6"/>
      <c r="QMI1" s="6"/>
      <c r="QMJ1" s="6"/>
      <c r="QMK1" s="6"/>
      <c r="QML1" s="6"/>
      <c r="QMM1" s="6"/>
      <c r="QMN1" s="6"/>
      <c r="QMO1" s="6"/>
      <c r="QMP1" s="6"/>
      <c r="QMQ1" s="6"/>
      <c r="QMR1" s="6"/>
      <c r="QMS1" s="6"/>
      <c r="QMT1" s="6"/>
      <c r="QMU1" s="6"/>
      <c r="QMV1" s="6"/>
      <c r="QMW1" s="6"/>
      <c r="QMX1" s="6"/>
      <c r="QMY1" s="6"/>
      <c r="QMZ1" s="6"/>
      <c r="QNA1" s="6"/>
      <c r="QNB1" s="6"/>
      <c r="QNC1" s="6"/>
      <c r="QND1" s="6"/>
      <c r="QNE1" s="6"/>
      <c r="QNF1" s="6"/>
      <c r="QNG1" s="6"/>
      <c r="QNH1" s="6"/>
      <c r="QNI1" s="6"/>
      <c r="QNJ1" s="6"/>
      <c r="QNK1" s="6"/>
      <c r="QNL1" s="6"/>
      <c r="QNM1" s="6"/>
      <c r="QNN1" s="6"/>
      <c r="QNO1" s="6"/>
      <c r="QNP1" s="6"/>
      <c r="QNQ1" s="6"/>
      <c r="QNR1" s="6"/>
      <c r="QNS1" s="6"/>
      <c r="QNT1" s="6"/>
      <c r="QNU1" s="6"/>
      <c r="QNV1" s="6"/>
      <c r="QNW1" s="6"/>
      <c r="QNX1" s="6"/>
      <c r="QNY1" s="6"/>
      <c r="QNZ1" s="6"/>
      <c r="QOA1" s="6"/>
      <c r="QOB1" s="6"/>
      <c r="QOC1" s="6"/>
      <c r="QOD1" s="6"/>
      <c r="QOE1" s="6"/>
      <c r="QOF1" s="6"/>
      <c r="QOG1" s="6"/>
      <c r="QOH1" s="6"/>
      <c r="QOI1" s="6"/>
      <c r="QOJ1" s="6"/>
      <c r="QOK1" s="6"/>
      <c r="QOL1" s="6"/>
      <c r="QOM1" s="6"/>
      <c r="QON1" s="6"/>
      <c r="QOO1" s="6"/>
      <c r="QOP1" s="6"/>
      <c r="QOQ1" s="6"/>
      <c r="QOR1" s="6"/>
      <c r="QOS1" s="6"/>
      <c r="QOT1" s="6"/>
      <c r="QOU1" s="6"/>
      <c r="QOV1" s="6"/>
      <c r="QOW1" s="6"/>
      <c r="QOX1" s="6"/>
      <c r="QOY1" s="6"/>
      <c r="QOZ1" s="6"/>
      <c r="QPA1" s="6"/>
      <c r="QPB1" s="6"/>
      <c r="QPC1" s="6"/>
      <c r="QPD1" s="6"/>
      <c r="QPE1" s="6"/>
      <c r="QPF1" s="6"/>
      <c r="QPG1" s="6"/>
      <c r="QPH1" s="6"/>
      <c r="QPI1" s="6"/>
      <c r="QPJ1" s="6"/>
      <c r="QPK1" s="6"/>
      <c r="QPL1" s="6"/>
      <c r="QPM1" s="6"/>
      <c r="QPN1" s="6"/>
      <c r="QPO1" s="6"/>
      <c r="QPP1" s="6"/>
      <c r="QPQ1" s="6"/>
      <c r="QPR1" s="6"/>
      <c r="QPS1" s="6"/>
      <c r="QPT1" s="6"/>
      <c r="QPU1" s="6"/>
      <c r="QPV1" s="6"/>
      <c r="QPW1" s="6"/>
      <c r="QPX1" s="6"/>
      <c r="QPY1" s="6"/>
      <c r="QPZ1" s="6"/>
      <c r="QQA1" s="6"/>
      <c r="QQB1" s="6"/>
      <c r="QQC1" s="6"/>
      <c r="QQD1" s="6"/>
      <c r="QQE1" s="6"/>
      <c r="QQF1" s="6"/>
      <c r="QQG1" s="6"/>
      <c r="QQH1" s="6"/>
      <c r="QQI1" s="6"/>
      <c r="QQJ1" s="6"/>
      <c r="QQK1" s="6"/>
      <c r="QQL1" s="6"/>
      <c r="QQM1" s="6"/>
      <c r="QQN1" s="6"/>
      <c r="QQO1" s="6"/>
      <c r="QQP1" s="6"/>
      <c r="QQQ1" s="6"/>
      <c r="QQR1" s="6"/>
      <c r="QQS1" s="6"/>
      <c r="QQT1" s="6"/>
      <c r="QQU1" s="6"/>
      <c r="QQV1" s="6"/>
      <c r="QQW1" s="6"/>
      <c r="QQX1" s="6"/>
      <c r="QQY1" s="6"/>
      <c r="QQZ1" s="6"/>
      <c r="QRA1" s="6"/>
      <c r="QRB1" s="6"/>
      <c r="QRC1" s="6"/>
      <c r="QRD1" s="6"/>
      <c r="QRE1" s="6"/>
      <c r="QRF1" s="6"/>
      <c r="QRG1" s="6"/>
      <c r="QRH1" s="6"/>
      <c r="QRI1" s="6"/>
      <c r="QRJ1" s="6"/>
      <c r="QRK1" s="6"/>
      <c r="QRL1" s="6"/>
      <c r="QRM1" s="6"/>
      <c r="QRN1" s="6"/>
      <c r="QRO1" s="6"/>
      <c r="QRP1" s="6"/>
      <c r="QRQ1" s="6"/>
      <c r="QRR1" s="6"/>
      <c r="QRS1" s="6"/>
      <c r="QRT1" s="6"/>
      <c r="QRU1" s="6"/>
      <c r="QRV1" s="6"/>
      <c r="QRW1" s="6"/>
      <c r="QRX1" s="6"/>
      <c r="QRY1" s="6"/>
      <c r="QRZ1" s="6"/>
      <c r="QSA1" s="6"/>
      <c r="QSB1" s="6"/>
      <c r="QSC1" s="6"/>
      <c r="QSD1" s="6"/>
      <c r="QSE1" s="6"/>
      <c r="QSF1" s="6"/>
      <c r="QSG1" s="6"/>
      <c r="QSH1" s="6"/>
      <c r="QSI1" s="6"/>
      <c r="QSJ1" s="6"/>
      <c r="QSK1" s="6"/>
      <c r="QSL1" s="6"/>
      <c r="QSM1" s="6"/>
      <c r="QSN1" s="6"/>
      <c r="QSO1" s="6"/>
      <c r="QSP1" s="6"/>
      <c r="QSQ1" s="6"/>
      <c r="QSR1" s="6"/>
      <c r="QSS1" s="6"/>
      <c r="QST1" s="6"/>
      <c r="QSU1" s="6"/>
      <c r="QSV1" s="6"/>
      <c r="QSW1" s="6"/>
      <c r="QSX1" s="6"/>
      <c r="QSY1" s="6"/>
      <c r="QSZ1" s="6"/>
      <c r="QTA1" s="6"/>
      <c r="QTB1" s="6"/>
      <c r="QTC1" s="6"/>
      <c r="QTD1" s="6"/>
      <c r="QTE1" s="6"/>
      <c r="QTF1" s="6"/>
      <c r="QTG1" s="6"/>
      <c r="QTH1" s="6"/>
      <c r="QTI1" s="6"/>
      <c r="QTJ1" s="6"/>
      <c r="QTK1" s="6"/>
      <c r="QTL1" s="6"/>
      <c r="QTM1" s="6"/>
      <c r="QTN1" s="6"/>
      <c r="QTO1" s="6"/>
      <c r="QTP1" s="6"/>
      <c r="QTQ1" s="6"/>
      <c r="QTR1" s="6"/>
      <c r="QTS1" s="6"/>
      <c r="QTT1" s="6"/>
      <c r="QTU1" s="6"/>
      <c r="QTV1" s="6"/>
      <c r="QTW1" s="6"/>
      <c r="QTX1" s="6"/>
      <c r="QTY1" s="6"/>
      <c r="QTZ1" s="6"/>
      <c r="QUA1" s="6"/>
      <c r="QUB1" s="6"/>
      <c r="QUC1" s="6"/>
      <c r="QUD1" s="6"/>
      <c r="QUE1" s="6"/>
      <c r="QUF1" s="6"/>
      <c r="QUG1" s="6"/>
      <c r="QUH1" s="6"/>
      <c r="QUI1" s="6"/>
      <c r="QUJ1" s="6"/>
      <c r="QUK1" s="6"/>
      <c r="QUL1" s="6"/>
      <c r="QUM1" s="6"/>
      <c r="QUN1" s="6"/>
      <c r="QUO1" s="6"/>
      <c r="QUP1" s="6"/>
      <c r="QUQ1" s="6"/>
      <c r="QUR1" s="6"/>
      <c r="QUS1" s="6"/>
      <c r="QUT1" s="6"/>
      <c r="QUU1" s="6"/>
      <c r="QUV1" s="6"/>
      <c r="QUW1" s="6"/>
      <c r="QUX1" s="6"/>
      <c r="QUY1" s="6"/>
      <c r="QUZ1" s="6"/>
      <c r="QVA1" s="6"/>
      <c r="QVB1" s="6"/>
      <c r="QVC1" s="6"/>
      <c r="QVD1" s="6"/>
      <c r="QVE1" s="6"/>
      <c r="QVF1" s="6"/>
      <c r="QVG1" s="6"/>
      <c r="QVH1" s="6"/>
      <c r="QVI1" s="6"/>
      <c r="QVJ1" s="6"/>
      <c r="QVK1" s="6"/>
      <c r="QVL1" s="6"/>
      <c r="QVM1" s="6"/>
      <c r="QVN1" s="6"/>
      <c r="QVO1" s="6"/>
      <c r="QVP1" s="6"/>
      <c r="QVQ1" s="6"/>
      <c r="QVR1" s="6"/>
      <c r="QVS1" s="6"/>
      <c r="QVT1" s="6"/>
      <c r="QVU1" s="6"/>
      <c r="QVV1" s="6"/>
      <c r="QVW1" s="6"/>
      <c r="QVX1" s="6"/>
      <c r="QVY1" s="6"/>
      <c r="QVZ1" s="6"/>
      <c r="QWA1" s="6"/>
      <c r="QWB1" s="6"/>
      <c r="QWC1" s="6"/>
      <c r="QWD1" s="6"/>
      <c r="QWE1" s="6"/>
      <c r="QWF1" s="6"/>
      <c r="QWG1" s="6"/>
      <c r="QWH1" s="6"/>
      <c r="QWI1" s="6"/>
      <c r="QWJ1" s="6"/>
      <c r="QWK1" s="6"/>
      <c r="QWL1" s="6"/>
      <c r="QWM1" s="6"/>
      <c r="QWN1" s="6"/>
      <c r="QWO1" s="6"/>
      <c r="QWP1" s="6"/>
      <c r="QWQ1" s="6"/>
      <c r="QWR1" s="6"/>
      <c r="QWS1" s="6"/>
      <c r="QWT1" s="6"/>
      <c r="QWU1" s="6"/>
      <c r="QWV1" s="6"/>
      <c r="QWW1" s="6"/>
      <c r="QWX1" s="6"/>
      <c r="QWY1" s="6"/>
      <c r="QWZ1" s="6"/>
      <c r="QXA1" s="6"/>
      <c r="QXB1" s="6"/>
      <c r="QXC1" s="6"/>
      <c r="QXD1" s="6"/>
      <c r="QXE1" s="6"/>
      <c r="QXF1" s="6"/>
      <c r="QXG1" s="6"/>
      <c r="QXH1" s="6"/>
      <c r="QXI1" s="6"/>
      <c r="QXJ1" s="6"/>
      <c r="QXK1" s="6"/>
      <c r="QXL1" s="6"/>
      <c r="QXM1" s="6"/>
      <c r="QXN1" s="6"/>
      <c r="QXO1" s="6"/>
      <c r="QXP1" s="6"/>
      <c r="QXQ1" s="6"/>
      <c r="QXR1" s="6"/>
      <c r="QXS1" s="6"/>
      <c r="QXT1" s="6"/>
      <c r="QXU1" s="6"/>
      <c r="QXV1" s="6"/>
      <c r="QXW1" s="6"/>
      <c r="QXX1" s="6"/>
      <c r="QXY1" s="6"/>
      <c r="QXZ1" s="6"/>
      <c r="QYA1" s="6"/>
      <c r="QYB1" s="6"/>
      <c r="QYC1" s="6"/>
      <c r="QYD1" s="6"/>
      <c r="QYE1" s="6"/>
      <c r="QYF1" s="6"/>
      <c r="QYG1" s="6"/>
      <c r="QYH1" s="6"/>
      <c r="QYI1" s="6"/>
      <c r="QYJ1" s="6"/>
      <c r="QYK1" s="6"/>
      <c r="QYL1" s="6"/>
      <c r="QYM1" s="6"/>
      <c r="QYN1" s="6"/>
      <c r="QYO1" s="6"/>
      <c r="QYP1" s="6"/>
      <c r="QYQ1" s="6"/>
      <c r="QYR1" s="6"/>
      <c r="QYS1" s="6"/>
      <c r="QYT1" s="6"/>
      <c r="QYU1" s="6"/>
      <c r="QYV1" s="6"/>
      <c r="QYW1" s="6"/>
      <c r="QYX1" s="6"/>
      <c r="QYY1" s="6"/>
      <c r="QYZ1" s="6"/>
      <c r="QZA1" s="6"/>
      <c r="QZB1" s="6"/>
      <c r="QZC1" s="6"/>
      <c r="QZD1" s="6"/>
      <c r="QZE1" s="6"/>
      <c r="QZF1" s="6"/>
      <c r="QZG1" s="6"/>
      <c r="QZH1" s="6"/>
      <c r="QZI1" s="6"/>
      <c r="QZJ1" s="6"/>
      <c r="QZK1" s="6"/>
      <c r="QZL1" s="6"/>
      <c r="QZM1" s="6"/>
      <c r="QZN1" s="6"/>
      <c r="QZO1" s="6"/>
      <c r="QZP1" s="6"/>
      <c r="QZQ1" s="6"/>
      <c r="QZR1" s="6"/>
      <c r="QZS1" s="6"/>
      <c r="QZT1" s="6"/>
      <c r="QZU1" s="6"/>
      <c r="QZV1" s="6"/>
      <c r="QZW1" s="6"/>
      <c r="QZX1" s="6"/>
      <c r="QZY1" s="6"/>
      <c r="QZZ1" s="6"/>
      <c r="RAA1" s="6"/>
      <c r="RAB1" s="6"/>
      <c r="RAC1" s="6"/>
      <c r="RAD1" s="6"/>
      <c r="RAE1" s="6"/>
      <c r="RAF1" s="6"/>
      <c r="RAG1" s="6"/>
      <c r="RAH1" s="6"/>
      <c r="RAI1" s="6"/>
      <c r="RAJ1" s="6"/>
      <c r="RAK1" s="6"/>
      <c r="RAL1" s="6"/>
      <c r="RAM1" s="6"/>
      <c r="RAN1" s="6"/>
      <c r="RAO1" s="6"/>
      <c r="RAP1" s="6"/>
      <c r="RAQ1" s="6"/>
      <c r="RAR1" s="6"/>
      <c r="RAS1" s="6"/>
      <c r="RAT1" s="6"/>
      <c r="RAU1" s="6"/>
      <c r="RAV1" s="6"/>
      <c r="RAW1" s="6"/>
      <c r="RAX1" s="6"/>
      <c r="RAY1" s="6"/>
      <c r="RAZ1" s="6"/>
      <c r="RBA1" s="6"/>
      <c r="RBB1" s="6"/>
      <c r="RBC1" s="6"/>
      <c r="RBD1" s="6"/>
      <c r="RBE1" s="6"/>
      <c r="RBF1" s="6"/>
      <c r="RBG1" s="6"/>
      <c r="RBH1" s="6"/>
      <c r="RBI1" s="6"/>
      <c r="RBJ1" s="6"/>
      <c r="RBK1" s="6"/>
      <c r="RBL1" s="6"/>
      <c r="RBM1" s="6"/>
      <c r="RBN1" s="6"/>
      <c r="RBO1" s="6"/>
      <c r="RBP1" s="6"/>
      <c r="RBQ1" s="6"/>
      <c r="RBR1" s="6"/>
      <c r="RBS1" s="6"/>
      <c r="RBT1" s="6"/>
      <c r="RBU1" s="6"/>
      <c r="RBV1" s="6"/>
      <c r="RBW1" s="6"/>
      <c r="RBX1" s="6"/>
      <c r="RBY1" s="6"/>
      <c r="RBZ1" s="6"/>
      <c r="RCA1" s="6"/>
      <c r="RCB1" s="6"/>
      <c r="RCC1" s="6"/>
      <c r="RCD1" s="6"/>
      <c r="RCE1" s="6"/>
      <c r="RCF1" s="6"/>
      <c r="RCG1" s="6"/>
      <c r="RCH1" s="6"/>
      <c r="RCI1" s="6"/>
      <c r="RCJ1" s="6"/>
      <c r="RCK1" s="6"/>
      <c r="RCL1" s="6"/>
      <c r="RCM1" s="6"/>
      <c r="RCN1" s="6"/>
      <c r="RCO1" s="6"/>
      <c r="RCP1" s="6"/>
      <c r="RCQ1" s="6"/>
      <c r="RCR1" s="6"/>
      <c r="RCS1" s="6"/>
      <c r="RCT1" s="6"/>
      <c r="RCU1" s="6"/>
      <c r="RCV1" s="6"/>
      <c r="RCW1" s="6"/>
      <c r="RCX1" s="6"/>
      <c r="RCY1" s="6"/>
      <c r="RCZ1" s="6"/>
      <c r="RDA1" s="6"/>
      <c r="RDB1" s="6"/>
      <c r="RDC1" s="6"/>
      <c r="RDD1" s="6"/>
      <c r="RDE1" s="6"/>
      <c r="RDF1" s="6"/>
      <c r="RDG1" s="6"/>
      <c r="RDH1" s="6"/>
      <c r="RDI1" s="6"/>
      <c r="RDJ1" s="6"/>
      <c r="RDK1" s="6"/>
      <c r="RDL1" s="6"/>
      <c r="RDM1" s="6"/>
      <c r="RDN1" s="6"/>
      <c r="RDO1" s="6"/>
      <c r="RDP1" s="6"/>
      <c r="RDQ1" s="6"/>
      <c r="RDR1" s="6"/>
      <c r="RDS1" s="6"/>
      <c r="RDT1" s="6"/>
      <c r="RDU1" s="6"/>
      <c r="RDV1" s="6"/>
      <c r="RDW1" s="6"/>
      <c r="RDX1" s="6"/>
      <c r="RDY1" s="6"/>
      <c r="RDZ1" s="6"/>
      <c r="REA1" s="6"/>
      <c r="REB1" s="6"/>
      <c r="REC1" s="6"/>
      <c r="RED1" s="6"/>
      <c r="REE1" s="6"/>
      <c r="REF1" s="6"/>
      <c r="REG1" s="6"/>
      <c r="REH1" s="6"/>
      <c r="REI1" s="6"/>
      <c r="REJ1" s="6"/>
      <c r="REK1" s="6"/>
      <c r="REL1" s="6"/>
      <c r="REM1" s="6"/>
      <c r="REN1" s="6"/>
      <c r="REO1" s="6"/>
      <c r="REP1" s="6"/>
      <c r="REQ1" s="6"/>
      <c r="RER1" s="6"/>
      <c r="RES1" s="6"/>
      <c r="RET1" s="6"/>
      <c r="REU1" s="6"/>
      <c r="REV1" s="6"/>
      <c r="REW1" s="6"/>
      <c r="REX1" s="6"/>
      <c r="REY1" s="6"/>
      <c r="REZ1" s="6"/>
      <c r="RFA1" s="6"/>
      <c r="RFB1" s="6"/>
      <c r="RFC1" s="6"/>
      <c r="RFD1" s="6"/>
      <c r="RFE1" s="6"/>
      <c r="RFF1" s="6"/>
      <c r="RFG1" s="6"/>
      <c r="RFH1" s="6"/>
      <c r="RFI1" s="6"/>
      <c r="RFJ1" s="6"/>
      <c r="RFK1" s="6"/>
      <c r="RFL1" s="6"/>
      <c r="RFM1" s="6"/>
      <c r="RFN1" s="6"/>
      <c r="RFO1" s="6"/>
      <c r="RFP1" s="6"/>
      <c r="RFQ1" s="6"/>
      <c r="RFR1" s="6"/>
      <c r="RFS1" s="6"/>
      <c r="RFT1" s="6"/>
      <c r="RFU1" s="6"/>
      <c r="RFV1" s="6"/>
      <c r="RFW1" s="6"/>
      <c r="RFX1" s="6"/>
      <c r="RFY1" s="6"/>
      <c r="RFZ1" s="6"/>
      <c r="RGA1" s="6"/>
      <c r="RGB1" s="6"/>
      <c r="RGC1" s="6"/>
      <c r="RGD1" s="6"/>
      <c r="RGE1" s="6"/>
      <c r="RGF1" s="6"/>
      <c r="RGG1" s="6"/>
      <c r="RGH1" s="6"/>
      <c r="RGI1" s="6"/>
      <c r="RGJ1" s="6"/>
      <c r="RGK1" s="6"/>
      <c r="RGL1" s="6"/>
      <c r="RGM1" s="6"/>
      <c r="RGN1" s="6"/>
      <c r="RGO1" s="6"/>
      <c r="RGP1" s="6"/>
      <c r="RGQ1" s="6"/>
      <c r="RGR1" s="6"/>
      <c r="RGS1" s="6"/>
      <c r="RGT1" s="6"/>
      <c r="RGU1" s="6"/>
      <c r="RGV1" s="6"/>
      <c r="RGW1" s="6"/>
      <c r="RGX1" s="6"/>
      <c r="RGY1" s="6"/>
      <c r="RGZ1" s="6"/>
      <c r="RHA1" s="6"/>
      <c r="RHB1" s="6"/>
      <c r="RHC1" s="6"/>
      <c r="RHD1" s="6"/>
      <c r="RHE1" s="6"/>
      <c r="RHF1" s="6"/>
      <c r="RHG1" s="6"/>
      <c r="RHH1" s="6"/>
      <c r="RHI1" s="6"/>
      <c r="RHJ1" s="6"/>
      <c r="RHK1" s="6"/>
      <c r="RHL1" s="6"/>
      <c r="RHM1" s="6"/>
      <c r="RHN1" s="6"/>
      <c r="RHO1" s="6"/>
      <c r="RHP1" s="6"/>
      <c r="RHQ1" s="6"/>
      <c r="RHR1" s="6"/>
      <c r="RHS1" s="6"/>
      <c r="RHT1" s="6"/>
      <c r="RHU1" s="6"/>
      <c r="RHV1" s="6"/>
      <c r="RHW1" s="6"/>
      <c r="RHX1" s="6"/>
      <c r="RHY1" s="6"/>
      <c r="RHZ1" s="6"/>
      <c r="RIA1" s="6"/>
      <c r="RIB1" s="6"/>
      <c r="RIC1" s="6"/>
      <c r="RID1" s="6"/>
      <c r="RIE1" s="6"/>
      <c r="RIF1" s="6"/>
      <c r="RIG1" s="6"/>
      <c r="RIH1" s="6"/>
      <c r="RII1" s="6"/>
      <c r="RIJ1" s="6"/>
      <c r="RIK1" s="6"/>
      <c r="RIL1" s="6"/>
      <c r="RIM1" s="6"/>
      <c r="RIN1" s="6"/>
      <c r="RIO1" s="6"/>
      <c r="RIP1" s="6"/>
      <c r="RIQ1" s="6"/>
      <c r="RIR1" s="6"/>
      <c r="RIS1" s="6"/>
      <c r="RIT1" s="6"/>
      <c r="RIU1" s="6"/>
      <c r="RIV1" s="6"/>
      <c r="RIW1" s="6"/>
      <c r="RIX1" s="6"/>
      <c r="RIY1" s="6"/>
      <c r="RIZ1" s="6"/>
      <c r="RJA1" s="6"/>
      <c r="RJB1" s="6"/>
      <c r="RJC1" s="6"/>
      <c r="RJD1" s="6"/>
      <c r="RJE1" s="6"/>
      <c r="RJF1" s="6"/>
      <c r="RJG1" s="6"/>
      <c r="RJH1" s="6"/>
      <c r="RJI1" s="6"/>
      <c r="RJJ1" s="6"/>
      <c r="RJK1" s="6"/>
      <c r="RJL1" s="6"/>
      <c r="RJM1" s="6"/>
      <c r="RJN1" s="6"/>
      <c r="RJO1" s="6"/>
      <c r="RJP1" s="6"/>
      <c r="RJQ1" s="6"/>
      <c r="RJR1" s="6"/>
      <c r="RJS1" s="6"/>
      <c r="RJT1" s="6"/>
      <c r="RJU1" s="6"/>
      <c r="RJV1" s="6"/>
      <c r="RJW1" s="6"/>
      <c r="RJX1" s="6"/>
      <c r="RJY1" s="6"/>
      <c r="RJZ1" s="6"/>
      <c r="RKA1" s="6"/>
      <c r="RKB1" s="6"/>
      <c r="RKC1" s="6"/>
      <c r="RKD1" s="6"/>
      <c r="RKE1" s="6"/>
      <c r="RKF1" s="6"/>
      <c r="RKG1" s="6"/>
      <c r="RKH1" s="6"/>
      <c r="RKI1" s="6"/>
      <c r="RKJ1" s="6"/>
      <c r="RKK1" s="6"/>
      <c r="RKL1" s="6"/>
      <c r="RKM1" s="6"/>
      <c r="RKN1" s="6"/>
      <c r="RKO1" s="6"/>
      <c r="RKP1" s="6"/>
      <c r="RKQ1" s="6"/>
      <c r="RKR1" s="6"/>
      <c r="RKS1" s="6"/>
      <c r="RKT1" s="6"/>
      <c r="RKU1" s="6"/>
      <c r="RKV1" s="6"/>
      <c r="RKW1" s="6"/>
      <c r="RKX1" s="6"/>
      <c r="RKY1" s="6"/>
      <c r="RKZ1" s="6"/>
      <c r="RLA1" s="6"/>
      <c r="RLB1" s="6"/>
      <c r="RLC1" s="6"/>
      <c r="RLD1" s="6"/>
      <c r="RLE1" s="6"/>
      <c r="RLF1" s="6"/>
      <c r="RLG1" s="6"/>
      <c r="RLH1" s="6"/>
      <c r="RLI1" s="6"/>
      <c r="RLJ1" s="6"/>
      <c r="RLK1" s="6"/>
      <c r="RLL1" s="6"/>
      <c r="RLM1" s="6"/>
      <c r="RLN1" s="6"/>
      <c r="RLO1" s="6"/>
      <c r="RLP1" s="6"/>
      <c r="RLQ1" s="6"/>
      <c r="RLR1" s="6"/>
      <c r="RLS1" s="6"/>
      <c r="RLT1" s="6"/>
      <c r="RLU1" s="6"/>
      <c r="RLV1" s="6"/>
      <c r="RLW1" s="6"/>
      <c r="RLX1" s="6"/>
      <c r="RLY1" s="6"/>
      <c r="RLZ1" s="6"/>
      <c r="RMA1" s="6"/>
      <c r="RMB1" s="6"/>
      <c r="RMC1" s="6"/>
      <c r="RMD1" s="6"/>
      <c r="RME1" s="6"/>
      <c r="RMF1" s="6"/>
      <c r="RMG1" s="6"/>
      <c r="RMH1" s="6"/>
      <c r="RMI1" s="6"/>
      <c r="RMJ1" s="6"/>
      <c r="RMK1" s="6"/>
      <c r="RML1" s="6"/>
      <c r="RMM1" s="6"/>
      <c r="RMN1" s="6"/>
      <c r="RMO1" s="6"/>
      <c r="RMP1" s="6"/>
      <c r="RMQ1" s="6"/>
      <c r="RMR1" s="6"/>
      <c r="RMS1" s="6"/>
      <c r="RMT1" s="6"/>
      <c r="RMU1" s="6"/>
      <c r="RMV1" s="6"/>
      <c r="RMW1" s="6"/>
      <c r="RMX1" s="6"/>
      <c r="RMY1" s="6"/>
      <c r="RMZ1" s="6"/>
      <c r="RNA1" s="6"/>
      <c r="RNB1" s="6"/>
      <c r="RNC1" s="6"/>
      <c r="RND1" s="6"/>
      <c r="RNE1" s="6"/>
      <c r="RNF1" s="6"/>
      <c r="RNG1" s="6"/>
      <c r="RNH1" s="6"/>
      <c r="RNI1" s="6"/>
      <c r="RNJ1" s="6"/>
      <c r="RNK1" s="6"/>
      <c r="RNL1" s="6"/>
      <c r="RNM1" s="6"/>
      <c r="RNN1" s="6"/>
      <c r="RNO1" s="6"/>
      <c r="RNP1" s="6"/>
      <c r="RNQ1" s="6"/>
      <c r="RNR1" s="6"/>
      <c r="RNS1" s="6"/>
      <c r="RNT1" s="6"/>
      <c r="RNU1" s="6"/>
      <c r="RNV1" s="6"/>
      <c r="RNW1" s="6"/>
      <c r="RNX1" s="6"/>
      <c r="RNY1" s="6"/>
      <c r="RNZ1" s="6"/>
      <c r="ROA1" s="6"/>
      <c r="ROB1" s="6"/>
      <c r="ROC1" s="6"/>
      <c r="ROD1" s="6"/>
      <c r="ROE1" s="6"/>
      <c r="ROF1" s="6"/>
      <c r="ROG1" s="6"/>
      <c r="ROH1" s="6"/>
      <c r="ROI1" s="6"/>
      <c r="ROJ1" s="6"/>
      <c r="ROK1" s="6"/>
      <c r="ROL1" s="6"/>
      <c r="ROM1" s="6"/>
      <c r="RON1" s="6"/>
      <c r="ROO1" s="6"/>
      <c r="ROP1" s="6"/>
      <c r="ROQ1" s="6"/>
      <c r="ROR1" s="6"/>
      <c r="ROS1" s="6"/>
      <c r="ROT1" s="6"/>
      <c r="ROU1" s="6"/>
      <c r="ROV1" s="6"/>
      <c r="ROW1" s="6"/>
      <c r="ROX1" s="6"/>
      <c r="ROY1" s="6"/>
      <c r="ROZ1" s="6"/>
      <c r="RPA1" s="6"/>
      <c r="RPB1" s="6"/>
      <c r="RPC1" s="6"/>
      <c r="RPD1" s="6"/>
      <c r="RPE1" s="6"/>
      <c r="RPF1" s="6"/>
      <c r="RPG1" s="6"/>
      <c r="RPH1" s="6"/>
      <c r="RPI1" s="6"/>
      <c r="RPJ1" s="6"/>
      <c r="RPK1" s="6"/>
      <c r="RPL1" s="6"/>
      <c r="RPM1" s="6"/>
      <c r="RPN1" s="6"/>
      <c r="RPO1" s="6"/>
      <c r="RPP1" s="6"/>
      <c r="RPQ1" s="6"/>
      <c r="RPR1" s="6"/>
      <c r="RPS1" s="6"/>
      <c r="RPT1" s="6"/>
      <c r="RPU1" s="6"/>
      <c r="RPV1" s="6"/>
      <c r="RPW1" s="6"/>
      <c r="RPX1" s="6"/>
      <c r="RPY1" s="6"/>
      <c r="RPZ1" s="6"/>
      <c r="RQA1" s="6"/>
      <c r="RQB1" s="6"/>
      <c r="RQC1" s="6"/>
      <c r="RQD1" s="6"/>
      <c r="RQE1" s="6"/>
      <c r="RQF1" s="6"/>
      <c r="RQG1" s="6"/>
      <c r="RQH1" s="6"/>
      <c r="RQI1" s="6"/>
      <c r="RQJ1" s="6"/>
      <c r="RQK1" s="6"/>
      <c r="RQL1" s="6"/>
      <c r="RQM1" s="6"/>
      <c r="RQN1" s="6"/>
      <c r="RQO1" s="6"/>
      <c r="RQP1" s="6"/>
      <c r="RQQ1" s="6"/>
      <c r="RQR1" s="6"/>
      <c r="RQS1" s="6"/>
      <c r="RQT1" s="6"/>
      <c r="RQU1" s="6"/>
      <c r="RQV1" s="6"/>
      <c r="RQW1" s="6"/>
      <c r="RQX1" s="6"/>
      <c r="RQY1" s="6"/>
      <c r="RQZ1" s="6"/>
      <c r="RRA1" s="6"/>
      <c r="RRB1" s="6"/>
      <c r="RRC1" s="6"/>
      <c r="RRD1" s="6"/>
      <c r="RRE1" s="6"/>
      <c r="RRF1" s="6"/>
      <c r="RRG1" s="6"/>
      <c r="RRH1" s="6"/>
      <c r="RRI1" s="6"/>
      <c r="RRJ1" s="6"/>
      <c r="RRK1" s="6"/>
      <c r="RRL1" s="6"/>
      <c r="RRM1" s="6"/>
      <c r="RRN1" s="6"/>
      <c r="RRO1" s="6"/>
      <c r="RRP1" s="6"/>
      <c r="RRQ1" s="6"/>
      <c r="RRR1" s="6"/>
      <c r="RRS1" s="6"/>
      <c r="RRT1" s="6"/>
      <c r="RRU1" s="6"/>
      <c r="RRV1" s="6"/>
      <c r="RRW1" s="6"/>
      <c r="RRX1" s="6"/>
      <c r="RRY1" s="6"/>
      <c r="RRZ1" s="6"/>
      <c r="RSA1" s="6"/>
      <c r="RSB1" s="6"/>
      <c r="RSC1" s="6"/>
      <c r="RSD1" s="6"/>
      <c r="RSE1" s="6"/>
      <c r="RSF1" s="6"/>
      <c r="RSG1" s="6"/>
      <c r="RSH1" s="6"/>
      <c r="RSI1" s="6"/>
      <c r="RSJ1" s="6"/>
      <c r="RSK1" s="6"/>
      <c r="RSL1" s="6"/>
      <c r="RSM1" s="6"/>
      <c r="RSN1" s="6"/>
      <c r="RSO1" s="6"/>
      <c r="RSP1" s="6"/>
      <c r="RSQ1" s="6"/>
      <c r="RSR1" s="6"/>
      <c r="RSS1" s="6"/>
      <c r="RST1" s="6"/>
      <c r="RSU1" s="6"/>
      <c r="RSV1" s="6"/>
      <c r="RSW1" s="6"/>
      <c r="RSX1" s="6"/>
      <c r="RSY1" s="6"/>
      <c r="RSZ1" s="6"/>
      <c r="RTA1" s="6"/>
      <c r="RTB1" s="6"/>
      <c r="RTC1" s="6"/>
      <c r="RTD1" s="6"/>
      <c r="RTE1" s="6"/>
      <c r="RTF1" s="6"/>
      <c r="RTG1" s="6"/>
      <c r="RTH1" s="6"/>
      <c r="RTI1" s="6"/>
      <c r="RTJ1" s="6"/>
      <c r="RTK1" s="6"/>
      <c r="RTL1" s="6"/>
      <c r="RTM1" s="6"/>
      <c r="RTN1" s="6"/>
      <c r="RTO1" s="6"/>
      <c r="RTP1" s="6"/>
      <c r="RTQ1" s="6"/>
      <c r="RTR1" s="6"/>
      <c r="RTS1" s="6"/>
      <c r="RTT1" s="6"/>
      <c r="RTU1" s="6"/>
      <c r="RTV1" s="6"/>
      <c r="RTW1" s="6"/>
      <c r="RTX1" s="6"/>
      <c r="RTY1" s="6"/>
      <c r="RTZ1" s="6"/>
      <c r="RUA1" s="6"/>
      <c r="RUB1" s="6"/>
      <c r="RUC1" s="6"/>
      <c r="RUD1" s="6"/>
      <c r="RUE1" s="6"/>
      <c r="RUF1" s="6"/>
      <c r="RUG1" s="6"/>
      <c r="RUH1" s="6"/>
      <c r="RUI1" s="6"/>
      <c r="RUJ1" s="6"/>
      <c r="RUK1" s="6"/>
      <c r="RUL1" s="6"/>
      <c r="RUM1" s="6"/>
      <c r="RUN1" s="6"/>
      <c r="RUO1" s="6"/>
      <c r="RUP1" s="6"/>
      <c r="RUQ1" s="6"/>
      <c r="RUR1" s="6"/>
      <c r="RUS1" s="6"/>
      <c r="RUT1" s="6"/>
      <c r="RUU1" s="6"/>
      <c r="RUV1" s="6"/>
      <c r="RUW1" s="6"/>
      <c r="RUX1" s="6"/>
      <c r="RUY1" s="6"/>
      <c r="RUZ1" s="6"/>
      <c r="RVA1" s="6"/>
      <c r="RVB1" s="6"/>
      <c r="RVC1" s="6"/>
      <c r="RVD1" s="6"/>
      <c r="RVE1" s="6"/>
      <c r="RVF1" s="6"/>
      <c r="RVG1" s="6"/>
      <c r="RVH1" s="6"/>
      <c r="RVI1" s="6"/>
      <c r="RVJ1" s="6"/>
      <c r="RVK1" s="6"/>
      <c r="RVL1" s="6"/>
      <c r="RVM1" s="6"/>
      <c r="RVN1" s="6"/>
      <c r="RVO1" s="6"/>
      <c r="RVP1" s="6"/>
      <c r="RVQ1" s="6"/>
      <c r="RVR1" s="6"/>
      <c r="RVS1" s="6"/>
      <c r="RVT1" s="6"/>
      <c r="RVU1" s="6"/>
      <c r="RVV1" s="6"/>
      <c r="RVW1" s="6"/>
      <c r="RVX1" s="6"/>
      <c r="RVY1" s="6"/>
      <c r="RVZ1" s="6"/>
      <c r="RWA1" s="6"/>
      <c r="RWB1" s="6"/>
      <c r="RWC1" s="6"/>
      <c r="RWD1" s="6"/>
      <c r="RWE1" s="6"/>
      <c r="RWF1" s="6"/>
      <c r="RWG1" s="6"/>
      <c r="RWH1" s="6"/>
      <c r="RWI1" s="6"/>
      <c r="RWJ1" s="6"/>
      <c r="RWK1" s="6"/>
      <c r="RWL1" s="6"/>
      <c r="RWM1" s="6"/>
      <c r="RWN1" s="6"/>
      <c r="RWO1" s="6"/>
      <c r="RWP1" s="6"/>
      <c r="RWQ1" s="6"/>
      <c r="RWR1" s="6"/>
      <c r="RWS1" s="6"/>
      <c r="RWT1" s="6"/>
      <c r="RWU1" s="6"/>
      <c r="RWV1" s="6"/>
      <c r="RWW1" s="6"/>
      <c r="RWX1" s="6"/>
      <c r="RWY1" s="6"/>
      <c r="RWZ1" s="6"/>
      <c r="RXA1" s="6"/>
      <c r="RXB1" s="6"/>
      <c r="RXC1" s="6"/>
      <c r="RXD1" s="6"/>
      <c r="RXE1" s="6"/>
      <c r="RXF1" s="6"/>
      <c r="RXG1" s="6"/>
      <c r="RXH1" s="6"/>
      <c r="RXI1" s="6"/>
      <c r="RXJ1" s="6"/>
      <c r="RXK1" s="6"/>
      <c r="RXL1" s="6"/>
      <c r="RXM1" s="6"/>
      <c r="RXN1" s="6"/>
      <c r="RXO1" s="6"/>
      <c r="RXP1" s="6"/>
      <c r="RXQ1" s="6"/>
      <c r="RXR1" s="6"/>
      <c r="RXS1" s="6"/>
      <c r="RXT1" s="6"/>
      <c r="RXU1" s="6"/>
      <c r="RXV1" s="6"/>
      <c r="RXW1" s="6"/>
      <c r="RXX1" s="6"/>
      <c r="RXY1" s="6"/>
      <c r="RXZ1" s="6"/>
      <c r="RYA1" s="6"/>
      <c r="RYB1" s="6"/>
      <c r="RYC1" s="6"/>
      <c r="RYD1" s="6"/>
      <c r="RYE1" s="6"/>
      <c r="RYF1" s="6"/>
      <c r="RYG1" s="6"/>
      <c r="RYH1" s="6"/>
      <c r="RYI1" s="6"/>
      <c r="RYJ1" s="6"/>
      <c r="RYK1" s="6"/>
      <c r="RYL1" s="6"/>
      <c r="RYM1" s="6"/>
      <c r="RYN1" s="6"/>
      <c r="RYO1" s="6"/>
      <c r="RYP1" s="6"/>
      <c r="RYQ1" s="6"/>
      <c r="RYR1" s="6"/>
      <c r="RYS1" s="6"/>
      <c r="RYT1" s="6"/>
      <c r="RYU1" s="6"/>
      <c r="RYV1" s="6"/>
      <c r="RYW1" s="6"/>
      <c r="RYX1" s="6"/>
      <c r="RYY1" s="6"/>
      <c r="RYZ1" s="6"/>
      <c r="RZA1" s="6"/>
      <c r="RZB1" s="6"/>
      <c r="RZC1" s="6"/>
      <c r="RZD1" s="6"/>
      <c r="RZE1" s="6"/>
      <c r="RZF1" s="6"/>
      <c r="RZG1" s="6"/>
      <c r="RZH1" s="6"/>
      <c r="RZI1" s="6"/>
      <c r="RZJ1" s="6"/>
      <c r="RZK1" s="6"/>
      <c r="RZL1" s="6"/>
      <c r="RZM1" s="6"/>
      <c r="RZN1" s="6"/>
      <c r="RZO1" s="6"/>
      <c r="RZP1" s="6"/>
      <c r="RZQ1" s="6"/>
      <c r="RZR1" s="6"/>
      <c r="RZS1" s="6"/>
      <c r="RZT1" s="6"/>
      <c r="RZU1" s="6"/>
      <c r="RZV1" s="6"/>
      <c r="RZW1" s="6"/>
      <c r="RZX1" s="6"/>
      <c r="RZY1" s="6"/>
      <c r="RZZ1" s="6"/>
      <c r="SAA1" s="6"/>
      <c r="SAB1" s="6"/>
      <c r="SAC1" s="6"/>
      <c r="SAD1" s="6"/>
      <c r="SAE1" s="6"/>
      <c r="SAF1" s="6"/>
      <c r="SAG1" s="6"/>
      <c r="SAH1" s="6"/>
      <c r="SAI1" s="6"/>
      <c r="SAJ1" s="6"/>
      <c r="SAK1" s="6"/>
      <c r="SAL1" s="6"/>
      <c r="SAM1" s="6"/>
      <c r="SAN1" s="6"/>
      <c r="SAO1" s="6"/>
      <c r="SAP1" s="6"/>
      <c r="SAQ1" s="6"/>
      <c r="SAR1" s="6"/>
      <c r="SAS1" s="6"/>
      <c r="SAT1" s="6"/>
      <c r="SAU1" s="6"/>
      <c r="SAV1" s="6"/>
      <c r="SAW1" s="6"/>
      <c r="SAX1" s="6"/>
      <c r="SAY1" s="6"/>
      <c r="SAZ1" s="6"/>
      <c r="SBA1" s="6"/>
      <c r="SBB1" s="6"/>
      <c r="SBC1" s="6"/>
      <c r="SBD1" s="6"/>
      <c r="SBE1" s="6"/>
      <c r="SBF1" s="6"/>
      <c r="SBG1" s="6"/>
      <c r="SBH1" s="6"/>
      <c r="SBI1" s="6"/>
      <c r="SBJ1" s="6"/>
      <c r="SBK1" s="6"/>
      <c r="SBL1" s="6"/>
      <c r="SBM1" s="6"/>
      <c r="SBN1" s="6"/>
      <c r="SBO1" s="6"/>
      <c r="SBP1" s="6"/>
      <c r="SBQ1" s="6"/>
      <c r="SBR1" s="6"/>
      <c r="SBS1" s="6"/>
      <c r="SBT1" s="6"/>
      <c r="SBU1" s="6"/>
      <c r="SBV1" s="6"/>
      <c r="SBW1" s="6"/>
      <c r="SBX1" s="6"/>
      <c r="SBY1" s="6"/>
      <c r="SBZ1" s="6"/>
      <c r="SCA1" s="6"/>
      <c r="SCB1" s="6"/>
      <c r="SCC1" s="6"/>
      <c r="SCD1" s="6"/>
      <c r="SCE1" s="6"/>
      <c r="SCF1" s="6"/>
      <c r="SCG1" s="6"/>
      <c r="SCH1" s="6"/>
      <c r="SCI1" s="6"/>
      <c r="SCJ1" s="6"/>
      <c r="SCK1" s="6"/>
      <c r="SCL1" s="6"/>
      <c r="SCM1" s="6"/>
      <c r="SCN1" s="6"/>
      <c r="SCO1" s="6"/>
      <c r="SCP1" s="6"/>
      <c r="SCQ1" s="6"/>
      <c r="SCR1" s="6"/>
      <c r="SCS1" s="6"/>
      <c r="SCT1" s="6"/>
      <c r="SCU1" s="6"/>
      <c r="SCV1" s="6"/>
      <c r="SCW1" s="6"/>
      <c r="SCX1" s="6"/>
      <c r="SCY1" s="6"/>
      <c r="SCZ1" s="6"/>
      <c r="SDA1" s="6"/>
      <c r="SDB1" s="6"/>
      <c r="SDC1" s="6"/>
      <c r="SDD1" s="6"/>
      <c r="SDE1" s="6"/>
      <c r="SDF1" s="6"/>
      <c r="SDG1" s="6"/>
      <c r="SDH1" s="6"/>
      <c r="SDI1" s="6"/>
      <c r="SDJ1" s="6"/>
      <c r="SDK1" s="6"/>
      <c r="SDL1" s="6"/>
      <c r="SDM1" s="6"/>
      <c r="SDN1" s="6"/>
      <c r="SDO1" s="6"/>
      <c r="SDP1" s="6"/>
      <c r="SDQ1" s="6"/>
      <c r="SDR1" s="6"/>
      <c r="SDS1" s="6"/>
      <c r="SDT1" s="6"/>
      <c r="SDU1" s="6"/>
      <c r="SDV1" s="6"/>
      <c r="SDW1" s="6"/>
      <c r="SDX1" s="6"/>
      <c r="SDY1" s="6"/>
      <c r="SDZ1" s="6"/>
      <c r="SEA1" s="6"/>
      <c r="SEB1" s="6"/>
      <c r="SEC1" s="6"/>
      <c r="SED1" s="6"/>
      <c r="SEE1" s="6"/>
      <c r="SEF1" s="6"/>
      <c r="SEG1" s="6"/>
      <c r="SEH1" s="6"/>
      <c r="SEI1" s="6"/>
      <c r="SEJ1" s="6"/>
      <c r="SEK1" s="6"/>
      <c r="SEL1" s="6"/>
      <c r="SEM1" s="6"/>
      <c r="SEN1" s="6"/>
      <c r="SEO1" s="6"/>
      <c r="SEP1" s="6"/>
      <c r="SEQ1" s="6"/>
      <c r="SER1" s="6"/>
      <c r="SES1" s="6"/>
      <c r="SET1" s="6"/>
      <c r="SEU1" s="6"/>
      <c r="SEV1" s="6"/>
      <c r="SEW1" s="6"/>
      <c r="SEX1" s="6"/>
      <c r="SEY1" s="6"/>
      <c r="SEZ1" s="6"/>
      <c r="SFA1" s="6"/>
      <c r="SFB1" s="6"/>
      <c r="SFC1" s="6"/>
      <c r="SFD1" s="6"/>
      <c r="SFE1" s="6"/>
      <c r="SFF1" s="6"/>
      <c r="SFG1" s="6"/>
      <c r="SFH1" s="6"/>
      <c r="SFI1" s="6"/>
      <c r="SFJ1" s="6"/>
      <c r="SFK1" s="6"/>
      <c r="SFL1" s="6"/>
      <c r="SFM1" s="6"/>
      <c r="SFN1" s="6"/>
      <c r="SFO1" s="6"/>
      <c r="SFP1" s="6"/>
      <c r="SFQ1" s="6"/>
      <c r="SFR1" s="6"/>
      <c r="SFS1" s="6"/>
      <c r="SFT1" s="6"/>
      <c r="SFU1" s="6"/>
      <c r="SFV1" s="6"/>
      <c r="SFW1" s="6"/>
      <c r="SFX1" s="6"/>
      <c r="SFY1" s="6"/>
      <c r="SFZ1" s="6"/>
      <c r="SGA1" s="6"/>
      <c r="SGB1" s="6"/>
      <c r="SGC1" s="6"/>
      <c r="SGD1" s="6"/>
      <c r="SGE1" s="6"/>
      <c r="SGF1" s="6"/>
      <c r="SGG1" s="6"/>
      <c r="SGH1" s="6"/>
      <c r="SGI1" s="6"/>
      <c r="SGJ1" s="6"/>
      <c r="SGK1" s="6"/>
      <c r="SGL1" s="6"/>
      <c r="SGM1" s="6"/>
      <c r="SGN1" s="6"/>
      <c r="SGO1" s="6"/>
      <c r="SGP1" s="6"/>
      <c r="SGQ1" s="6"/>
      <c r="SGR1" s="6"/>
      <c r="SGS1" s="6"/>
      <c r="SGT1" s="6"/>
      <c r="SGU1" s="6"/>
      <c r="SGV1" s="6"/>
      <c r="SGW1" s="6"/>
      <c r="SGX1" s="6"/>
      <c r="SGY1" s="6"/>
      <c r="SGZ1" s="6"/>
      <c r="SHA1" s="6"/>
      <c r="SHB1" s="6"/>
      <c r="SHC1" s="6"/>
      <c r="SHD1" s="6"/>
      <c r="SHE1" s="6"/>
      <c r="SHF1" s="6"/>
      <c r="SHG1" s="6"/>
      <c r="SHH1" s="6"/>
      <c r="SHI1" s="6"/>
      <c r="SHJ1" s="6"/>
      <c r="SHK1" s="6"/>
      <c r="SHL1" s="6"/>
      <c r="SHM1" s="6"/>
      <c r="SHN1" s="6"/>
      <c r="SHO1" s="6"/>
      <c r="SHP1" s="6"/>
      <c r="SHQ1" s="6"/>
      <c r="SHR1" s="6"/>
      <c r="SHS1" s="6"/>
      <c r="SHT1" s="6"/>
      <c r="SHU1" s="6"/>
      <c r="SHV1" s="6"/>
      <c r="SHW1" s="6"/>
      <c r="SHX1" s="6"/>
      <c r="SHY1" s="6"/>
      <c r="SHZ1" s="6"/>
      <c r="SIA1" s="6"/>
      <c r="SIB1" s="6"/>
      <c r="SIC1" s="6"/>
      <c r="SID1" s="6"/>
      <c r="SIE1" s="6"/>
      <c r="SIF1" s="6"/>
      <c r="SIG1" s="6"/>
      <c r="SIH1" s="6"/>
      <c r="SII1" s="6"/>
      <c r="SIJ1" s="6"/>
      <c r="SIK1" s="6"/>
      <c r="SIL1" s="6"/>
      <c r="SIM1" s="6"/>
      <c r="SIN1" s="6"/>
      <c r="SIO1" s="6"/>
      <c r="SIP1" s="6"/>
      <c r="SIQ1" s="6"/>
      <c r="SIR1" s="6"/>
      <c r="SIS1" s="6"/>
      <c r="SIT1" s="6"/>
      <c r="SIU1" s="6"/>
      <c r="SIV1" s="6"/>
      <c r="SIW1" s="6"/>
      <c r="SIX1" s="6"/>
      <c r="SIY1" s="6"/>
      <c r="SIZ1" s="6"/>
      <c r="SJA1" s="6"/>
      <c r="SJB1" s="6"/>
      <c r="SJC1" s="6"/>
      <c r="SJD1" s="6"/>
      <c r="SJE1" s="6"/>
      <c r="SJF1" s="6"/>
      <c r="SJG1" s="6"/>
      <c r="SJH1" s="6"/>
      <c r="SJI1" s="6"/>
      <c r="SJJ1" s="6"/>
      <c r="SJK1" s="6"/>
      <c r="SJL1" s="6"/>
      <c r="SJM1" s="6"/>
      <c r="SJN1" s="6"/>
      <c r="SJO1" s="6"/>
      <c r="SJP1" s="6"/>
      <c r="SJQ1" s="6"/>
      <c r="SJR1" s="6"/>
      <c r="SJS1" s="6"/>
      <c r="SJT1" s="6"/>
      <c r="SJU1" s="6"/>
      <c r="SJV1" s="6"/>
      <c r="SJW1" s="6"/>
      <c r="SJX1" s="6"/>
      <c r="SJY1" s="6"/>
      <c r="SJZ1" s="6"/>
      <c r="SKA1" s="6"/>
      <c r="SKB1" s="6"/>
      <c r="SKC1" s="6"/>
      <c r="SKD1" s="6"/>
      <c r="SKE1" s="6"/>
      <c r="SKF1" s="6"/>
      <c r="SKG1" s="6"/>
      <c r="SKH1" s="6"/>
      <c r="SKI1" s="6"/>
      <c r="SKJ1" s="6"/>
      <c r="SKK1" s="6"/>
      <c r="SKL1" s="6"/>
      <c r="SKM1" s="6"/>
      <c r="SKN1" s="6"/>
      <c r="SKO1" s="6"/>
      <c r="SKP1" s="6"/>
      <c r="SKQ1" s="6"/>
      <c r="SKR1" s="6"/>
      <c r="SKS1" s="6"/>
      <c r="SKT1" s="6"/>
      <c r="SKU1" s="6"/>
      <c r="SKV1" s="6"/>
      <c r="SKW1" s="6"/>
      <c r="SKX1" s="6"/>
      <c r="SKY1" s="6"/>
      <c r="SKZ1" s="6"/>
      <c r="SLA1" s="6"/>
      <c r="SLB1" s="6"/>
      <c r="SLC1" s="6"/>
      <c r="SLD1" s="6"/>
      <c r="SLE1" s="6"/>
      <c r="SLF1" s="6"/>
      <c r="SLG1" s="6"/>
      <c r="SLH1" s="6"/>
      <c r="SLI1" s="6"/>
      <c r="SLJ1" s="6"/>
      <c r="SLK1" s="6"/>
      <c r="SLL1" s="6"/>
      <c r="SLM1" s="6"/>
      <c r="SLN1" s="6"/>
      <c r="SLO1" s="6"/>
      <c r="SLP1" s="6"/>
      <c r="SLQ1" s="6"/>
      <c r="SLR1" s="6"/>
      <c r="SLS1" s="6"/>
      <c r="SLT1" s="6"/>
      <c r="SLU1" s="6"/>
      <c r="SLV1" s="6"/>
      <c r="SLW1" s="6"/>
      <c r="SLX1" s="6"/>
      <c r="SLY1" s="6"/>
      <c r="SLZ1" s="6"/>
      <c r="SMA1" s="6"/>
      <c r="SMB1" s="6"/>
      <c r="SMC1" s="6"/>
      <c r="SMD1" s="6"/>
      <c r="SME1" s="6"/>
      <c r="SMF1" s="6"/>
      <c r="SMG1" s="6"/>
      <c r="SMH1" s="6"/>
      <c r="SMI1" s="6"/>
      <c r="SMJ1" s="6"/>
      <c r="SMK1" s="6"/>
      <c r="SML1" s="6"/>
      <c r="SMM1" s="6"/>
      <c r="SMN1" s="6"/>
      <c r="SMO1" s="6"/>
      <c r="SMP1" s="6"/>
      <c r="SMQ1" s="6"/>
      <c r="SMR1" s="6"/>
      <c r="SMS1" s="6"/>
      <c r="SMT1" s="6"/>
      <c r="SMU1" s="6"/>
      <c r="SMV1" s="6"/>
      <c r="SMW1" s="6"/>
      <c r="SMX1" s="6"/>
      <c r="SMY1" s="6"/>
      <c r="SMZ1" s="6"/>
      <c r="SNA1" s="6"/>
      <c r="SNB1" s="6"/>
      <c r="SNC1" s="6"/>
      <c r="SND1" s="6"/>
      <c r="SNE1" s="6"/>
      <c r="SNF1" s="6"/>
      <c r="SNG1" s="6"/>
      <c r="SNH1" s="6"/>
      <c r="SNI1" s="6"/>
      <c r="SNJ1" s="6"/>
      <c r="SNK1" s="6"/>
      <c r="SNL1" s="6"/>
      <c r="SNM1" s="6"/>
      <c r="SNN1" s="6"/>
      <c r="SNO1" s="6"/>
      <c r="SNP1" s="6"/>
      <c r="SNQ1" s="6"/>
      <c r="SNR1" s="6"/>
      <c r="SNS1" s="6"/>
      <c r="SNT1" s="6"/>
      <c r="SNU1" s="6"/>
      <c r="SNV1" s="6"/>
      <c r="SNW1" s="6"/>
      <c r="SNX1" s="6"/>
      <c r="SNY1" s="6"/>
      <c r="SNZ1" s="6"/>
      <c r="SOA1" s="6"/>
      <c r="SOB1" s="6"/>
      <c r="SOC1" s="6"/>
      <c r="SOD1" s="6"/>
      <c r="SOE1" s="6"/>
      <c r="SOF1" s="6"/>
      <c r="SOG1" s="6"/>
      <c r="SOH1" s="6"/>
      <c r="SOI1" s="6"/>
      <c r="SOJ1" s="6"/>
      <c r="SOK1" s="6"/>
      <c r="SOL1" s="6"/>
      <c r="SOM1" s="6"/>
      <c r="SON1" s="6"/>
      <c r="SOO1" s="6"/>
      <c r="SOP1" s="6"/>
      <c r="SOQ1" s="6"/>
      <c r="SOR1" s="6"/>
      <c r="SOS1" s="6"/>
      <c r="SOT1" s="6"/>
      <c r="SOU1" s="6"/>
      <c r="SOV1" s="6"/>
      <c r="SOW1" s="6"/>
      <c r="SOX1" s="6"/>
      <c r="SOY1" s="6"/>
      <c r="SOZ1" s="6"/>
      <c r="SPA1" s="6"/>
      <c r="SPB1" s="6"/>
      <c r="SPC1" s="6"/>
      <c r="SPD1" s="6"/>
      <c r="SPE1" s="6"/>
      <c r="SPF1" s="6"/>
      <c r="SPG1" s="6"/>
      <c r="SPH1" s="6"/>
      <c r="SPI1" s="6"/>
      <c r="SPJ1" s="6"/>
      <c r="SPK1" s="6"/>
      <c r="SPL1" s="6"/>
      <c r="SPM1" s="6"/>
      <c r="SPN1" s="6"/>
      <c r="SPO1" s="6"/>
      <c r="SPP1" s="6"/>
      <c r="SPQ1" s="6"/>
      <c r="SPR1" s="6"/>
      <c r="SPS1" s="6"/>
      <c r="SPT1" s="6"/>
      <c r="SPU1" s="6"/>
      <c r="SPV1" s="6"/>
      <c r="SPW1" s="6"/>
      <c r="SPX1" s="6"/>
      <c r="SPY1" s="6"/>
      <c r="SPZ1" s="6"/>
      <c r="SQA1" s="6"/>
      <c r="SQB1" s="6"/>
      <c r="SQC1" s="6"/>
      <c r="SQD1" s="6"/>
      <c r="SQE1" s="6"/>
      <c r="SQF1" s="6"/>
      <c r="SQG1" s="6"/>
      <c r="SQH1" s="6"/>
      <c r="SQI1" s="6"/>
      <c r="SQJ1" s="6"/>
      <c r="SQK1" s="6"/>
      <c r="SQL1" s="6"/>
      <c r="SQM1" s="6"/>
      <c r="SQN1" s="6"/>
      <c r="SQO1" s="6"/>
      <c r="SQP1" s="6"/>
      <c r="SQQ1" s="6"/>
      <c r="SQR1" s="6"/>
      <c r="SQS1" s="6"/>
      <c r="SQT1" s="6"/>
      <c r="SQU1" s="6"/>
      <c r="SQV1" s="6"/>
      <c r="SQW1" s="6"/>
      <c r="SQX1" s="6"/>
      <c r="SQY1" s="6"/>
      <c r="SQZ1" s="6"/>
      <c r="SRA1" s="6"/>
      <c r="SRB1" s="6"/>
      <c r="SRC1" s="6"/>
      <c r="SRD1" s="6"/>
      <c r="SRE1" s="6"/>
      <c r="SRF1" s="6"/>
      <c r="SRG1" s="6"/>
      <c r="SRH1" s="6"/>
      <c r="SRI1" s="6"/>
      <c r="SRJ1" s="6"/>
      <c r="SRK1" s="6"/>
      <c r="SRL1" s="6"/>
      <c r="SRM1" s="6"/>
      <c r="SRN1" s="6"/>
      <c r="SRO1" s="6"/>
      <c r="SRP1" s="6"/>
      <c r="SRQ1" s="6"/>
      <c r="SRR1" s="6"/>
      <c r="SRS1" s="6"/>
      <c r="SRT1" s="6"/>
      <c r="SRU1" s="6"/>
      <c r="SRV1" s="6"/>
      <c r="SRW1" s="6"/>
      <c r="SRX1" s="6"/>
      <c r="SRY1" s="6"/>
      <c r="SRZ1" s="6"/>
      <c r="SSA1" s="6"/>
      <c r="SSB1" s="6"/>
      <c r="SSC1" s="6"/>
      <c r="SSD1" s="6"/>
      <c r="SSE1" s="6"/>
      <c r="SSF1" s="6"/>
      <c r="SSG1" s="6"/>
      <c r="SSH1" s="6"/>
      <c r="SSI1" s="6"/>
      <c r="SSJ1" s="6"/>
      <c r="SSK1" s="6"/>
      <c r="SSL1" s="6"/>
      <c r="SSM1" s="6"/>
      <c r="SSN1" s="6"/>
      <c r="SSO1" s="6"/>
      <c r="SSP1" s="6"/>
      <c r="SSQ1" s="6"/>
      <c r="SSR1" s="6"/>
      <c r="SSS1" s="6"/>
      <c r="SST1" s="6"/>
      <c r="SSU1" s="6"/>
      <c r="SSV1" s="6"/>
      <c r="SSW1" s="6"/>
      <c r="SSX1" s="6"/>
      <c r="SSY1" s="6"/>
      <c r="SSZ1" s="6"/>
      <c r="STA1" s="6"/>
      <c r="STB1" s="6"/>
      <c r="STC1" s="6"/>
      <c r="STD1" s="6"/>
      <c r="STE1" s="6"/>
      <c r="STF1" s="6"/>
      <c r="STG1" s="6"/>
      <c r="STH1" s="6"/>
      <c r="STI1" s="6"/>
      <c r="STJ1" s="6"/>
      <c r="STK1" s="6"/>
      <c r="STL1" s="6"/>
      <c r="STM1" s="6"/>
      <c r="STN1" s="6"/>
      <c r="STO1" s="6"/>
      <c r="STP1" s="6"/>
      <c r="STQ1" s="6"/>
      <c r="STR1" s="6"/>
      <c r="STS1" s="6"/>
      <c r="STT1" s="6"/>
      <c r="STU1" s="6"/>
      <c r="STV1" s="6"/>
      <c r="STW1" s="6"/>
      <c r="STX1" s="6"/>
      <c r="STY1" s="6"/>
      <c r="STZ1" s="6"/>
      <c r="SUA1" s="6"/>
      <c r="SUB1" s="6"/>
      <c r="SUC1" s="6"/>
      <c r="SUD1" s="6"/>
      <c r="SUE1" s="6"/>
      <c r="SUF1" s="6"/>
      <c r="SUG1" s="6"/>
      <c r="SUH1" s="6"/>
      <c r="SUI1" s="6"/>
      <c r="SUJ1" s="6"/>
      <c r="SUK1" s="6"/>
      <c r="SUL1" s="6"/>
      <c r="SUM1" s="6"/>
      <c r="SUN1" s="6"/>
      <c r="SUO1" s="6"/>
      <c r="SUP1" s="6"/>
      <c r="SUQ1" s="6"/>
      <c r="SUR1" s="6"/>
      <c r="SUS1" s="6"/>
      <c r="SUT1" s="6"/>
      <c r="SUU1" s="6"/>
      <c r="SUV1" s="6"/>
      <c r="SUW1" s="6"/>
      <c r="SUX1" s="6"/>
      <c r="SUY1" s="6"/>
      <c r="SUZ1" s="6"/>
      <c r="SVA1" s="6"/>
      <c r="SVB1" s="6"/>
      <c r="SVC1" s="6"/>
      <c r="SVD1" s="6"/>
      <c r="SVE1" s="6"/>
      <c r="SVF1" s="6"/>
      <c r="SVG1" s="6"/>
      <c r="SVH1" s="6"/>
      <c r="SVI1" s="6"/>
      <c r="SVJ1" s="6"/>
      <c r="SVK1" s="6"/>
      <c r="SVL1" s="6"/>
      <c r="SVM1" s="6"/>
      <c r="SVN1" s="6"/>
      <c r="SVO1" s="6"/>
      <c r="SVP1" s="6"/>
      <c r="SVQ1" s="6"/>
      <c r="SVR1" s="6"/>
      <c r="SVS1" s="6"/>
      <c r="SVT1" s="6"/>
      <c r="SVU1" s="6"/>
      <c r="SVV1" s="6"/>
      <c r="SVW1" s="6"/>
      <c r="SVX1" s="6"/>
      <c r="SVY1" s="6"/>
      <c r="SVZ1" s="6"/>
      <c r="SWA1" s="6"/>
      <c r="SWB1" s="6"/>
      <c r="SWC1" s="6"/>
      <c r="SWD1" s="6"/>
      <c r="SWE1" s="6"/>
      <c r="SWF1" s="6"/>
      <c r="SWG1" s="6"/>
      <c r="SWH1" s="6"/>
      <c r="SWI1" s="6"/>
      <c r="SWJ1" s="6"/>
      <c r="SWK1" s="6"/>
      <c r="SWL1" s="6"/>
      <c r="SWM1" s="6"/>
      <c r="SWN1" s="6"/>
      <c r="SWO1" s="6"/>
      <c r="SWP1" s="6"/>
      <c r="SWQ1" s="6"/>
      <c r="SWR1" s="6"/>
      <c r="SWS1" s="6"/>
      <c r="SWT1" s="6"/>
      <c r="SWU1" s="6"/>
      <c r="SWV1" s="6"/>
      <c r="SWW1" s="6"/>
      <c r="SWX1" s="6"/>
      <c r="SWY1" s="6"/>
      <c r="SWZ1" s="6"/>
      <c r="SXA1" s="6"/>
      <c r="SXB1" s="6"/>
      <c r="SXC1" s="6"/>
      <c r="SXD1" s="6"/>
      <c r="SXE1" s="6"/>
      <c r="SXF1" s="6"/>
      <c r="SXG1" s="6"/>
      <c r="SXH1" s="6"/>
      <c r="SXI1" s="6"/>
      <c r="SXJ1" s="6"/>
      <c r="SXK1" s="6"/>
      <c r="SXL1" s="6"/>
      <c r="SXM1" s="6"/>
      <c r="SXN1" s="6"/>
      <c r="SXO1" s="6"/>
      <c r="SXP1" s="6"/>
      <c r="SXQ1" s="6"/>
      <c r="SXR1" s="6"/>
      <c r="SXS1" s="6"/>
      <c r="SXT1" s="6"/>
      <c r="SXU1" s="6"/>
      <c r="SXV1" s="6"/>
      <c r="SXW1" s="6"/>
      <c r="SXX1" s="6"/>
      <c r="SXY1" s="6"/>
      <c r="SXZ1" s="6"/>
      <c r="SYA1" s="6"/>
      <c r="SYB1" s="6"/>
      <c r="SYC1" s="6"/>
      <c r="SYD1" s="6"/>
      <c r="SYE1" s="6"/>
      <c r="SYF1" s="6"/>
      <c r="SYG1" s="6"/>
      <c r="SYH1" s="6"/>
      <c r="SYI1" s="6"/>
      <c r="SYJ1" s="6"/>
      <c r="SYK1" s="6"/>
      <c r="SYL1" s="6"/>
      <c r="SYM1" s="6"/>
      <c r="SYN1" s="6"/>
      <c r="SYO1" s="6"/>
      <c r="SYP1" s="6"/>
      <c r="SYQ1" s="6"/>
      <c r="SYR1" s="6"/>
      <c r="SYS1" s="6"/>
      <c r="SYT1" s="6"/>
      <c r="SYU1" s="6"/>
      <c r="SYV1" s="6"/>
      <c r="SYW1" s="6"/>
      <c r="SYX1" s="6"/>
      <c r="SYY1" s="6"/>
      <c r="SYZ1" s="6"/>
      <c r="SZA1" s="6"/>
      <c r="SZB1" s="6"/>
      <c r="SZC1" s="6"/>
      <c r="SZD1" s="6"/>
      <c r="SZE1" s="6"/>
      <c r="SZF1" s="6"/>
      <c r="SZG1" s="6"/>
      <c r="SZH1" s="6"/>
      <c r="SZI1" s="6"/>
      <c r="SZJ1" s="6"/>
      <c r="SZK1" s="6"/>
      <c r="SZL1" s="6"/>
      <c r="SZM1" s="6"/>
      <c r="SZN1" s="6"/>
      <c r="SZO1" s="6"/>
      <c r="SZP1" s="6"/>
      <c r="SZQ1" s="6"/>
      <c r="SZR1" s="6"/>
      <c r="SZS1" s="6"/>
      <c r="SZT1" s="6"/>
      <c r="SZU1" s="6"/>
      <c r="SZV1" s="6"/>
      <c r="SZW1" s="6"/>
      <c r="SZX1" s="6"/>
      <c r="SZY1" s="6"/>
      <c r="SZZ1" s="6"/>
      <c r="TAA1" s="6"/>
      <c r="TAB1" s="6"/>
      <c r="TAC1" s="6"/>
      <c r="TAD1" s="6"/>
      <c r="TAE1" s="6"/>
      <c r="TAF1" s="6"/>
      <c r="TAG1" s="6"/>
      <c r="TAH1" s="6"/>
      <c r="TAI1" s="6"/>
      <c r="TAJ1" s="6"/>
      <c r="TAK1" s="6"/>
      <c r="TAL1" s="6"/>
      <c r="TAM1" s="6"/>
      <c r="TAN1" s="6"/>
      <c r="TAO1" s="6"/>
      <c r="TAP1" s="6"/>
      <c r="TAQ1" s="6"/>
      <c r="TAR1" s="6"/>
      <c r="TAS1" s="6"/>
      <c r="TAT1" s="6"/>
      <c r="TAU1" s="6"/>
      <c r="TAV1" s="6"/>
      <c r="TAW1" s="6"/>
      <c r="TAX1" s="6"/>
      <c r="TAY1" s="6"/>
      <c r="TAZ1" s="6"/>
      <c r="TBA1" s="6"/>
      <c r="TBB1" s="6"/>
      <c r="TBC1" s="6"/>
      <c r="TBD1" s="6"/>
      <c r="TBE1" s="6"/>
      <c r="TBF1" s="6"/>
      <c r="TBG1" s="6"/>
      <c r="TBH1" s="6"/>
      <c r="TBI1" s="6"/>
      <c r="TBJ1" s="6"/>
      <c r="TBK1" s="6"/>
      <c r="TBL1" s="6"/>
      <c r="TBM1" s="6"/>
      <c r="TBN1" s="6"/>
      <c r="TBO1" s="6"/>
      <c r="TBP1" s="6"/>
      <c r="TBQ1" s="6"/>
      <c r="TBR1" s="6"/>
      <c r="TBS1" s="6"/>
      <c r="TBT1" s="6"/>
      <c r="TBU1" s="6"/>
      <c r="TBV1" s="6"/>
      <c r="TBW1" s="6"/>
      <c r="TBX1" s="6"/>
      <c r="TBY1" s="6"/>
      <c r="TBZ1" s="6"/>
      <c r="TCA1" s="6"/>
      <c r="TCB1" s="6"/>
      <c r="TCC1" s="6"/>
      <c r="TCD1" s="6"/>
      <c r="TCE1" s="6"/>
      <c r="TCF1" s="6"/>
      <c r="TCG1" s="6"/>
      <c r="TCH1" s="6"/>
      <c r="TCI1" s="6"/>
      <c r="TCJ1" s="6"/>
      <c r="TCK1" s="6"/>
      <c r="TCL1" s="6"/>
      <c r="TCM1" s="6"/>
      <c r="TCN1" s="6"/>
      <c r="TCO1" s="6"/>
      <c r="TCP1" s="6"/>
      <c r="TCQ1" s="6"/>
      <c r="TCR1" s="6"/>
      <c r="TCS1" s="6"/>
      <c r="TCT1" s="6"/>
      <c r="TCU1" s="6"/>
      <c r="TCV1" s="6"/>
      <c r="TCW1" s="6"/>
      <c r="TCX1" s="6"/>
      <c r="TCY1" s="6"/>
      <c r="TCZ1" s="6"/>
      <c r="TDA1" s="6"/>
      <c r="TDB1" s="6"/>
      <c r="TDC1" s="6"/>
      <c r="TDD1" s="6"/>
      <c r="TDE1" s="6"/>
      <c r="TDF1" s="6"/>
      <c r="TDG1" s="6"/>
      <c r="TDH1" s="6"/>
      <c r="TDI1" s="6"/>
      <c r="TDJ1" s="6"/>
      <c r="TDK1" s="6"/>
      <c r="TDL1" s="6"/>
      <c r="TDM1" s="6"/>
      <c r="TDN1" s="6"/>
      <c r="TDO1" s="6"/>
      <c r="TDP1" s="6"/>
      <c r="TDQ1" s="6"/>
      <c r="TDR1" s="6"/>
      <c r="TDS1" s="6"/>
      <c r="TDT1" s="6"/>
      <c r="TDU1" s="6"/>
      <c r="TDV1" s="6"/>
      <c r="TDW1" s="6"/>
      <c r="TDX1" s="6"/>
      <c r="TDY1" s="6"/>
      <c r="TDZ1" s="6"/>
      <c r="TEA1" s="6"/>
      <c r="TEB1" s="6"/>
      <c r="TEC1" s="6"/>
      <c r="TED1" s="6"/>
      <c r="TEE1" s="6"/>
      <c r="TEF1" s="6"/>
      <c r="TEG1" s="6"/>
      <c r="TEH1" s="6"/>
      <c r="TEI1" s="6"/>
      <c r="TEJ1" s="6"/>
      <c r="TEK1" s="6"/>
      <c r="TEL1" s="6"/>
      <c r="TEM1" s="6"/>
      <c r="TEN1" s="6"/>
      <c r="TEO1" s="6"/>
      <c r="TEP1" s="6"/>
      <c r="TEQ1" s="6"/>
      <c r="TER1" s="6"/>
      <c r="TES1" s="6"/>
      <c r="TET1" s="6"/>
      <c r="TEU1" s="6"/>
      <c r="TEV1" s="6"/>
      <c r="TEW1" s="6"/>
      <c r="TEX1" s="6"/>
      <c r="TEY1" s="6"/>
      <c r="TEZ1" s="6"/>
      <c r="TFA1" s="6"/>
      <c r="TFB1" s="6"/>
      <c r="TFC1" s="6"/>
      <c r="TFD1" s="6"/>
      <c r="TFE1" s="6"/>
      <c r="TFF1" s="6"/>
      <c r="TFG1" s="6"/>
      <c r="TFH1" s="6"/>
      <c r="TFI1" s="6"/>
      <c r="TFJ1" s="6"/>
      <c r="TFK1" s="6"/>
      <c r="TFL1" s="6"/>
      <c r="TFM1" s="6"/>
      <c r="TFN1" s="6"/>
      <c r="TFO1" s="6"/>
      <c r="TFP1" s="6"/>
      <c r="TFQ1" s="6"/>
      <c r="TFR1" s="6"/>
      <c r="TFS1" s="6"/>
      <c r="TFT1" s="6"/>
      <c r="TFU1" s="6"/>
      <c r="TFV1" s="6"/>
      <c r="TFW1" s="6"/>
      <c r="TFX1" s="6"/>
      <c r="TFY1" s="6"/>
      <c r="TFZ1" s="6"/>
      <c r="TGA1" s="6"/>
      <c r="TGB1" s="6"/>
      <c r="TGC1" s="6"/>
      <c r="TGD1" s="6"/>
      <c r="TGE1" s="6"/>
      <c r="TGF1" s="6"/>
      <c r="TGG1" s="6"/>
      <c r="TGH1" s="6"/>
      <c r="TGI1" s="6"/>
      <c r="TGJ1" s="6"/>
      <c r="TGK1" s="6"/>
      <c r="TGL1" s="6"/>
      <c r="TGM1" s="6"/>
      <c r="TGN1" s="6"/>
      <c r="TGO1" s="6"/>
      <c r="TGP1" s="6"/>
      <c r="TGQ1" s="6"/>
      <c r="TGR1" s="6"/>
      <c r="TGS1" s="6"/>
      <c r="TGT1" s="6"/>
      <c r="TGU1" s="6"/>
      <c r="TGV1" s="6"/>
      <c r="TGW1" s="6"/>
      <c r="TGX1" s="6"/>
      <c r="TGY1" s="6"/>
      <c r="TGZ1" s="6"/>
      <c r="THA1" s="6"/>
      <c r="THB1" s="6"/>
      <c r="THC1" s="6"/>
      <c r="THD1" s="6"/>
      <c r="THE1" s="6"/>
      <c r="THF1" s="6"/>
      <c r="THG1" s="6"/>
      <c r="THH1" s="6"/>
      <c r="THI1" s="6"/>
      <c r="THJ1" s="6"/>
      <c r="THK1" s="6"/>
      <c r="THL1" s="6"/>
      <c r="THM1" s="6"/>
      <c r="THN1" s="6"/>
      <c r="THO1" s="6"/>
      <c r="THP1" s="6"/>
      <c r="THQ1" s="6"/>
      <c r="THR1" s="6"/>
      <c r="THS1" s="6"/>
      <c r="THT1" s="6"/>
      <c r="THU1" s="6"/>
      <c r="THV1" s="6"/>
      <c r="THW1" s="6"/>
      <c r="THX1" s="6"/>
      <c r="THY1" s="6"/>
      <c r="THZ1" s="6"/>
      <c r="TIA1" s="6"/>
      <c r="TIB1" s="6"/>
      <c r="TIC1" s="6"/>
      <c r="TID1" s="6"/>
      <c r="TIE1" s="6"/>
      <c r="TIF1" s="6"/>
      <c r="TIG1" s="6"/>
      <c r="TIH1" s="6"/>
      <c r="TII1" s="6"/>
      <c r="TIJ1" s="6"/>
      <c r="TIK1" s="6"/>
      <c r="TIL1" s="6"/>
      <c r="TIM1" s="6"/>
      <c r="TIN1" s="6"/>
      <c r="TIO1" s="6"/>
      <c r="TIP1" s="6"/>
      <c r="TIQ1" s="6"/>
      <c r="TIR1" s="6"/>
      <c r="TIS1" s="6"/>
      <c r="TIT1" s="6"/>
      <c r="TIU1" s="6"/>
      <c r="TIV1" s="6"/>
      <c r="TIW1" s="6"/>
      <c r="TIX1" s="6"/>
      <c r="TIY1" s="6"/>
      <c r="TIZ1" s="6"/>
      <c r="TJA1" s="6"/>
      <c r="TJB1" s="6"/>
      <c r="TJC1" s="6"/>
      <c r="TJD1" s="6"/>
      <c r="TJE1" s="6"/>
      <c r="TJF1" s="6"/>
      <c r="TJG1" s="6"/>
      <c r="TJH1" s="6"/>
      <c r="TJI1" s="6"/>
      <c r="TJJ1" s="6"/>
      <c r="TJK1" s="6"/>
      <c r="TJL1" s="6"/>
      <c r="TJM1" s="6"/>
      <c r="TJN1" s="6"/>
      <c r="TJO1" s="6"/>
      <c r="TJP1" s="6"/>
      <c r="TJQ1" s="6"/>
      <c r="TJR1" s="6"/>
      <c r="TJS1" s="6"/>
      <c r="TJT1" s="6"/>
      <c r="TJU1" s="6"/>
      <c r="TJV1" s="6"/>
      <c r="TJW1" s="6"/>
      <c r="TJX1" s="6"/>
      <c r="TJY1" s="6"/>
      <c r="TJZ1" s="6"/>
      <c r="TKA1" s="6"/>
      <c r="TKB1" s="6"/>
      <c r="TKC1" s="6"/>
      <c r="TKD1" s="6"/>
      <c r="TKE1" s="6"/>
      <c r="TKF1" s="6"/>
      <c r="TKG1" s="6"/>
      <c r="TKH1" s="6"/>
      <c r="TKI1" s="6"/>
      <c r="TKJ1" s="6"/>
      <c r="TKK1" s="6"/>
      <c r="TKL1" s="6"/>
      <c r="TKM1" s="6"/>
      <c r="TKN1" s="6"/>
      <c r="TKO1" s="6"/>
      <c r="TKP1" s="6"/>
      <c r="TKQ1" s="6"/>
      <c r="TKR1" s="6"/>
      <c r="TKS1" s="6"/>
      <c r="TKT1" s="6"/>
      <c r="TKU1" s="6"/>
      <c r="TKV1" s="6"/>
      <c r="TKW1" s="6"/>
      <c r="TKX1" s="6"/>
      <c r="TKY1" s="6"/>
      <c r="TKZ1" s="6"/>
      <c r="TLA1" s="6"/>
      <c r="TLB1" s="6"/>
      <c r="TLC1" s="6"/>
      <c r="TLD1" s="6"/>
      <c r="TLE1" s="6"/>
      <c r="TLF1" s="6"/>
      <c r="TLG1" s="6"/>
      <c r="TLH1" s="6"/>
      <c r="TLI1" s="6"/>
      <c r="TLJ1" s="6"/>
      <c r="TLK1" s="6"/>
      <c r="TLL1" s="6"/>
      <c r="TLM1" s="6"/>
      <c r="TLN1" s="6"/>
      <c r="TLO1" s="6"/>
      <c r="TLP1" s="6"/>
      <c r="TLQ1" s="6"/>
      <c r="TLR1" s="6"/>
      <c r="TLS1" s="6"/>
      <c r="TLT1" s="6"/>
      <c r="TLU1" s="6"/>
      <c r="TLV1" s="6"/>
      <c r="TLW1" s="6"/>
      <c r="TLX1" s="6"/>
      <c r="TLY1" s="6"/>
      <c r="TLZ1" s="6"/>
      <c r="TMA1" s="6"/>
      <c r="TMB1" s="6"/>
      <c r="TMC1" s="6"/>
      <c r="TMD1" s="6"/>
      <c r="TME1" s="6"/>
      <c r="TMF1" s="6"/>
      <c r="TMG1" s="6"/>
      <c r="TMH1" s="6"/>
      <c r="TMI1" s="6"/>
      <c r="TMJ1" s="6"/>
      <c r="TMK1" s="6"/>
      <c r="TML1" s="6"/>
      <c r="TMM1" s="6"/>
      <c r="TMN1" s="6"/>
      <c r="TMO1" s="6"/>
      <c r="TMP1" s="6"/>
      <c r="TMQ1" s="6"/>
      <c r="TMR1" s="6"/>
      <c r="TMS1" s="6"/>
      <c r="TMT1" s="6"/>
      <c r="TMU1" s="6"/>
      <c r="TMV1" s="6"/>
      <c r="TMW1" s="6"/>
      <c r="TMX1" s="6"/>
      <c r="TMY1" s="6"/>
      <c r="TMZ1" s="6"/>
      <c r="TNA1" s="6"/>
      <c r="TNB1" s="6"/>
      <c r="TNC1" s="6"/>
      <c r="TND1" s="6"/>
      <c r="TNE1" s="6"/>
      <c r="TNF1" s="6"/>
      <c r="TNG1" s="6"/>
      <c r="TNH1" s="6"/>
      <c r="TNI1" s="6"/>
      <c r="TNJ1" s="6"/>
      <c r="TNK1" s="6"/>
      <c r="TNL1" s="6"/>
      <c r="TNM1" s="6"/>
      <c r="TNN1" s="6"/>
      <c r="TNO1" s="6"/>
      <c r="TNP1" s="6"/>
      <c r="TNQ1" s="6"/>
      <c r="TNR1" s="6"/>
      <c r="TNS1" s="6"/>
      <c r="TNT1" s="6"/>
      <c r="TNU1" s="6"/>
      <c r="TNV1" s="6"/>
      <c r="TNW1" s="6"/>
      <c r="TNX1" s="6"/>
      <c r="TNY1" s="6"/>
      <c r="TNZ1" s="6"/>
      <c r="TOA1" s="6"/>
      <c r="TOB1" s="6"/>
      <c r="TOC1" s="6"/>
      <c r="TOD1" s="6"/>
      <c r="TOE1" s="6"/>
      <c r="TOF1" s="6"/>
      <c r="TOG1" s="6"/>
      <c r="TOH1" s="6"/>
      <c r="TOI1" s="6"/>
      <c r="TOJ1" s="6"/>
      <c r="TOK1" s="6"/>
      <c r="TOL1" s="6"/>
      <c r="TOM1" s="6"/>
      <c r="TON1" s="6"/>
      <c r="TOO1" s="6"/>
      <c r="TOP1" s="6"/>
      <c r="TOQ1" s="6"/>
      <c r="TOR1" s="6"/>
      <c r="TOS1" s="6"/>
      <c r="TOT1" s="6"/>
      <c r="TOU1" s="6"/>
      <c r="TOV1" s="6"/>
      <c r="TOW1" s="6"/>
      <c r="TOX1" s="6"/>
      <c r="TOY1" s="6"/>
      <c r="TOZ1" s="6"/>
      <c r="TPA1" s="6"/>
      <c r="TPB1" s="6"/>
      <c r="TPC1" s="6"/>
      <c r="TPD1" s="6"/>
      <c r="TPE1" s="6"/>
      <c r="TPF1" s="6"/>
      <c r="TPG1" s="6"/>
      <c r="TPH1" s="6"/>
      <c r="TPI1" s="6"/>
      <c r="TPJ1" s="6"/>
      <c r="TPK1" s="6"/>
      <c r="TPL1" s="6"/>
      <c r="TPM1" s="6"/>
      <c r="TPN1" s="6"/>
      <c r="TPO1" s="6"/>
      <c r="TPP1" s="6"/>
      <c r="TPQ1" s="6"/>
      <c r="TPR1" s="6"/>
      <c r="TPS1" s="6"/>
      <c r="TPT1" s="6"/>
      <c r="TPU1" s="6"/>
      <c r="TPV1" s="6"/>
      <c r="TPW1" s="6"/>
      <c r="TPX1" s="6"/>
      <c r="TPY1" s="6"/>
      <c r="TPZ1" s="6"/>
      <c r="TQA1" s="6"/>
      <c r="TQB1" s="6"/>
      <c r="TQC1" s="6"/>
      <c r="TQD1" s="6"/>
      <c r="TQE1" s="6"/>
      <c r="TQF1" s="6"/>
      <c r="TQG1" s="6"/>
      <c r="TQH1" s="6"/>
      <c r="TQI1" s="6"/>
      <c r="TQJ1" s="6"/>
      <c r="TQK1" s="6"/>
      <c r="TQL1" s="6"/>
      <c r="TQM1" s="6"/>
      <c r="TQN1" s="6"/>
      <c r="TQO1" s="6"/>
      <c r="TQP1" s="6"/>
      <c r="TQQ1" s="6"/>
      <c r="TQR1" s="6"/>
      <c r="TQS1" s="6"/>
      <c r="TQT1" s="6"/>
      <c r="TQU1" s="6"/>
      <c r="TQV1" s="6"/>
      <c r="TQW1" s="6"/>
      <c r="TQX1" s="6"/>
      <c r="TQY1" s="6"/>
      <c r="TQZ1" s="6"/>
      <c r="TRA1" s="6"/>
      <c r="TRB1" s="6"/>
      <c r="TRC1" s="6"/>
      <c r="TRD1" s="6"/>
      <c r="TRE1" s="6"/>
      <c r="TRF1" s="6"/>
      <c r="TRG1" s="6"/>
      <c r="TRH1" s="6"/>
      <c r="TRI1" s="6"/>
      <c r="TRJ1" s="6"/>
      <c r="TRK1" s="6"/>
      <c r="TRL1" s="6"/>
      <c r="TRM1" s="6"/>
      <c r="TRN1" s="6"/>
      <c r="TRO1" s="6"/>
      <c r="TRP1" s="6"/>
      <c r="TRQ1" s="6"/>
      <c r="TRR1" s="6"/>
      <c r="TRS1" s="6"/>
      <c r="TRT1" s="6"/>
      <c r="TRU1" s="6"/>
      <c r="TRV1" s="6"/>
      <c r="TRW1" s="6"/>
      <c r="TRX1" s="6"/>
      <c r="TRY1" s="6"/>
      <c r="TRZ1" s="6"/>
      <c r="TSA1" s="6"/>
      <c r="TSB1" s="6"/>
      <c r="TSC1" s="6"/>
      <c r="TSD1" s="6"/>
      <c r="TSE1" s="6"/>
      <c r="TSF1" s="6"/>
      <c r="TSG1" s="6"/>
      <c r="TSH1" s="6"/>
      <c r="TSI1" s="6"/>
      <c r="TSJ1" s="6"/>
      <c r="TSK1" s="6"/>
      <c r="TSL1" s="6"/>
      <c r="TSM1" s="6"/>
      <c r="TSN1" s="6"/>
      <c r="TSO1" s="6"/>
      <c r="TSP1" s="6"/>
      <c r="TSQ1" s="6"/>
      <c r="TSR1" s="6"/>
      <c r="TSS1" s="6"/>
      <c r="TST1" s="6"/>
      <c r="TSU1" s="6"/>
      <c r="TSV1" s="6"/>
      <c r="TSW1" s="6"/>
      <c r="TSX1" s="6"/>
      <c r="TSY1" s="6"/>
      <c r="TSZ1" s="6"/>
      <c r="TTA1" s="6"/>
      <c r="TTB1" s="6"/>
      <c r="TTC1" s="6"/>
      <c r="TTD1" s="6"/>
      <c r="TTE1" s="6"/>
      <c r="TTF1" s="6"/>
      <c r="TTG1" s="6"/>
      <c r="TTH1" s="6"/>
      <c r="TTI1" s="6"/>
      <c r="TTJ1" s="6"/>
      <c r="TTK1" s="6"/>
      <c r="TTL1" s="6"/>
      <c r="TTM1" s="6"/>
      <c r="TTN1" s="6"/>
      <c r="TTO1" s="6"/>
      <c r="TTP1" s="6"/>
      <c r="TTQ1" s="6"/>
      <c r="TTR1" s="6"/>
      <c r="TTS1" s="6"/>
      <c r="TTT1" s="6"/>
      <c r="TTU1" s="6"/>
      <c r="TTV1" s="6"/>
      <c r="TTW1" s="6"/>
      <c r="TTX1" s="6"/>
      <c r="TTY1" s="6"/>
      <c r="TTZ1" s="6"/>
      <c r="TUA1" s="6"/>
      <c r="TUB1" s="6"/>
      <c r="TUC1" s="6"/>
      <c r="TUD1" s="6"/>
      <c r="TUE1" s="6"/>
      <c r="TUF1" s="6"/>
      <c r="TUG1" s="6"/>
      <c r="TUH1" s="6"/>
      <c r="TUI1" s="6"/>
      <c r="TUJ1" s="6"/>
      <c r="TUK1" s="6"/>
      <c r="TUL1" s="6"/>
      <c r="TUM1" s="6"/>
      <c r="TUN1" s="6"/>
      <c r="TUO1" s="6"/>
      <c r="TUP1" s="6"/>
      <c r="TUQ1" s="6"/>
      <c r="TUR1" s="6"/>
      <c r="TUS1" s="6"/>
      <c r="TUT1" s="6"/>
      <c r="TUU1" s="6"/>
      <c r="TUV1" s="6"/>
      <c r="TUW1" s="6"/>
      <c r="TUX1" s="6"/>
      <c r="TUY1" s="6"/>
      <c r="TUZ1" s="6"/>
      <c r="TVA1" s="6"/>
      <c r="TVB1" s="6"/>
      <c r="TVC1" s="6"/>
      <c r="TVD1" s="6"/>
      <c r="TVE1" s="6"/>
      <c r="TVF1" s="6"/>
      <c r="TVG1" s="6"/>
      <c r="TVH1" s="6"/>
      <c r="TVI1" s="6"/>
      <c r="TVJ1" s="6"/>
      <c r="TVK1" s="6"/>
      <c r="TVL1" s="6"/>
      <c r="TVM1" s="6"/>
      <c r="TVN1" s="6"/>
      <c r="TVO1" s="6"/>
      <c r="TVP1" s="6"/>
      <c r="TVQ1" s="6"/>
      <c r="TVR1" s="6"/>
      <c r="TVS1" s="6"/>
      <c r="TVT1" s="6"/>
      <c r="TVU1" s="6"/>
      <c r="TVV1" s="6"/>
      <c r="TVW1" s="6"/>
      <c r="TVX1" s="6"/>
      <c r="TVY1" s="6"/>
      <c r="TVZ1" s="6"/>
      <c r="TWA1" s="6"/>
      <c r="TWB1" s="6"/>
      <c r="TWC1" s="6"/>
      <c r="TWD1" s="6"/>
      <c r="TWE1" s="6"/>
      <c r="TWF1" s="6"/>
      <c r="TWG1" s="6"/>
      <c r="TWH1" s="6"/>
      <c r="TWI1" s="6"/>
      <c r="TWJ1" s="6"/>
      <c r="TWK1" s="6"/>
      <c r="TWL1" s="6"/>
      <c r="TWM1" s="6"/>
      <c r="TWN1" s="6"/>
      <c r="TWO1" s="6"/>
      <c r="TWP1" s="6"/>
      <c r="TWQ1" s="6"/>
      <c r="TWR1" s="6"/>
      <c r="TWS1" s="6"/>
      <c r="TWT1" s="6"/>
      <c r="TWU1" s="6"/>
      <c r="TWV1" s="6"/>
      <c r="TWW1" s="6"/>
      <c r="TWX1" s="6"/>
      <c r="TWY1" s="6"/>
      <c r="TWZ1" s="6"/>
      <c r="TXA1" s="6"/>
      <c r="TXB1" s="6"/>
      <c r="TXC1" s="6"/>
      <c r="TXD1" s="6"/>
      <c r="TXE1" s="6"/>
      <c r="TXF1" s="6"/>
      <c r="TXG1" s="6"/>
      <c r="TXH1" s="6"/>
      <c r="TXI1" s="6"/>
      <c r="TXJ1" s="6"/>
      <c r="TXK1" s="6"/>
      <c r="TXL1" s="6"/>
      <c r="TXM1" s="6"/>
      <c r="TXN1" s="6"/>
      <c r="TXO1" s="6"/>
      <c r="TXP1" s="6"/>
      <c r="TXQ1" s="6"/>
      <c r="TXR1" s="6"/>
      <c r="TXS1" s="6"/>
      <c r="TXT1" s="6"/>
      <c r="TXU1" s="6"/>
      <c r="TXV1" s="6"/>
      <c r="TXW1" s="6"/>
      <c r="TXX1" s="6"/>
      <c r="TXY1" s="6"/>
      <c r="TXZ1" s="6"/>
      <c r="TYA1" s="6"/>
      <c r="TYB1" s="6"/>
      <c r="TYC1" s="6"/>
      <c r="TYD1" s="6"/>
      <c r="TYE1" s="6"/>
      <c r="TYF1" s="6"/>
      <c r="TYG1" s="6"/>
      <c r="TYH1" s="6"/>
      <c r="TYI1" s="6"/>
      <c r="TYJ1" s="6"/>
      <c r="TYK1" s="6"/>
      <c r="TYL1" s="6"/>
      <c r="TYM1" s="6"/>
      <c r="TYN1" s="6"/>
      <c r="TYO1" s="6"/>
      <c r="TYP1" s="6"/>
      <c r="TYQ1" s="6"/>
      <c r="TYR1" s="6"/>
      <c r="TYS1" s="6"/>
      <c r="TYT1" s="6"/>
      <c r="TYU1" s="6"/>
      <c r="TYV1" s="6"/>
      <c r="TYW1" s="6"/>
      <c r="TYX1" s="6"/>
      <c r="TYY1" s="6"/>
      <c r="TYZ1" s="6"/>
      <c r="TZA1" s="6"/>
      <c r="TZB1" s="6"/>
      <c r="TZC1" s="6"/>
      <c r="TZD1" s="6"/>
      <c r="TZE1" s="6"/>
      <c r="TZF1" s="6"/>
      <c r="TZG1" s="6"/>
      <c r="TZH1" s="6"/>
      <c r="TZI1" s="6"/>
      <c r="TZJ1" s="6"/>
      <c r="TZK1" s="6"/>
      <c r="TZL1" s="6"/>
      <c r="TZM1" s="6"/>
      <c r="TZN1" s="6"/>
      <c r="TZO1" s="6"/>
      <c r="TZP1" s="6"/>
      <c r="TZQ1" s="6"/>
      <c r="TZR1" s="6"/>
      <c r="TZS1" s="6"/>
      <c r="TZT1" s="6"/>
      <c r="TZU1" s="6"/>
      <c r="TZV1" s="6"/>
      <c r="TZW1" s="6"/>
      <c r="TZX1" s="6"/>
      <c r="TZY1" s="6"/>
      <c r="TZZ1" s="6"/>
      <c r="UAA1" s="6"/>
      <c r="UAB1" s="6"/>
      <c r="UAC1" s="6"/>
      <c r="UAD1" s="6"/>
      <c r="UAE1" s="6"/>
      <c r="UAF1" s="6"/>
      <c r="UAG1" s="6"/>
      <c r="UAH1" s="6"/>
      <c r="UAI1" s="6"/>
      <c r="UAJ1" s="6"/>
      <c r="UAK1" s="6"/>
      <c r="UAL1" s="6"/>
      <c r="UAM1" s="6"/>
      <c r="UAN1" s="6"/>
      <c r="UAO1" s="6"/>
      <c r="UAP1" s="6"/>
      <c r="UAQ1" s="6"/>
      <c r="UAR1" s="6"/>
      <c r="UAS1" s="6"/>
      <c r="UAT1" s="6"/>
      <c r="UAU1" s="6"/>
      <c r="UAV1" s="6"/>
      <c r="UAW1" s="6"/>
      <c r="UAX1" s="6"/>
      <c r="UAY1" s="6"/>
      <c r="UAZ1" s="6"/>
      <c r="UBA1" s="6"/>
      <c r="UBB1" s="6"/>
      <c r="UBC1" s="6"/>
      <c r="UBD1" s="6"/>
      <c r="UBE1" s="6"/>
      <c r="UBF1" s="6"/>
      <c r="UBG1" s="6"/>
      <c r="UBH1" s="6"/>
      <c r="UBI1" s="6"/>
      <c r="UBJ1" s="6"/>
      <c r="UBK1" s="6"/>
      <c r="UBL1" s="6"/>
      <c r="UBM1" s="6"/>
      <c r="UBN1" s="6"/>
      <c r="UBO1" s="6"/>
      <c r="UBP1" s="6"/>
      <c r="UBQ1" s="6"/>
      <c r="UBR1" s="6"/>
      <c r="UBS1" s="6"/>
      <c r="UBT1" s="6"/>
      <c r="UBU1" s="6"/>
      <c r="UBV1" s="6"/>
      <c r="UBW1" s="6"/>
      <c r="UBX1" s="6"/>
      <c r="UBY1" s="6"/>
      <c r="UBZ1" s="6"/>
      <c r="UCA1" s="6"/>
      <c r="UCB1" s="6"/>
      <c r="UCC1" s="6"/>
      <c r="UCD1" s="6"/>
      <c r="UCE1" s="6"/>
      <c r="UCF1" s="6"/>
      <c r="UCG1" s="6"/>
      <c r="UCH1" s="6"/>
      <c r="UCI1" s="6"/>
      <c r="UCJ1" s="6"/>
      <c r="UCK1" s="6"/>
      <c r="UCL1" s="6"/>
      <c r="UCM1" s="6"/>
      <c r="UCN1" s="6"/>
      <c r="UCO1" s="6"/>
      <c r="UCP1" s="6"/>
      <c r="UCQ1" s="6"/>
      <c r="UCR1" s="6"/>
      <c r="UCS1" s="6"/>
      <c r="UCT1" s="6"/>
      <c r="UCU1" s="6"/>
      <c r="UCV1" s="6"/>
      <c r="UCW1" s="6"/>
      <c r="UCX1" s="6"/>
      <c r="UCY1" s="6"/>
      <c r="UCZ1" s="6"/>
      <c r="UDA1" s="6"/>
      <c r="UDB1" s="6"/>
      <c r="UDC1" s="6"/>
      <c r="UDD1" s="6"/>
      <c r="UDE1" s="6"/>
      <c r="UDF1" s="6"/>
      <c r="UDG1" s="6"/>
      <c r="UDH1" s="6"/>
      <c r="UDI1" s="6"/>
      <c r="UDJ1" s="6"/>
      <c r="UDK1" s="6"/>
      <c r="UDL1" s="6"/>
      <c r="UDM1" s="6"/>
      <c r="UDN1" s="6"/>
      <c r="UDO1" s="6"/>
      <c r="UDP1" s="6"/>
      <c r="UDQ1" s="6"/>
      <c r="UDR1" s="6"/>
      <c r="UDS1" s="6"/>
      <c r="UDT1" s="6"/>
      <c r="UDU1" s="6"/>
      <c r="UDV1" s="6"/>
      <c r="UDW1" s="6"/>
      <c r="UDX1" s="6"/>
      <c r="UDY1" s="6"/>
      <c r="UDZ1" s="6"/>
      <c r="UEA1" s="6"/>
      <c r="UEB1" s="6"/>
      <c r="UEC1" s="6"/>
      <c r="UED1" s="6"/>
      <c r="UEE1" s="6"/>
      <c r="UEF1" s="6"/>
      <c r="UEG1" s="6"/>
      <c r="UEH1" s="6"/>
      <c r="UEI1" s="6"/>
      <c r="UEJ1" s="6"/>
      <c r="UEK1" s="6"/>
      <c r="UEL1" s="6"/>
      <c r="UEM1" s="6"/>
      <c r="UEN1" s="6"/>
      <c r="UEO1" s="6"/>
      <c r="UEP1" s="6"/>
      <c r="UEQ1" s="6"/>
      <c r="UER1" s="6"/>
      <c r="UES1" s="6"/>
      <c r="UET1" s="6"/>
      <c r="UEU1" s="6"/>
      <c r="UEV1" s="6"/>
      <c r="UEW1" s="6"/>
      <c r="UEX1" s="6"/>
      <c r="UEY1" s="6"/>
      <c r="UEZ1" s="6"/>
      <c r="UFA1" s="6"/>
      <c r="UFB1" s="6"/>
      <c r="UFC1" s="6"/>
      <c r="UFD1" s="6"/>
      <c r="UFE1" s="6"/>
      <c r="UFF1" s="6"/>
      <c r="UFG1" s="6"/>
      <c r="UFH1" s="6"/>
      <c r="UFI1" s="6"/>
      <c r="UFJ1" s="6"/>
      <c r="UFK1" s="6"/>
      <c r="UFL1" s="6"/>
      <c r="UFM1" s="6"/>
      <c r="UFN1" s="6"/>
      <c r="UFO1" s="6"/>
      <c r="UFP1" s="6"/>
      <c r="UFQ1" s="6"/>
      <c r="UFR1" s="6"/>
      <c r="UFS1" s="6"/>
      <c r="UFT1" s="6"/>
      <c r="UFU1" s="6"/>
      <c r="UFV1" s="6"/>
      <c r="UFW1" s="6"/>
      <c r="UFX1" s="6"/>
      <c r="UFY1" s="6"/>
      <c r="UFZ1" s="6"/>
      <c r="UGA1" s="6"/>
      <c r="UGB1" s="6"/>
      <c r="UGC1" s="6"/>
      <c r="UGD1" s="6"/>
      <c r="UGE1" s="6"/>
      <c r="UGF1" s="6"/>
      <c r="UGG1" s="6"/>
      <c r="UGH1" s="6"/>
      <c r="UGI1" s="6"/>
      <c r="UGJ1" s="6"/>
      <c r="UGK1" s="6"/>
      <c r="UGL1" s="6"/>
      <c r="UGM1" s="6"/>
      <c r="UGN1" s="6"/>
      <c r="UGO1" s="6"/>
      <c r="UGP1" s="6"/>
      <c r="UGQ1" s="6"/>
      <c r="UGR1" s="6"/>
      <c r="UGS1" s="6"/>
      <c r="UGT1" s="6"/>
      <c r="UGU1" s="6"/>
      <c r="UGV1" s="6"/>
      <c r="UGW1" s="6"/>
      <c r="UGX1" s="6"/>
      <c r="UGY1" s="6"/>
      <c r="UGZ1" s="6"/>
      <c r="UHA1" s="6"/>
      <c r="UHB1" s="6"/>
      <c r="UHC1" s="6"/>
      <c r="UHD1" s="6"/>
      <c r="UHE1" s="6"/>
      <c r="UHF1" s="6"/>
      <c r="UHG1" s="6"/>
      <c r="UHH1" s="6"/>
      <c r="UHI1" s="6"/>
      <c r="UHJ1" s="6"/>
      <c r="UHK1" s="6"/>
      <c r="UHL1" s="6"/>
      <c r="UHM1" s="6"/>
      <c r="UHN1" s="6"/>
      <c r="UHO1" s="6"/>
      <c r="UHP1" s="6"/>
      <c r="UHQ1" s="6"/>
      <c r="UHR1" s="6"/>
      <c r="UHS1" s="6"/>
      <c r="UHT1" s="6"/>
      <c r="UHU1" s="6"/>
      <c r="UHV1" s="6"/>
      <c r="UHW1" s="6"/>
      <c r="UHX1" s="6"/>
      <c r="UHY1" s="6"/>
      <c r="UHZ1" s="6"/>
      <c r="UIA1" s="6"/>
      <c r="UIB1" s="6"/>
      <c r="UIC1" s="6"/>
      <c r="UID1" s="6"/>
      <c r="UIE1" s="6"/>
      <c r="UIF1" s="6"/>
      <c r="UIG1" s="6"/>
      <c r="UIH1" s="6"/>
      <c r="UII1" s="6"/>
      <c r="UIJ1" s="6"/>
      <c r="UIK1" s="6"/>
      <c r="UIL1" s="6"/>
      <c r="UIM1" s="6"/>
      <c r="UIN1" s="6"/>
      <c r="UIO1" s="6"/>
      <c r="UIP1" s="6"/>
      <c r="UIQ1" s="6"/>
      <c r="UIR1" s="6"/>
      <c r="UIS1" s="6"/>
      <c r="UIT1" s="6"/>
      <c r="UIU1" s="6"/>
      <c r="UIV1" s="6"/>
      <c r="UIW1" s="6"/>
      <c r="UIX1" s="6"/>
      <c r="UIY1" s="6"/>
      <c r="UIZ1" s="6"/>
      <c r="UJA1" s="6"/>
      <c r="UJB1" s="6"/>
      <c r="UJC1" s="6"/>
      <c r="UJD1" s="6"/>
      <c r="UJE1" s="6"/>
      <c r="UJF1" s="6"/>
      <c r="UJG1" s="6"/>
      <c r="UJH1" s="6"/>
      <c r="UJI1" s="6"/>
      <c r="UJJ1" s="6"/>
      <c r="UJK1" s="6"/>
      <c r="UJL1" s="6"/>
      <c r="UJM1" s="6"/>
      <c r="UJN1" s="6"/>
      <c r="UJO1" s="6"/>
      <c r="UJP1" s="6"/>
      <c r="UJQ1" s="6"/>
      <c r="UJR1" s="6"/>
      <c r="UJS1" s="6"/>
      <c r="UJT1" s="6"/>
      <c r="UJU1" s="6"/>
      <c r="UJV1" s="6"/>
      <c r="UJW1" s="6"/>
      <c r="UJX1" s="6"/>
      <c r="UJY1" s="6"/>
      <c r="UJZ1" s="6"/>
      <c r="UKA1" s="6"/>
      <c r="UKB1" s="6"/>
      <c r="UKC1" s="6"/>
      <c r="UKD1" s="6"/>
      <c r="UKE1" s="6"/>
      <c r="UKF1" s="6"/>
      <c r="UKG1" s="6"/>
      <c r="UKH1" s="6"/>
      <c r="UKI1" s="6"/>
      <c r="UKJ1" s="6"/>
      <c r="UKK1" s="6"/>
      <c r="UKL1" s="6"/>
      <c r="UKM1" s="6"/>
      <c r="UKN1" s="6"/>
      <c r="UKO1" s="6"/>
      <c r="UKP1" s="6"/>
      <c r="UKQ1" s="6"/>
      <c r="UKR1" s="6"/>
      <c r="UKS1" s="6"/>
      <c r="UKT1" s="6"/>
      <c r="UKU1" s="6"/>
      <c r="UKV1" s="6"/>
      <c r="UKW1" s="6"/>
      <c r="UKX1" s="6"/>
      <c r="UKY1" s="6"/>
      <c r="UKZ1" s="6"/>
      <c r="ULA1" s="6"/>
      <c r="ULB1" s="6"/>
      <c r="ULC1" s="6"/>
      <c r="ULD1" s="6"/>
      <c r="ULE1" s="6"/>
      <c r="ULF1" s="6"/>
      <c r="ULG1" s="6"/>
      <c r="ULH1" s="6"/>
      <c r="ULI1" s="6"/>
      <c r="ULJ1" s="6"/>
      <c r="ULK1" s="6"/>
      <c r="ULL1" s="6"/>
      <c r="ULM1" s="6"/>
      <c r="ULN1" s="6"/>
      <c r="ULO1" s="6"/>
      <c r="ULP1" s="6"/>
      <c r="ULQ1" s="6"/>
      <c r="ULR1" s="6"/>
      <c r="ULS1" s="6"/>
      <c r="ULT1" s="6"/>
      <c r="ULU1" s="6"/>
      <c r="ULV1" s="6"/>
      <c r="ULW1" s="6"/>
      <c r="ULX1" s="6"/>
      <c r="ULY1" s="6"/>
      <c r="ULZ1" s="6"/>
      <c r="UMA1" s="6"/>
      <c r="UMB1" s="6"/>
      <c r="UMC1" s="6"/>
      <c r="UMD1" s="6"/>
      <c r="UME1" s="6"/>
      <c r="UMF1" s="6"/>
      <c r="UMG1" s="6"/>
      <c r="UMH1" s="6"/>
      <c r="UMI1" s="6"/>
      <c r="UMJ1" s="6"/>
      <c r="UMK1" s="6"/>
      <c r="UML1" s="6"/>
      <c r="UMM1" s="6"/>
      <c r="UMN1" s="6"/>
      <c r="UMO1" s="6"/>
      <c r="UMP1" s="6"/>
      <c r="UMQ1" s="6"/>
      <c r="UMR1" s="6"/>
      <c r="UMS1" s="6"/>
      <c r="UMT1" s="6"/>
      <c r="UMU1" s="6"/>
      <c r="UMV1" s="6"/>
      <c r="UMW1" s="6"/>
      <c r="UMX1" s="6"/>
      <c r="UMY1" s="6"/>
      <c r="UMZ1" s="6"/>
      <c r="UNA1" s="6"/>
      <c r="UNB1" s="6"/>
      <c r="UNC1" s="6"/>
      <c r="UND1" s="6"/>
      <c r="UNE1" s="6"/>
      <c r="UNF1" s="6"/>
      <c r="UNG1" s="6"/>
      <c r="UNH1" s="6"/>
      <c r="UNI1" s="6"/>
      <c r="UNJ1" s="6"/>
      <c r="UNK1" s="6"/>
      <c r="UNL1" s="6"/>
      <c r="UNM1" s="6"/>
      <c r="UNN1" s="6"/>
      <c r="UNO1" s="6"/>
      <c r="UNP1" s="6"/>
      <c r="UNQ1" s="6"/>
      <c r="UNR1" s="6"/>
      <c r="UNS1" s="6"/>
      <c r="UNT1" s="6"/>
      <c r="UNU1" s="6"/>
      <c r="UNV1" s="6"/>
      <c r="UNW1" s="6"/>
      <c r="UNX1" s="6"/>
      <c r="UNY1" s="6"/>
      <c r="UNZ1" s="6"/>
      <c r="UOA1" s="6"/>
      <c r="UOB1" s="6"/>
      <c r="UOC1" s="6"/>
      <c r="UOD1" s="6"/>
      <c r="UOE1" s="6"/>
      <c r="UOF1" s="6"/>
      <c r="UOG1" s="6"/>
      <c r="UOH1" s="6"/>
      <c r="UOI1" s="6"/>
      <c r="UOJ1" s="6"/>
      <c r="UOK1" s="6"/>
      <c r="UOL1" s="6"/>
      <c r="UOM1" s="6"/>
      <c r="UON1" s="6"/>
      <c r="UOO1" s="6"/>
      <c r="UOP1" s="6"/>
      <c r="UOQ1" s="6"/>
      <c r="UOR1" s="6"/>
      <c r="UOS1" s="6"/>
      <c r="UOT1" s="6"/>
      <c r="UOU1" s="6"/>
      <c r="UOV1" s="6"/>
      <c r="UOW1" s="6"/>
      <c r="UOX1" s="6"/>
      <c r="UOY1" s="6"/>
      <c r="UOZ1" s="6"/>
      <c r="UPA1" s="6"/>
      <c r="UPB1" s="6"/>
      <c r="UPC1" s="6"/>
      <c r="UPD1" s="6"/>
      <c r="UPE1" s="6"/>
      <c r="UPF1" s="6"/>
      <c r="UPG1" s="6"/>
      <c r="UPH1" s="6"/>
      <c r="UPI1" s="6"/>
      <c r="UPJ1" s="6"/>
      <c r="UPK1" s="6"/>
      <c r="UPL1" s="6"/>
      <c r="UPM1" s="6"/>
      <c r="UPN1" s="6"/>
      <c r="UPO1" s="6"/>
      <c r="UPP1" s="6"/>
      <c r="UPQ1" s="6"/>
      <c r="UPR1" s="6"/>
      <c r="UPS1" s="6"/>
      <c r="UPT1" s="6"/>
      <c r="UPU1" s="6"/>
      <c r="UPV1" s="6"/>
      <c r="UPW1" s="6"/>
      <c r="UPX1" s="6"/>
      <c r="UPY1" s="6"/>
      <c r="UPZ1" s="6"/>
      <c r="UQA1" s="6"/>
      <c r="UQB1" s="6"/>
      <c r="UQC1" s="6"/>
      <c r="UQD1" s="6"/>
      <c r="UQE1" s="6"/>
      <c r="UQF1" s="6"/>
      <c r="UQG1" s="6"/>
      <c r="UQH1" s="6"/>
      <c r="UQI1" s="6"/>
      <c r="UQJ1" s="6"/>
      <c r="UQK1" s="6"/>
      <c r="UQL1" s="6"/>
      <c r="UQM1" s="6"/>
      <c r="UQN1" s="6"/>
      <c r="UQO1" s="6"/>
      <c r="UQP1" s="6"/>
      <c r="UQQ1" s="6"/>
      <c r="UQR1" s="6"/>
      <c r="UQS1" s="6"/>
      <c r="UQT1" s="6"/>
      <c r="UQU1" s="6"/>
      <c r="UQV1" s="6"/>
      <c r="UQW1" s="6"/>
      <c r="UQX1" s="6"/>
      <c r="UQY1" s="6"/>
      <c r="UQZ1" s="6"/>
      <c r="URA1" s="6"/>
      <c r="URB1" s="6"/>
      <c r="URC1" s="6"/>
      <c r="URD1" s="6"/>
      <c r="URE1" s="6"/>
      <c r="URF1" s="6"/>
      <c r="URG1" s="6"/>
      <c r="URH1" s="6"/>
      <c r="URI1" s="6"/>
      <c r="URJ1" s="6"/>
      <c r="URK1" s="6"/>
      <c r="URL1" s="6"/>
      <c r="URM1" s="6"/>
      <c r="URN1" s="6"/>
      <c r="URO1" s="6"/>
      <c r="URP1" s="6"/>
      <c r="URQ1" s="6"/>
      <c r="URR1" s="6"/>
      <c r="URS1" s="6"/>
      <c r="URT1" s="6"/>
      <c r="URU1" s="6"/>
      <c r="URV1" s="6"/>
      <c r="URW1" s="6"/>
      <c r="URX1" s="6"/>
      <c r="URY1" s="6"/>
      <c r="URZ1" s="6"/>
      <c r="USA1" s="6"/>
      <c r="USB1" s="6"/>
      <c r="USC1" s="6"/>
      <c r="USD1" s="6"/>
      <c r="USE1" s="6"/>
      <c r="USF1" s="6"/>
      <c r="USG1" s="6"/>
      <c r="USH1" s="6"/>
      <c r="USI1" s="6"/>
      <c r="USJ1" s="6"/>
      <c r="USK1" s="6"/>
      <c r="USL1" s="6"/>
      <c r="USM1" s="6"/>
      <c r="USN1" s="6"/>
      <c r="USO1" s="6"/>
      <c r="USP1" s="6"/>
      <c r="USQ1" s="6"/>
      <c r="USR1" s="6"/>
      <c r="USS1" s="6"/>
      <c r="UST1" s="6"/>
      <c r="USU1" s="6"/>
      <c r="USV1" s="6"/>
      <c r="USW1" s="6"/>
      <c r="USX1" s="6"/>
      <c r="USY1" s="6"/>
      <c r="USZ1" s="6"/>
      <c r="UTA1" s="6"/>
      <c r="UTB1" s="6"/>
      <c r="UTC1" s="6"/>
      <c r="UTD1" s="6"/>
      <c r="UTE1" s="6"/>
      <c r="UTF1" s="6"/>
      <c r="UTG1" s="6"/>
      <c r="UTH1" s="6"/>
      <c r="UTI1" s="6"/>
      <c r="UTJ1" s="6"/>
      <c r="UTK1" s="6"/>
      <c r="UTL1" s="6"/>
      <c r="UTM1" s="6"/>
      <c r="UTN1" s="6"/>
      <c r="UTO1" s="6"/>
      <c r="UTP1" s="6"/>
      <c r="UTQ1" s="6"/>
      <c r="UTR1" s="6"/>
      <c r="UTS1" s="6"/>
      <c r="UTT1" s="6"/>
      <c r="UTU1" s="6"/>
      <c r="UTV1" s="6"/>
      <c r="UTW1" s="6"/>
      <c r="UTX1" s="6"/>
      <c r="UTY1" s="6"/>
      <c r="UTZ1" s="6"/>
      <c r="UUA1" s="6"/>
      <c r="UUB1" s="6"/>
      <c r="UUC1" s="6"/>
      <c r="UUD1" s="6"/>
      <c r="UUE1" s="6"/>
      <c r="UUF1" s="6"/>
      <c r="UUG1" s="6"/>
      <c r="UUH1" s="6"/>
      <c r="UUI1" s="6"/>
      <c r="UUJ1" s="6"/>
      <c r="UUK1" s="6"/>
      <c r="UUL1" s="6"/>
      <c r="UUM1" s="6"/>
      <c r="UUN1" s="6"/>
      <c r="UUO1" s="6"/>
      <c r="UUP1" s="6"/>
      <c r="UUQ1" s="6"/>
      <c r="UUR1" s="6"/>
      <c r="UUS1" s="6"/>
      <c r="UUT1" s="6"/>
      <c r="UUU1" s="6"/>
      <c r="UUV1" s="6"/>
      <c r="UUW1" s="6"/>
      <c r="UUX1" s="6"/>
      <c r="UUY1" s="6"/>
      <c r="UUZ1" s="6"/>
      <c r="UVA1" s="6"/>
      <c r="UVB1" s="6"/>
      <c r="UVC1" s="6"/>
      <c r="UVD1" s="6"/>
      <c r="UVE1" s="6"/>
      <c r="UVF1" s="6"/>
      <c r="UVG1" s="6"/>
      <c r="UVH1" s="6"/>
      <c r="UVI1" s="6"/>
      <c r="UVJ1" s="6"/>
      <c r="UVK1" s="6"/>
      <c r="UVL1" s="6"/>
      <c r="UVM1" s="6"/>
      <c r="UVN1" s="6"/>
      <c r="UVO1" s="6"/>
      <c r="UVP1" s="6"/>
      <c r="UVQ1" s="6"/>
      <c r="UVR1" s="6"/>
      <c r="UVS1" s="6"/>
      <c r="UVT1" s="6"/>
      <c r="UVU1" s="6"/>
      <c r="UVV1" s="6"/>
      <c r="UVW1" s="6"/>
      <c r="UVX1" s="6"/>
      <c r="UVY1" s="6"/>
      <c r="UVZ1" s="6"/>
      <c r="UWA1" s="6"/>
      <c r="UWB1" s="6"/>
      <c r="UWC1" s="6"/>
      <c r="UWD1" s="6"/>
      <c r="UWE1" s="6"/>
      <c r="UWF1" s="6"/>
      <c r="UWG1" s="6"/>
      <c r="UWH1" s="6"/>
      <c r="UWI1" s="6"/>
      <c r="UWJ1" s="6"/>
      <c r="UWK1" s="6"/>
      <c r="UWL1" s="6"/>
      <c r="UWM1" s="6"/>
      <c r="UWN1" s="6"/>
      <c r="UWO1" s="6"/>
      <c r="UWP1" s="6"/>
      <c r="UWQ1" s="6"/>
      <c r="UWR1" s="6"/>
      <c r="UWS1" s="6"/>
      <c r="UWT1" s="6"/>
      <c r="UWU1" s="6"/>
      <c r="UWV1" s="6"/>
      <c r="UWW1" s="6"/>
      <c r="UWX1" s="6"/>
      <c r="UWY1" s="6"/>
      <c r="UWZ1" s="6"/>
      <c r="UXA1" s="6"/>
      <c r="UXB1" s="6"/>
      <c r="UXC1" s="6"/>
      <c r="UXD1" s="6"/>
      <c r="UXE1" s="6"/>
      <c r="UXF1" s="6"/>
      <c r="UXG1" s="6"/>
      <c r="UXH1" s="6"/>
      <c r="UXI1" s="6"/>
      <c r="UXJ1" s="6"/>
      <c r="UXK1" s="6"/>
      <c r="UXL1" s="6"/>
      <c r="UXM1" s="6"/>
      <c r="UXN1" s="6"/>
      <c r="UXO1" s="6"/>
      <c r="UXP1" s="6"/>
      <c r="UXQ1" s="6"/>
      <c r="UXR1" s="6"/>
      <c r="UXS1" s="6"/>
      <c r="UXT1" s="6"/>
      <c r="UXU1" s="6"/>
      <c r="UXV1" s="6"/>
      <c r="UXW1" s="6"/>
      <c r="UXX1" s="6"/>
      <c r="UXY1" s="6"/>
      <c r="UXZ1" s="6"/>
      <c r="UYA1" s="6"/>
      <c r="UYB1" s="6"/>
      <c r="UYC1" s="6"/>
      <c r="UYD1" s="6"/>
      <c r="UYE1" s="6"/>
      <c r="UYF1" s="6"/>
      <c r="UYG1" s="6"/>
      <c r="UYH1" s="6"/>
      <c r="UYI1" s="6"/>
      <c r="UYJ1" s="6"/>
      <c r="UYK1" s="6"/>
      <c r="UYL1" s="6"/>
      <c r="UYM1" s="6"/>
      <c r="UYN1" s="6"/>
      <c r="UYO1" s="6"/>
      <c r="UYP1" s="6"/>
      <c r="UYQ1" s="6"/>
      <c r="UYR1" s="6"/>
      <c r="UYS1" s="6"/>
      <c r="UYT1" s="6"/>
      <c r="UYU1" s="6"/>
      <c r="UYV1" s="6"/>
      <c r="UYW1" s="6"/>
      <c r="UYX1" s="6"/>
      <c r="UYY1" s="6"/>
      <c r="UYZ1" s="6"/>
      <c r="UZA1" s="6"/>
      <c r="UZB1" s="6"/>
      <c r="UZC1" s="6"/>
      <c r="UZD1" s="6"/>
      <c r="UZE1" s="6"/>
      <c r="UZF1" s="6"/>
      <c r="UZG1" s="6"/>
      <c r="UZH1" s="6"/>
      <c r="UZI1" s="6"/>
      <c r="UZJ1" s="6"/>
      <c r="UZK1" s="6"/>
      <c r="UZL1" s="6"/>
      <c r="UZM1" s="6"/>
      <c r="UZN1" s="6"/>
      <c r="UZO1" s="6"/>
      <c r="UZP1" s="6"/>
      <c r="UZQ1" s="6"/>
      <c r="UZR1" s="6"/>
      <c r="UZS1" s="6"/>
      <c r="UZT1" s="6"/>
      <c r="UZU1" s="6"/>
      <c r="UZV1" s="6"/>
      <c r="UZW1" s="6"/>
      <c r="UZX1" s="6"/>
      <c r="UZY1" s="6"/>
      <c r="UZZ1" s="6"/>
      <c r="VAA1" s="6"/>
      <c r="VAB1" s="6"/>
      <c r="VAC1" s="6"/>
      <c r="VAD1" s="6"/>
      <c r="VAE1" s="6"/>
      <c r="VAF1" s="6"/>
      <c r="VAG1" s="6"/>
      <c r="VAH1" s="6"/>
      <c r="VAI1" s="6"/>
      <c r="VAJ1" s="6"/>
      <c r="VAK1" s="6"/>
      <c r="VAL1" s="6"/>
      <c r="VAM1" s="6"/>
      <c r="VAN1" s="6"/>
      <c r="VAO1" s="6"/>
      <c r="VAP1" s="6"/>
      <c r="VAQ1" s="6"/>
      <c r="VAR1" s="6"/>
      <c r="VAS1" s="6"/>
      <c r="VAT1" s="6"/>
      <c r="VAU1" s="6"/>
      <c r="VAV1" s="6"/>
      <c r="VAW1" s="6"/>
      <c r="VAX1" s="6"/>
      <c r="VAY1" s="6"/>
      <c r="VAZ1" s="6"/>
      <c r="VBA1" s="6"/>
      <c r="VBB1" s="6"/>
      <c r="VBC1" s="6"/>
      <c r="VBD1" s="6"/>
      <c r="VBE1" s="6"/>
      <c r="VBF1" s="6"/>
      <c r="VBG1" s="6"/>
      <c r="VBH1" s="6"/>
      <c r="VBI1" s="6"/>
      <c r="VBJ1" s="6"/>
      <c r="VBK1" s="6"/>
      <c r="VBL1" s="6"/>
      <c r="VBM1" s="6"/>
      <c r="VBN1" s="6"/>
      <c r="VBO1" s="6"/>
      <c r="VBP1" s="6"/>
      <c r="VBQ1" s="6"/>
      <c r="VBR1" s="6"/>
      <c r="VBS1" s="6"/>
      <c r="VBT1" s="6"/>
      <c r="VBU1" s="6"/>
      <c r="VBV1" s="6"/>
      <c r="VBW1" s="6"/>
      <c r="VBX1" s="6"/>
      <c r="VBY1" s="6"/>
      <c r="VBZ1" s="6"/>
      <c r="VCA1" s="6"/>
      <c r="VCB1" s="6"/>
      <c r="VCC1" s="6"/>
      <c r="VCD1" s="6"/>
      <c r="VCE1" s="6"/>
      <c r="VCF1" s="6"/>
      <c r="VCG1" s="6"/>
      <c r="VCH1" s="6"/>
      <c r="VCI1" s="6"/>
      <c r="VCJ1" s="6"/>
      <c r="VCK1" s="6"/>
      <c r="VCL1" s="6"/>
      <c r="VCM1" s="6"/>
      <c r="VCN1" s="6"/>
      <c r="VCO1" s="6"/>
      <c r="VCP1" s="6"/>
      <c r="VCQ1" s="6"/>
      <c r="VCR1" s="6"/>
      <c r="VCS1" s="6"/>
      <c r="VCT1" s="6"/>
      <c r="VCU1" s="6"/>
      <c r="VCV1" s="6"/>
      <c r="VCW1" s="6"/>
      <c r="VCX1" s="6"/>
      <c r="VCY1" s="6"/>
      <c r="VCZ1" s="6"/>
      <c r="VDA1" s="6"/>
      <c r="VDB1" s="6"/>
      <c r="VDC1" s="6"/>
      <c r="VDD1" s="6"/>
      <c r="VDE1" s="6"/>
      <c r="VDF1" s="6"/>
      <c r="VDG1" s="6"/>
      <c r="VDH1" s="6"/>
      <c r="VDI1" s="6"/>
      <c r="VDJ1" s="6"/>
      <c r="VDK1" s="6"/>
      <c r="VDL1" s="6"/>
      <c r="VDM1" s="6"/>
      <c r="VDN1" s="6"/>
      <c r="VDO1" s="6"/>
      <c r="VDP1" s="6"/>
      <c r="VDQ1" s="6"/>
      <c r="VDR1" s="6"/>
      <c r="VDS1" s="6"/>
      <c r="VDT1" s="6"/>
      <c r="VDU1" s="6"/>
      <c r="VDV1" s="6"/>
      <c r="VDW1" s="6"/>
      <c r="VDX1" s="6"/>
      <c r="VDY1" s="6"/>
      <c r="VDZ1" s="6"/>
      <c r="VEA1" s="6"/>
      <c r="VEB1" s="6"/>
      <c r="VEC1" s="6"/>
      <c r="VED1" s="6"/>
      <c r="VEE1" s="6"/>
      <c r="VEF1" s="6"/>
      <c r="VEG1" s="6"/>
      <c r="VEH1" s="6"/>
      <c r="VEI1" s="6"/>
      <c r="VEJ1" s="6"/>
      <c r="VEK1" s="6"/>
      <c r="VEL1" s="6"/>
      <c r="VEM1" s="6"/>
      <c r="VEN1" s="6"/>
      <c r="VEO1" s="6"/>
      <c r="VEP1" s="6"/>
      <c r="VEQ1" s="6"/>
      <c r="VER1" s="6"/>
      <c r="VES1" s="6"/>
      <c r="VET1" s="6"/>
      <c r="VEU1" s="6"/>
      <c r="VEV1" s="6"/>
      <c r="VEW1" s="6"/>
      <c r="VEX1" s="6"/>
      <c r="VEY1" s="6"/>
      <c r="VEZ1" s="6"/>
      <c r="VFA1" s="6"/>
      <c r="VFB1" s="6"/>
      <c r="VFC1" s="6"/>
      <c r="VFD1" s="6"/>
      <c r="VFE1" s="6"/>
      <c r="VFF1" s="6"/>
      <c r="VFG1" s="6"/>
      <c r="VFH1" s="6"/>
      <c r="VFI1" s="6"/>
      <c r="VFJ1" s="6"/>
      <c r="VFK1" s="6"/>
      <c r="VFL1" s="6"/>
      <c r="VFM1" s="6"/>
      <c r="VFN1" s="6"/>
      <c r="VFO1" s="6"/>
      <c r="VFP1" s="6"/>
      <c r="VFQ1" s="6"/>
      <c r="VFR1" s="6"/>
      <c r="VFS1" s="6"/>
      <c r="VFT1" s="6"/>
      <c r="VFU1" s="6"/>
      <c r="VFV1" s="6"/>
      <c r="VFW1" s="6"/>
      <c r="VFX1" s="6"/>
      <c r="VFY1" s="6"/>
      <c r="VFZ1" s="6"/>
      <c r="VGA1" s="6"/>
      <c r="VGB1" s="6"/>
      <c r="VGC1" s="6"/>
      <c r="VGD1" s="6"/>
      <c r="VGE1" s="6"/>
      <c r="VGF1" s="6"/>
      <c r="VGG1" s="6"/>
      <c r="VGH1" s="6"/>
      <c r="VGI1" s="6"/>
      <c r="VGJ1" s="6"/>
      <c r="VGK1" s="6"/>
      <c r="VGL1" s="6"/>
      <c r="VGM1" s="6"/>
      <c r="VGN1" s="6"/>
      <c r="VGO1" s="6"/>
      <c r="VGP1" s="6"/>
      <c r="VGQ1" s="6"/>
      <c r="VGR1" s="6"/>
      <c r="VGS1" s="6"/>
      <c r="VGT1" s="6"/>
      <c r="VGU1" s="6"/>
      <c r="VGV1" s="6"/>
      <c r="VGW1" s="6"/>
      <c r="VGX1" s="6"/>
      <c r="VGY1" s="6"/>
      <c r="VGZ1" s="6"/>
      <c r="VHA1" s="6"/>
      <c r="VHB1" s="6"/>
      <c r="VHC1" s="6"/>
      <c r="VHD1" s="6"/>
      <c r="VHE1" s="6"/>
      <c r="VHF1" s="6"/>
      <c r="VHG1" s="6"/>
      <c r="VHH1" s="6"/>
      <c r="VHI1" s="6"/>
      <c r="VHJ1" s="6"/>
      <c r="VHK1" s="6"/>
      <c r="VHL1" s="6"/>
      <c r="VHM1" s="6"/>
      <c r="VHN1" s="6"/>
      <c r="VHO1" s="6"/>
      <c r="VHP1" s="6"/>
      <c r="VHQ1" s="6"/>
      <c r="VHR1" s="6"/>
      <c r="VHS1" s="6"/>
      <c r="VHT1" s="6"/>
      <c r="VHU1" s="6"/>
      <c r="VHV1" s="6"/>
      <c r="VHW1" s="6"/>
      <c r="VHX1" s="6"/>
      <c r="VHY1" s="6"/>
      <c r="VHZ1" s="6"/>
      <c r="VIA1" s="6"/>
      <c r="VIB1" s="6"/>
      <c r="VIC1" s="6"/>
      <c r="VID1" s="6"/>
      <c r="VIE1" s="6"/>
      <c r="VIF1" s="6"/>
      <c r="VIG1" s="6"/>
      <c r="VIH1" s="6"/>
      <c r="VII1" s="6"/>
      <c r="VIJ1" s="6"/>
      <c r="VIK1" s="6"/>
      <c r="VIL1" s="6"/>
      <c r="VIM1" s="6"/>
      <c r="VIN1" s="6"/>
      <c r="VIO1" s="6"/>
      <c r="VIP1" s="6"/>
      <c r="VIQ1" s="6"/>
      <c r="VIR1" s="6"/>
      <c r="VIS1" s="6"/>
      <c r="VIT1" s="6"/>
      <c r="VIU1" s="6"/>
      <c r="VIV1" s="6"/>
      <c r="VIW1" s="6"/>
      <c r="VIX1" s="6"/>
      <c r="VIY1" s="6"/>
      <c r="VIZ1" s="6"/>
      <c r="VJA1" s="6"/>
      <c r="VJB1" s="6"/>
      <c r="VJC1" s="6"/>
      <c r="VJD1" s="6"/>
      <c r="VJE1" s="6"/>
      <c r="VJF1" s="6"/>
      <c r="VJG1" s="6"/>
      <c r="VJH1" s="6"/>
      <c r="VJI1" s="6"/>
      <c r="VJJ1" s="6"/>
      <c r="VJK1" s="6"/>
      <c r="VJL1" s="6"/>
      <c r="VJM1" s="6"/>
      <c r="VJN1" s="6"/>
      <c r="VJO1" s="6"/>
      <c r="VJP1" s="6"/>
      <c r="VJQ1" s="6"/>
      <c r="VJR1" s="6"/>
      <c r="VJS1" s="6"/>
      <c r="VJT1" s="6"/>
      <c r="VJU1" s="6"/>
      <c r="VJV1" s="6"/>
      <c r="VJW1" s="6"/>
      <c r="VJX1" s="6"/>
      <c r="VJY1" s="6"/>
      <c r="VJZ1" s="6"/>
      <c r="VKA1" s="6"/>
      <c r="VKB1" s="6"/>
      <c r="VKC1" s="6"/>
      <c r="VKD1" s="6"/>
      <c r="VKE1" s="6"/>
      <c r="VKF1" s="6"/>
      <c r="VKG1" s="6"/>
      <c r="VKH1" s="6"/>
      <c r="VKI1" s="6"/>
      <c r="VKJ1" s="6"/>
      <c r="VKK1" s="6"/>
      <c r="VKL1" s="6"/>
      <c r="VKM1" s="6"/>
      <c r="VKN1" s="6"/>
      <c r="VKO1" s="6"/>
      <c r="VKP1" s="6"/>
      <c r="VKQ1" s="6"/>
      <c r="VKR1" s="6"/>
      <c r="VKS1" s="6"/>
      <c r="VKT1" s="6"/>
      <c r="VKU1" s="6"/>
      <c r="VKV1" s="6"/>
      <c r="VKW1" s="6"/>
      <c r="VKX1" s="6"/>
      <c r="VKY1" s="6"/>
      <c r="VKZ1" s="6"/>
      <c r="VLA1" s="6"/>
      <c r="VLB1" s="6"/>
      <c r="VLC1" s="6"/>
      <c r="VLD1" s="6"/>
      <c r="VLE1" s="6"/>
      <c r="VLF1" s="6"/>
      <c r="VLG1" s="6"/>
      <c r="VLH1" s="6"/>
      <c r="VLI1" s="6"/>
      <c r="VLJ1" s="6"/>
      <c r="VLK1" s="6"/>
      <c r="VLL1" s="6"/>
      <c r="VLM1" s="6"/>
      <c r="VLN1" s="6"/>
      <c r="VLO1" s="6"/>
      <c r="VLP1" s="6"/>
      <c r="VLQ1" s="6"/>
      <c r="VLR1" s="6"/>
      <c r="VLS1" s="6"/>
      <c r="VLT1" s="6"/>
      <c r="VLU1" s="6"/>
      <c r="VLV1" s="6"/>
      <c r="VLW1" s="6"/>
      <c r="VLX1" s="6"/>
      <c r="VLY1" s="6"/>
      <c r="VLZ1" s="6"/>
      <c r="VMA1" s="6"/>
      <c r="VMB1" s="6"/>
      <c r="VMC1" s="6"/>
      <c r="VMD1" s="6"/>
      <c r="VME1" s="6"/>
      <c r="VMF1" s="6"/>
      <c r="VMG1" s="6"/>
      <c r="VMH1" s="6"/>
      <c r="VMI1" s="6"/>
      <c r="VMJ1" s="6"/>
      <c r="VMK1" s="6"/>
      <c r="VML1" s="6"/>
      <c r="VMM1" s="6"/>
      <c r="VMN1" s="6"/>
      <c r="VMO1" s="6"/>
      <c r="VMP1" s="6"/>
      <c r="VMQ1" s="6"/>
      <c r="VMR1" s="6"/>
      <c r="VMS1" s="6"/>
      <c r="VMT1" s="6"/>
      <c r="VMU1" s="6"/>
      <c r="VMV1" s="6"/>
      <c r="VMW1" s="6"/>
      <c r="VMX1" s="6"/>
      <c r="VMY1" s="6"/>
      <c r="VMZ1" s="6"/>
      <c r="VNA1" s="6"/>
      <c r="VNB1" s="6"/>
      <c r="VNC1" s="6"/>
      <c r="VND1" s="6"/>
      <c r="VNE1" s="6"/>
      <c r="VNF1" s="6"/>
      <c r="VNG1" s="6"/>
      <c r="VNH1" s="6"/>
      <c r="VNI1" s="6"/>
      <c r="VNJ1" s="6"/>
      <c r="VNK1" s="6"/>
      <c r="VNL1" s="6"/>
      <c r="VNM1" s="6"/>
      <c r="VNN1" s="6"/>
      <c r="VNO1" s="6"/>
      <c r="VNP1" s="6"/>
      <c r="VNQ1" s="6"/>
      <c r="VNR1" s="6"/>
      <c r="VNS1" s="6"/>
      <c r="VNT1" s="6"/>
      <c r="VNU1" s="6"/>
      <c r="VNV1" s="6"/>
      <c r="VNW1" s="6"/>
      <c r="VNX1" s="6"/>
      <c r="VNY1" s="6"/>
      <c r="VNZ1" s="6"/>
      <c r="VOA1" s="6"/>
      <c r="VOB1" s="6"/>
      <c r="VOC1" s="6"/>
      <c r="VOD1" s="6"/>
      <c r="VOE1" s="6"/>
      <c r="VOF1" s="6"/>
      <c r="VOG1" s="6"/>
      <c r="VOH1" s="6"/>
      <c r="VOI1" s="6"/>
      <c r="VOJ1" s="6"/>
      <c r="VOK1" s="6"/>
      <c r="VOL1" s="6"/>
      <c r="VOM1" s="6"/>
      <c r="VON1" s="6"/>
      <c r="VOO1" s="6"/>
      <c r="VOP1" s="6"/>
      <c r="VOQ1" s="6"/>
      <c r="VOR1" s="6"/>
      <c r="VOS1" s="6"/>
      <c r="VOT1" s="6"/>
      <c r="VOU1" s="6"/>
      <c r="VOV1" s="6"/>
      <c r="VOW1" s="6"/>
      <c r="VOX1" s="6"/>
      <c r="VOY1" s="6"/>
      <c r="VOZ1" s="6"/>
      <c r="VPA1" s="6"/>
      <c r="VPB1" s="6"/>
      <c r="VPC1" s="6"/>
      <c r="VPD1" s="6"/>
      <c r="VPE1" s="6"/>
      <c r="VPF1" s="6"/>
      <c r="VPG1" s="6"/>
      <c r="VPH1" s="6"/>
      <c r="VPI1" s="6"/>
      <c r="VPJ1" s="6"/>
      <c r="VPK1" s="6"/>
      <c r="VPL1" s="6"/>
      <c r="VPM1" s="6"/>
      <c r="VPN1" s="6"/>
      <c r="VPO1" s="6"/>
      <c r="VPP1" s="6"/>
      <c r="VPQ1" s="6"/>
      <c r="VPR1" s="6"/>
      <c r="VPS1" s="6"/>
      <c r="VPT1" s="6"/>
      <c r="VPU1" s="6"/>
      <c r="VPV1" s="6"/>
      <c r="VPW1" s="6"/>
      <c r="VPX1" s="6"/>
      <c r="VPY1" s="6"/>
      <c r="VPZ1" s="6"/>
      <c r="VQA1" s="6"/>
      <c r="VQB1" s="6"/>
      <c r="VQC1" s="6"/>
      <c r="VQD1" s="6"/>
      <c r="VQE1" s="6"/>
      <c r="VQF1" s="6"/>
      <c r="VQG1" s="6"/>
      <c r="VQH1" s="6"/>
      <c r="VQI1" s="6"/>
      <c r="VQJ1" s="6"/>
      <c r="VQK1" s="6"/>
      <c r="VQL1" s="6"/>
      <c r="VQM1" s="6"/>
      <c r="VQN1" s="6"/>
      <c r="VQO1" s="6"/>
      <c r="VQP1" s="6"/>
      <c r="VQQ1" s="6"/>
      <c r="VQR1" s="6"/>
      <c r="VQS1" s="6"/>
      <c r="VQT1" s="6"/>
      <c r="VQU1" s="6"/>
      <c r="VQV1" s="6"/>
      <c r="VQW1" s="6"/>
      <c r="VQX1" s="6"/>
      <c r="VQY1" s="6"/>
      <c r="VQZ1" s="6"/>
      <c r="VRA1" s="6"/>
      <c r="VRB1" s="6"/>
      <c r="VRC1" s="6"/>
      <c r="VRD1" s="6"/>
      <c r="VRE1" s="6"/>
      <c r="VRF1" s="6"/>
      <c r="VRG1" s="6"/>
      <c r="VRH1" s="6"/>
      <c r="VRI1" s="6"/>
      <c r="VRJ1" s="6"/>
      <c r="VRK1" s="6"/>
      <c r="VRL1" s="6"/>
      <c r="VRM1" s="6"/>
      <c r="VRN1" s="6"/>
      <c r="VRO1" s="6"/>
      <c r="VRP1" s="6"/>
      <c r="VRQ1" s="6"/>
      <c r="VRR1" s="6"/>
      <c r="VRS1" s="6"/>
      <c r="VRT1" s="6"/>
      <c r="VRU1" s="6"/>
      <c r="VRV1" s="6"/>
      <c r="VRW1" s="6"/>
      <c r="VRX1" s="6"/>
      <c r="VRY1" s="6"/>
      <c r="VRZ1" s="6"/>
      <c r="VSA1" s="6"/>
      <c r="VSB1" s="6"/>
      <c r="VSC1" s="6"/>
      <c r="VSD1" s="6"/>
      <c r="VSE1" s="6"/>
      <c r="VSF1" s="6"/>
      <c r="VSG1" s="6"/>
      <c r="VSH1" s="6"/>
      <c r="VSI1" s="6"/>
      <c r="VSJ1" s="6"/>
      <c r="VSK1" s="6"/>
      <c r="VSL1" s="6"/>
      <c r="VSM1" s="6"/>
      <c r="VSN1" s="6"/>
      <c r="VSO1" s="6"/>
      <c r="VSP1" s="6"/>
      <c r="VSQ1" s="6"/>
      <c r="VSR1" s="6"/>
      <c r="VSS1" s="6"/>
      <c r="VST1" s="6"/>
      <c r="VSU1" s="6"/>
      <c r="VSV1" s="6"/>
      <c r="VSW1" s="6"/>
      <c r="VSX1" s="6"/>
      <c r="VSY1" s="6"/>
      <c r="VSZ1" s="6"/>
      <c r="VTA1" s="6"/>
      <c r="VTB1" s="6"/>
      <c r="VTC1" s="6"/>
      <c r="VTD1" s="6"/>
      <c r="VTE1" s="6"/>
      <c r="VTF1" s="6"/>
      <c r="VTG1" s="6"/>
      <c r="VTH1" s="6"/>
      <c r="VTI1" s="6"/>
      <c r="VTJ1" s="6"/>
      <c r="VTK1" s="6"/>
      <c r="VTL1" s="6"/>
      <c r="VTM1" s="6"/>
      <c r="VTN1" s="6"/>
      <c r="VTO1" s="6"/>
      <c r="VTP1" s="6"/>
      <c r="VTQ1" s="6"/>
      <c r="VTR1" s="6"/>
      <c r="VTS1" s="6"/>
      <c r="VTT1" s="6"/>
      <c r="VTU1" s="6"/>
      <c r="VTV1" s="6"/>
      <c r="VTW1" s="6"/>
      <c r="VTX1" s="6"/>
      <c r="VTY1" s="6"/>
      <c r="VTZ1" s="6"/>
      <c r="VUA1" s="6"/>
      <c r="VUB1" s="6"/>
      <c r="VUC1" s="6"/>
      <c r="VUD1" s="6"/>
      <c r="VUE1" s="6"/>
      <c r="VUF1" s="6"/>
      <c r="VUG1" s="6"/>
      <c r="VUH1" s="6"/>
      <c r="VUI1" s="6"/>
      <c r="VUJ1" s="6"/>
      <c r="VUK1" s="6"/>
      <c r="VUL1" s="6"/>
      <c r="VUM1" s="6"/>
      <c r="VUN1" s="6"/>
      <c r="VUO1" s="6"/>
      <c r="VUP1" s="6"/>
      <c r="VUQ1" s="6"/>
      <c r="VUR1" s="6"/>
      <c r="VUS1" s="6"/>
      <c r="VUT1" s="6"/>
      <c r="VUU1" s="6"/>
      <c r="VUV1" s="6"/>
      <c r="VUW1" s="6"/>
      <c r="VUX1" s="6"/>
      <c r="VUY1" s="6"/>
      <c r="VUZ1" s="6"/>
      <c r="VVA1" s="6"/>
      <c r="VVB1" s="6"/>
      <c r="VVC1" s="6"/>
      <c r="VVD1" s="6"/>
      <c r="VVE1" s="6"/>
      <c r="VVF1" s="6"/>
      <c r="VVG1" s="6"/>
      <c r="VVH1" s="6"/>
      <c r="VVI1" s="6"/>
      <c r="VVJ1" s="6"/>
      <c r="VVK1" s="6"/>
      <c r="VVL1" s="6"/>
      <c r="VVM1" s="6"/>
      <c r="VVN1" s="6"/>
      <c r="VVO1" s="6"/>
      <c r="VVP1" s="6"/>
      <c r="VVQ1" s="6"/>
      <c r="VVR1" s="6"/>
      <c r="VVS1" s="6"/>
      <c r="VVT1" s="6"/>
      <c r="VVU1" s="6"/>
      <c r="VVV1" s="6"/>
      <c r="VVW1" s="6"/>
      <c r="VVX1" s="6"/>
      <c r="VVY1" s="6"/>
      <c r="VVZ1" s="6"/>
      <c r="VWA1" s="6"/>
      <c r="VWB1" s="6"/>
      <c r="VWC1" s="6"/>
      <c r="VWD1" s="6"/>
      <c r="VWE1" s="6"/>
      <c r="VWF1" s="6"/>
      <c r="VWG1" s="6"/>
      <c r="VWH1" s="6"/>
      <c r="VWI1" s="6"/>
      <c r="VWJ1" s="6"/>
      <c r="VWK1" s="6"/>
      <c r="VWL1" s="6"/>
      <c r="VWM1" s="6"/>
      <c r="VWN1" s="6"/>
      <c r="VWO1" s="6"/>
      <c r="VWP1" s="6"/>
      <c r="VWQ1" s="6"/>
      <c r="VWR1" s="6"/>
      <c r="VWS1" s="6"/>
      <c r="VWT1" s="6"/>
      <c r="VWU1" s="6"/>
      <c r="VWV1" s="6"/>
      <c r="VWW1" s="6"/>
      <c r="VWX1" s="6"/>
      <c r="VWY1" s="6"/>
      <c r="VWZ1" s="6"/>
      <c r="VXA1" s="6"/>
      <c r="VXB1" s="6"/>
      <c r="VXC1" s="6"/>
      <c r="VXD1" s="6"/>
      <c r="VXE1" s="6"/>
      <c r="VXF1" s="6"/>
      <c r="VXG1" s="6"/>
      <c r="VXH1" s="6"/>
      <c r="VXI1" s="6"/>
      <c r="VXJ1" s="6"/>
      <c r="VXK1" s="6"/>
      <c r="VXL1" s="6"/>
      <c r="VXM1" s="6"/>
      <c r="VXN1" s="6"/>
      <c r="VXO1" s="6"/>
      <c r="VXP1" s="6"/>
      <c r="VXQ1" s="6"/>
      <c r="VXR1" s="6"/>
      <c r="VXS1" s="6"/>
      <c r="VXT1" s="6"/>
      <c r="VXU1" s="6"/>
      <c r="VXV1" s="6"/>
      <c r="VXW1" s="6"/>
      <c r="VXX1" s="6"/>
      <c r="VXY1" s="6"/>
      <c r="VXZ1" s="6"/>
      <c r="VYA1" s="6"/>
      <c r="VYB1" s="6"/>
      <c r="VYC1" s="6"/>
      <c r="VYD1" s="6"/>
      <c r="VYE1" s="6"/>
      <c r="VYF1" s="6"/>
      <c r="VYG1" s="6"/>
      <c r="VYH1" s="6"/>
      <c r="VYI1" s="6"/>
      <c r="VYJ1" s="6"/>
      <c r="VYK1" s="6"/>
      <c r="VYL1" s="6"/>
      <c r="VYM1" s="6"/>
      <c r="VYN1" s="6"/>
      <c r="VYO1" s="6"/>
      <c r="VYP1" s="6"/>
      <c r="VYQ1" s="6"/>
      <c r="VYR1" s="6"/>
      <c r="VYS1" s="6"/>
      <c r="VYT1" s="6"/>
      <c r="VYU1" s="6"/>
      <c r="VYV1" s="6"/>
      <c r="VYW1" s="6"/>
      <c r="VYX1" s="6"/>
      <c r="VYY1" s="6"/>
      <c r="VYZ1" s="6"/>
      <c r="VZA1" s="6"/>
      <c r="VZB1" s="6"/>
      <c r="VZC1" s="6"/>
      <c r="VZD1" s="6"/>
      <c r="VZE1" s="6"/>
      <c r="VZF1" s="6"/>
      <c r="VZG1" s="6"/>
      <c r="VZH1" s="6"/>
      <c r="VZI1" s="6"/>
      <c r="VZJ1" s="6"/>
      <c r="VZK1" s="6"/>
      <c r="VZL1" s="6"/>
      <c r="VZM1" s="6"/>
      <c r="VZN1" s="6"/>
      <c r="VZO1" s="6"/>
      <c r="VZP1" s="6"/>
      <c r="VZQ1" s="6"/>
      <c r="VZR1" s="6"/>
      <c r="VZS1" s="6"/>
      <c r="VZT1" s="6"/>
      <c r="VZU1" s="6"/>
      <c r="VZV1" s="6"/>
      <c r="VZW1" s="6"/>
      <c r="VZX1" s="6"/>
      <c r="VZY1" s="6"/>
      <c r="VZZ1" s="6"/>
      <c r="WAA1" s="6"/>
      <c r="WAB1" s="6"/>
      <c r="WAC1" s="6"/>
      <c r="WAD1" s="6"/>
      <c r="WAE1" s="6"/>
      <c r="WAF1" s="6"/>
      <c r="WAG1" s="6"/>
      <c r="WAH1" s="6"/>
      <c r="WAI1" s="6"/>
      <c r="WAJ1" s="6"/>
      <c r="WAK1" s="6"/>
      <c r="WAL1" s="6"/>
      <c r="WAM1" s="6"/>
      <c r="WAN1" s="6"/>
      <c r="WAO1" s="6"/>
      <c r="WAP1" s="6"/>
      <c r="WAQ1" s="6"/>
      <c r="WAR1" s="6"/>
      <c r="WAS1" s="6"/>
      <c r="WAT1" s="6"/>
      <c r="WAU1" s="6"/>
      <c r="WAV1" s="6"/>
      <c r="WAW1" s="6"/>
      <c r="WAX1" s="6"/>
      <c r="WAY1" s="6"/>
      <c r="WAZ1" s="6"/>
      <c r="WBA1" s="6"/>
      <c r="WBB1" s="6"/>
      <c r="WBC1" s="6"/>
      <c r="WBD1" s="6"/>
      <c r="WBE1" s="6"/>
      <c r="WBF1" s="6"/>
      <c r="WBG1" s="6"/>
      <c r="WBH1" s="6"/>
      <c r="WBI1" s="6"/>
      <c r="WBJ1" s="6"/>
      <c r="WBK1" s="6"/>
      <c r="WBL1" s="6"/>
      <c r="WBM1" s="6"/>
      <c r="WBN1" s="6"/>
      <c r="WBO1" s="6"/>
      <c r="WBP1" s="6"/>
      <c r="WBQ1" s="6"/>
      <c r="WBR1" s="6"/>
      <c r="WBS1" s="6"/>
      <c r="WBT1" s="6"/>
      <c r="WBU1" s="6"/>
      <c r="WBV1" s="6"/>
      <c r="WBW1" s="6"/>
      <c r="WBX1" s="6"/>
      <c r="WBY1" s="6"/>
      <c r="WBZ1" s="6"/>
      <c r="WCA1" s="6"/>
      <c r="WCB1" s="6"/>
      <c r="WCC1" s="6"/>
      <c r="WCD1" s="6"/>
      <c r="WCE1" s="6"/>
      <c r="WCF1" s="6"/>
      <c r="WCG1" s="6"/>
      <c r="WCH1" s="6"/>
      <c r="WCI1" s="6"/>
      <c r="WCJ1" s="6"/>
      <c r="WCK1" s="6"/>
      <c r="WCL1" s="6"/>
      <c r="WCM1" s="6"/>
      <c r="WCN1" s="6"/>
      <c r="WCO1" s="6"/>
      <c r="WCP1" s="6"/>
      <c r="WCQ1" s="6"/>
      <c r="WCR1" s="6"/>
      <c r="WCS1" s="6"/>
      <c r="WCT1" s="6"/>
      <c r="WCU1" s="6"/>
      <c r="WCV1" s="6"/>
      <c r="WCW1" s="6"/>
      <c r="WCX1" s="6"/>
      <c r="WCY1" s="6"/>
      <c r="WCZ1" s="6"/>
      <c r="WDA1" s="6"/>
      <c r="WDB1" s="6"/>
      <c r="WDC1" s="6"/>
      <c r="WDD1" s="6"/>
      <c r="WDE1" s="6"/>
      <c r="WDF1" s="6"/>
      <c r="WDG1" s="6"/>
      <c r="WDH1" s="6"/>
      <c r="WDI1" s="6"/>
      <c r="WDJ1" s="6"/>
      <c r="WDK1" s="6"/>
      <c r="WDL1" s="6"/>
      <c r="WDM1" s="6"/>
      <c r="WDN1" s="6"/>
      <c r="WDO1" s="6"/>
      <c r="WDP1" s="6"/>
      <c r="WDQ1" s="6"/>
      <c r="WDR1" s="6"/>
      <c r="WDS1" s="6"/>
      <c r="WDT1" s="6"/>
      <c r="WDU1" s="6"/>
      <c r="WDV1" s="6"/>
      <c r="WDW1" s="6"/>
      <c r="WDX1" s="6"/>
      <c r="WDY1" s="6"/>
      <c r="WDZ1" s="6"/>
      <c r="WEA1" s="6"/>
      <c r="WEB1" s="6"/>
      <c r="WEC1" s="6"/>
      <c r="WED1" s="6"/>
      <c r="WEE1" s="6"/>
      <c r="WEF1" s="6"/>
      <c r="WEG1" s="6"/>
      <c r="WEH1" s="6"/>
      <c r="WEI1" s="6"/>
      <c r="WEJ1" s="6"/>
      <c r="WEK1" s="6"/>
      <c r="WEL1" s="6"/>
      <c r="WEM1" s="6"/>
      <c r="WEN1" s="6"/>
      <c r="WEO1" s="6"/>
      <c r="WEP1" s="6"/>
      <c r="WEQ1" s="6"/>
      <c r="WER1" s="6"/>
      <c r="WES1" s="6"/>
      <c r="WET1" s="6"/>
      <c r="WEU1" s="6"/>
      <c r="WEV1" s="6"/>
      <c r="WEW1" s="6"/>
      <c r="WEX1" s="6"/>
      <c r="WEY1" s="6"/>
      <c r="WEZ1" s="6"/>
      <c r="WFA1" s="6"/>
      <c r="WFB1" s="6"/>
      <c r="WFC1" s="6"/>
      <c r="WFD1" s="6"/>
      <c r="WFE1" s="6"/>
      <c r="WFF1" s="6"/>
      <c r="WFG1" s="6"/>
      <c r="WFH1" s="6"/>
      <c r="WFI1" s="6"/>
      <c r="WFJ1" s="6"/>
      <c r="WFK1" s="6"/>
      <c r="WFL1" s="6"/>
      <c r="WFM1" s="6"/>
      <c r="WFN1" s="6"/>
      <c r="WFO1" s="6"/>
      <c r="WFP1" s="6"/>
      <c r="WFQ1" s="6"/>
      <c r="WFR1" s="6"/>
      <c r="WFS1" s="6"/>
      <c r="WFT1" s="6"/>
      <c r="WFU1" s="6"/>
      <c r="WFV1" s="6"/>
      <c r="WFW1" s="6"/>
      <c r="WFX1" s="6"/>
      <c r="WFY1" s="6"/>
      <c r="WFZ1" s="6"/>
      <c r="WGA1" s="6"/>
      <c r="WGB1" s="6"/>
      <c r="WGC1" s="6"/>
      <c r="WGD1" s="6"/>
      <c r="WGE1" s="6"/>
      <c r="WGF1" s="6"/>
      <c r="WGG1" s="6"/>
      <c r="WGH1" s="6"/>
      <c r="WGI1" s="6"/>
      <c r="WGJ1" s="6"/>
      <c r="WGK1" s="6"/>
      <c r="WGL1" s="6"/>
      <c r="WGM1" s="6"/>
      <c r="WGN1" s="6"/>
      <c r="WGO1" s="6"/>
      <c r="WGP1" s="6"/>
      <c r="WGQ1" s="6"/>
      <c r="WGR1" s="6"/>
      <c r="WGS1" s="6"/>
      <c r="WGT1" s="6"/>
      <c r="WGU1" s="6"/>
      <c r="WGV1" s="6"/>
      <c r="WGW1" s="6"/>
      <c r="WGX1" s="6"/>
      <c r="WGY1" s="6"/>
      <c r="WGZ1" s="6"/>
      <c r="WHA1" s="6"/>
      <c r="WHB1" s="6"/>
      <c r="WHC1" s="6"/>
      <c r="WHD1" s="6"/>
      <c r="WHE1" s="6"/>
      <c r="WHF1" s="6"/>
      <c r="WHG1" s="6"/>
      <c r="WHH1" s="6"/>
      <c r="WHI1" s="6"/>
      <c r="WHJ1" s="6"/>
      <c r="WHK1" s="6"/>
      <c r="WHL1" s="6"/>
      <c r="WHM1" s="6"/>
      <c r="WHN1" s="6"/>
      <c r="WHO1" s="6"/>
      <c r="WHP1" s="6"/>
      <c r="WHQ1" s="6"/>
      <c r="WHR1" s="6"/>
      <c r="WHS1" s="6"/>
      <c r="WHT1" s="6"/>
      <c r="WHU1" s="6"/>
      <c r="WHV1" s="6"/>
      <c r="WHW1" s="6"/>
      <c r="WHX1" s="6"/>
      <c r="WHY1" s="6"/>
      <c r="WHZ1" s="6"/>
      <c r="WIA1" s="6"/>
      <c r="WIB1" s="6"/>
      <c r="WIC1" s="6"/>
      <c r="WID1" s="6"/>
      <c r="WIE1" s="6"/>
      <c r="WIF1" s="6"/>
      <c r="WIG1" s="6"/>
      <c r="WIH1" s="6"/>
      <c r="WII1" s="6"/>
      <c r="WIJ1" s="6"/>
      <c r="WIK1" s="6"/>
      <c r="WIL1" s="6"/>
      <c r="WIM1" s="6"/>
      <c r="WIN1" s="6"/>
      <c r="WIO1" s="6"/>
      <c r="WIP1" s="6"/>
      <c r="WIQ1" s="6"/>
      <c r="WIR1" s="6"/>
      <c r="WIS1" s="6"/>
      <c r="WIT1" s="6"/>
      <c r="WIU1" s="6"/>
      <c r="WIV1" s="6"/>
      <c r="WIW1" s="6"/>
      <c r="WIX1" s="6"/>
      <c r="WIY1" s="6"/>
      <c r="WIZ1" s="6"/>
      <c r="WJA1" s="6"/>
      <c r="WJB1" s="6"/>
      <c r="WJC1" s="6"/>
      <c r="WJD1" s="6"/>
      <c r="WJE1" s="6"/>
      <c r="WJF1" s="6"/>
      <c r="WJG1" s="6"/>
      <c r="WJH1" s="6"/>
      <c r="WJI1" s="6"/>
      <c r="WJJ1" s="6"/>
      <c r="WJK1" s="6"/>
      <c r="WJL1" s="6"/>
      <c r="WJM1" s="6"/>
      <c r="WJN1" s="6"/>
      <c r="WJO1" s="6"/>
      <c r="WJP1" s="6"/>
      <c r="WJQ1" s="6"/>
      <c r="WJR1" s="6"/>
      <c r="WJS1" s="6"/>
      <c r="WJT1" s="6"/>
      <c r="WJU1" s="6"/>
      <c r="WJV1" s="6"/>
      <c r="WJW1" s="6"/>
      <c r="WJX1" s="6"/>
      <c r="WJY1" s="6"/>
      <c r="WJZ1" s="6"/>
      <c r="WKA1" s="6"/>
      <c r="WKB1" s="6"/>
      <c r="WKC1" s="6"/>
      <c r="WKD1" s="6"/>
      <c r="WKE1" s="6"/>
      <c r="WKF1" s="6"/>
      <c r="WKG1" s="6"/>
      <c r="WKH1" s="6"/>
      <c r="WKI1" s="6"/>
      <c r="WKJ1" s="6"/>
      <c r="WKK1" s="6"/>
      <c r="WKL1" s="6"/>
      <c r="WKM1" s="6"/>
      <c r="WKN1" s="6"/>
      <c r="WKO1" s="6"/>
      <c r="WKP1" s="6"/>
      <c r="WKQ1" s="6"/>
      <c r="WKR1" s="6"/>
      <c r="WKS1" s="6"/>
      <c r="WKT1" s="6"/>
      <c r="WKU1" s="6"/>
      <c r="WKV1" s="6"/>
      <c r="WKW1" s="6"/>
      <c r="WKX1" s="6"/>
      <c r="WKY1" s="6"/>
      <c r="WKZ1" s="6"/>
      <c r="WLA1" s="6"/>
      <c r="WLB1" s="6"/>
      <c r="WLC1" s="6"/>
      <c r="WLD1" s="6"/>
      <c r="WLE1" s="6"/>
      <c r="WLF1" s="6"/>
      <c r="WLG1" s="6"/>
      <c r="WLH1" s="6"/>
      <c r="WLI1" s="6"/>
      <c r="WLJ1" s="6"/>
      <c r="WLK1" s="6"/>
      <c r="WLL1" s="6"/>
      <c r="WLM1" s="6"/>
      <c r="WLN1" s="6"/>
      <c r="WLO1" s="6"/>
      <c r="WLP1" s="6"/>
      <c r="WLQ1" s="6"/>
      <c r="WLR1" s="6"/>
      <c r="WLS1" s="6"/>
      <c r="WLT1" s="6"/>
      <c r="WLU1" s="6"/>
      <c r="WLV1" s="6"/>
      <c r="WLW1" s="6"/>
      <c r="WLX1" s="6"/>
      <c r="WLY1" s="6"/>
      <c r="WLZ1" s="6"/>
      <c r="WMA1" s="6"/>
      <c r="WMB1" s="6"/>
      <c r="WMC1" s="6"/>
      <c r="WMD1" s="6"/>
      <c r="WME1" s="6"/>
      <c r="WMF1" s="6"/>
      <c r="WMG1" s="6"/>
      <c r="WMH1" s="6"/>
      <c r="WMI1" s="6"/>
      <c r="WMJ1" s="6"/>
      <c r="WMK1" s="6"/>
      <c r="WML1" s="6"/>
      <c r="WMM1" s="6"/>
      <c r="WMN1" s="6"/>
      <c r="WMO1" s="6"/>
      <c r="WMP1" s="6"/>
      <c r="WMQ1" s="6"/>
      <c r="WMR1" s="6"/>
      <c r="WMS1" s="6"/>
      <c r="WMT1" s="6"/>
      <c r="WMU1" s="6"/>
      <c r="WMV1" s="6"/>
      <c r="WMW1" s="6"/>
      <c r="WMX1" s="6"/>
      <c r="WMY1" s="6"/>
      <c r="WMZ1" s="6"/>
      <c r="WNA1" s="6"/>
      <c r="WNB1" s="6"/>
      <c r="WNC1" s="6"/>
      <c r="WND1" s="6"/>
      <c r="WNE1" s="6"/>
      <c r="WNF1" s="6"/>
      <c r="WNG1" s="6"/>
      <c r="WNH1" s="6"/>
      <c r="WNI1" s="6"/>
      <c r="WNJ1" s="6"/>
      <c r="WNK1" s="6"/>
      <c r="WNL1" s="6"/>
      <c r="WNM1" s="6"/>
      <c r="WNN1" s="6"/>
      <c r="WNO1" s="6"/>
      <c r="WNP1" s="6"/>
      <c r="WNQ1" s="6"/>
      <c r="WNR1" s="6"/>
      <c r="WNS1" s="6"/>
      <c r="WNT1" s="6"/>
      <c r="WNU1" s="6"/>
      <c r="WNV1" s="6"/>
      <c r="WNW1" s="6"/>
      <c r="WNX1" s="6"/>
      <c r="WNY1" s="6"/>
      <c r="WNZ1" s="6"/>
      <c r="WOA1" s="6"/>
      <c r="WOB1" s="6"/>
      <c r="WOC1" s="6"/>
      <c r="WOD1" s="6"/>
      <c r="WOE1" s="6"/>
      <c r="WOF1" s="6"/>
      <c r="WOG1" s="6"/>
      <c r="WOH1" s="6"/>
      <c r="WOI1" s="6"/>
      <c r="WOJ1" s="6"/>
      <c r="WOK1" s="6"/>
      <c r="WOL1" s="6"/>
      <c r="WOM1" s="6"/>
      <c r="WON1" s="6"/>
      <c r="WOO1" s="6"/>
      <c r="WOP1" s="6"/>
      <c r="WOQ1" s="6"/>
      <c r="WOR1" s="6"/>
      <c r="WOS1" s="6"/>
      <c r="WOT1" s="6"/>
      <c r="WOU1" s="6"/>
      <c r="WOV1" s="6"/>
      <c r="WOW1" s="6"/>
      <c r="WOX1" s="6"/>
      <c r="WOY1" s="6"/>
      <c r="WOZ1" s="6"/>
      <c r="WPA1" s="6"/>
      <c r="WPB1" s="6"/>
      <c r="WPC1" s="6"/>
      <c r="WPD1" s="6"/>
      <c r="WPE1" s="6"/>
      <c r="WPF1" s="6"/>
      <c r="WPG1" s="6"/>
      <c r="WPH1" s="6"/>
      <c r="WPI1" s="6"/>
      <c r="WPJ1" s="6"/>
      <c r="WPK1" s="6"/>
      <c r="WPL1" s="6"/>
      <c r="WPM1" s="6"/>
      <c r="WPN1" s="6"/>
      <c r="WPO1" s="6"/>
      <c r="WPP1" s="6"/>
      <c r="WPQ1" s="6"/>
      <c r="WPR1" s="6"/>
      <c r="WPS1" s="6"/>
      <c r="WPT1" s="6"/>
      <c r="WPU1" s="6"/>
      <c r="WPV1" s="6"/>
      <c r="WPW1" s="6"/>
      <c r="WPX1" s="6"/>
      <c r="WPY1" s="6"/>
      <c r="WPZ1" s="6"/>
      <c r="WQA1" s="6"/>
      <c r="WQB1" s="6"/>
      <c r="WQC1" s="6"/>
      <c r="WQD1" s="6"/>
      <c r="WQE1" s="6"/>
      <c r="WQF1" s="6"/>
      <c r="WQG1" s="6"/>
      <c r="WQH1" s="6"/>
      <c r="WQI1" s="6"/>
      <c r="WQJ1" s="6"/>
      <c r="WQK1" s="6"/>
      <c r="WQL1" s="6"/>
      <c r="WQM1" s="6"/>
      <c r="WQN1" s="6"/>
      <c r="WQO1" s="6"/>
      <c r="WQP1" s="6"/>
      <c r="WQQ1" s="6"/>
      <c r="WQR1" s="6"/>
      <c r="WQS1" s="6"/>
      <c r="WQT1" s="6"/>
      <c r="WQU1" s="6"/>
      <c r="WQV1" s="6"/>
      <c r="WQW1" s="6"/>
      <c r="WQX1" s="6"/>
      <c r="WQY1" s="6"/>
      <c r="WQZ1" s="6"/>
      <c r="WRA1" s="6"/>
      <c r="WRB1" s="6"/>
      <c r="WRC1" s="6"/>
      <c r="WRD1" s="6"/>
      <c r="WRE1" s="6"/>
      <c r="WRF1" s="6"/>
      <c r="WRG1" s="6"/>
      <c r="WRH1" s="6"/>
      <c r="WRI1" s="6"/>
      <c r="WRJ1" s="6"/>
      <c r="WRK1" s="6"/>
      <c r="WRL1" s="6"/>
      <c r="WRM1" s="6"/>
      <c r="WRN1" s="6"/>
      <c r="WRO1" s="6"/>
      <c r="WRP1" s="6"/>
      <c r="WRQ1" s="6"/>
      <c r="WRR1" s="6"/>
      <c r="WRS1" s="6"/>
      <c r="WRT1" s="6"/>
      <c r="WRU1" s="6"/>
      <c r="WRV1" s="6"/>
      <c r="WRW1" s="6"/>
      <c r="WRX1" s="6"/>
      <c r="WRY1" s="6"/>
      <c r="WRZ1" s="6"/>
      <c r="WSA1" s="6"/>
      <c r="WSB1" s="6"/>
      <c r="WSC1" s="6"/>
      <c r="WSD1" s="6"/>
      <c r="WSE1" s="6"/>
      <c r="WSF1" s="6"/>
      <c r="WSG1" s="6"/>
      <c r="WSH1" s="6"/>
      <c r="WSI1" s="6"/>
      <c r="WSJ1" s="6"/>
      <c r="WSK1" s="6"/>
      <c r="WSL1" s="6"/>
      <c r="WSM1" s="6"/>
      <c r="WSN1" s="6"/>
      <c r="WSO1" s="6"/>
      <c r="WSP1" s="6"/>
      <c r="WSQ1" s="6"/>
      <c r="WSR1" s="6"/>
      <c r="WSS1" s="6"/>
      <c r="WST1" s="6"/>
      <c r="WSU1" s="6"/>
      <c r="WSV1" s="6"/>
      <c r="WSW1" s="6"/>
      <c r="WSX1" s="6"/>
      <c r="WSY1" s="6"/>
      <c r="WSZ1" s="6"/>
      <c r="WTA1" s="6"/>
      <c r="WTB1" s="6"/>
      <c r="WTC1" s="6"/>
      <c r="WTD1" s="6"/>
      <c r="WTE1" s="6"/>
      <c r="WTF1" s="6"/>
      <c r="WTG1" s="6"/>
      <c r="WTH1" s="6"/>
      <c r="WTI1" s="6"/>
      <c r="WTJ1" s="6"/>
      <c r="WTK1" s="6"/>
      <c r="WTL1" s="6"/>
      <c r="WTM1" s="6"/>
      <c r="WTN1" s="6"/>
      <c r="WTO1" s="6"/>
      <c r="WTP1" s="6"/>
      <c r="WTQ1" s="6"/>
      <c r="WTR1" s="6"/>
      <c r="WTS1" s="6"/>
      <c r="WTT1" s="6"/>
      <c r="WTU1" s="6"/>
      <c r="WTV1" s="6"/>
      <c r="WTW1" s="6"/>
      <c r="WTX1" s="6"/>
      <c r="WTY1" s="6"/>
      <c r="WTZ1" s="6"/>
      <c r="WUA1" s="6"/>
      <c r="WUB1" s="6"/>
      <c r="WUC1" s="6"/>
      <c r="WUD1" s="6"/>
      <c r="WUE1" s="6"/>
      <c r="WUF1" s="6"/>
      <c r="WUG1" s="6"/>
      <c r="WUH1" s="6"/>
      <c r="WUI1" s="6"/>
      <c r="WUJ1" s="6"/>
      <c r="WUK1" s="6"/>
      <c r="WUL1" s="6"/>
      <c r="WUM1" s="6"/>
      <c r="WUN1" s="6"/>
      <c r="WUO1" s="6"/>
      <c r="WUP1" s="6"/>
      <c r="WUQ1" s="6"/>
      <c r="WUR1" s="6"/>
      <c r="WUS1" s="6"/>
      <c r="WUT1" s="6"/>
      <c r="WUU1" s="6"/>
      <c r="WUV1" s="6"/>
      <c r="WUW1" s="6"/>
      <c r="WUX1" s="6"/>
      <c r="WUY1" s="6"/>
      <c r="WUZ1" s="6"/>
      <c r="WVA1" s="6"/>
      <c r="WVB1" s="6"/>
      <c r="WVC1" s="6"/>
      <c r="WVD1" s="6"/>
      <c r="WVE1" s="6"/>
      <c r="WVF1" s="6"/>
      <c r="WVG1" s="6"/>
      <c r="WVH1" s="6"/>
      <c r="WVI1" s="6"/>
      <c r="WVJ1" s="6"/>
      <c r="WVK1" s="6"/>
      <c r="WVL1" s="6"/>
      <c r="WVM1" s="6"/>
      <c r="WVN1" s="6"/>
      <c r="WVO1" s="6"/>
      <c r="WVP1" s="6"/>
      <c r="WVQ1" s="6"/>
      <c r="WVR1" s="6"/>
      <c r="WVS1" s="6"/>
      <c r="WVT1" s="6"/>
      <c r="WVU1" s="6"/>
      <c r="WVV1" s="6"/>
      <c r="WVW1" s="6"/>
      <c r="WVX1" s="6"/>
      <c r="WVY1" s="6"/>
      <c r="WVZ1" s="6"/>
      <c r="WWA1" s="6"/>
      <c r="WWB1" s="6"/>
      <c r="WWC1" s="6"/>
      <c r="WWD1" s="6"/>
      <c r="WWE1" s="6"/>
      <c r="WWF1" s="6"/>
      <c r="WWG1" s="6"/>
      <c r="WWH1" s="6"/>
      <c r="WWI1" s="6"/>
      <c r="WWJ1" s="6"/>
      <c r="WWK1" s="6"/>
      <c r="WWL1" s="6"/>
      <c r="WWM1" s="6"/>
      <c r="WWN1" s="6"/>
      <c r="WWO1" s="6"/>
      <c r="WWP1" s="6"/>
      <c r="WWQ1" s="6"/>
      <c r="WWR1" s="6"/>
      <c r="WWS1" s="6"/>
      <c r="WWT1" s="6"/>
      <c r="WWU1" s="6"/>
      <c r="WWV1" s="6"/>
      <c r="WWW1" s="6"/>
      <c r="WWX1" s="6"/>
      <c r="WWY1" s="6"/>
      <c r="WWZ1" s="6"/>
      <c r="WXA1" s="6"/>
      <c r="WXB1" s="6"/>
      <c r="WXC1" s="6"/>
      <c r="WXD1" s="6"/>
      <c r="WXE1" s="6"/>
      <c r="WXF1" s="6"/>
      <c r="WXG1" s="6"/>
      <c r="WXH1" s="6"/>
      <c r="WXI1" s="6"/>
      <c r="WXJ1" s="6"/>
      <c r="WXK1" s="6"/>
      <c r="WXL1" s="6"/>
      <c r="WXM1" s="6"/>
      <c r="WXN1" s="6"/>
      <c r="WXO1" s="6"/>
      <c r="WXP1" s="6"/>
      <c r="WXQ1" s="6"/>
      <c r="WXR1" s="6"/>
      <c r="WXS1" s="6"/>
      <c r="WXT1" s="6"/>
      <c r="WXU1" s="6"/>
      <c r="WXV1" s="6"/>
      <c r="WXW1" s="6"/>
      <c r="WXX1" s="6"/>
      <c r="WXY1" s="6"/>
      <c r="WXZ1" s="6"/>
      <c r="WYA1" s="6"/>
      <c r="WYB1" s="6"/>
      <c r="WYC1" s="6"/>
      <c r="WYD1" s="6"/>
      <c r="WYE1" s="6"/>
      <c r="WYF1" s="6"/>
      <c r="WYG1" s="6"/>
      <c r="WYH1" s="6"/>
      <c r="WYI1" s="6"/>
      <c r="WYJ1" s="6"/>
      <c r="WYK1" s="6"/>
      <c r="WYL1" s="6"/>
      <c r="WYM1" s="6"/>
      <c r="WYN1" s="6"/>
      <c r="WYO1" s="6"/>
      <c r="WYP1" s="6"/>
      <c r="WYQ1" s="6"/>
      <c r="WYR1" s="6"/>
      <c r="WYS1" s="6"/>
      <c r="WYT1" s="6"/>
      <c r="WYU1" s="6"/>
      <c r="WYV1" s="6"/>
      <c r="WYW1" s="6"/>
      <c r="WYX1" s="6"/>
      <c r="WYY1" s="6"/>
      <c r="WYZ1" s="6"/>
      <c r="WZA1" s="6"/>
      <c r="WZB1" s="6"/>
      <c r="WZC1" s="6"/>
      <c r="WZD1" s="6"/>
      <c r="WZE1" s="6"/>
      <c r="WZF1" s="6"/>
      <c r="WZG1" s="6"/>
      <c r="WZH1" s="6"/>
      <c r="WZI1" s="6"/>
      <c r="WZJ1" s="6"/>
      <c r="WZK1" s="6"/>
      <c r="WZL1" s="6"/>
      <c r="WZM1" s="6"/>
      <c r="WZN1" s="6"/>
      <c r="WZO1" s="6"/>
      <c r="WZP1" s="6"/>
      <c r="WZQ1" s="6"/>
      <c r="WZR1" s="6"/>
      <c r="WZS1" s="6"/>
      <c r="WZT1" s="6"/>
      <c r="WZU1" s="6"/>
      <c r="WZV1" s="6"/>
      <c r="WZW1" s="6"/>
      <c r="WZX1" s="6"/>
      <c r="WZY1" s="6"/>
      <c r="WZZ1" s="6"/>
      <c r="XAA1" s="6"/>
      <c r="XAB1" s="6"/>
      <c r="XAC1" s="6"/>
      <c r="XAD1" s="6"/>
      <c r="XAE1" s="6"/>
      <c r="XAF1" s="6"/>
      <c r="XAG1" s="6"/>
      <c r="XAH1" s="6"/>
      <c r="XAI1" s="6"/>
      <c r="XAJ1" s="6"/>
      <c r="XAK1" s="6"/>
      <c r="XAL1" s="6"/>
      <c r="XAM1" s="6"/>
      <c r="XAN1" s="6"/>
      <c r="XAO1" s="6"/>
      <c r="XAP1" s="6"/>
      <c r="XAQ1" s="6"/>
      <c r="XAR1" s="6"/>
      <c r="XAS1" s="6"/>
      <c r="XAT1" s="6"/>
      <c r="XAU1" s="6"/>
      <c r="XAV1" s="6"/>
      <c r="XAW1" s="6"/>
      <c r="XAX1" s="6"/>
      <c r="XAY1" s="6"/>
      <c r="XAZ1" s="6"/>
      <c r="XBA1" s="6"/>
      <c r="XBB1" s="6"/>
      <c r="XBC1" s="6"/>
      <c r="XBD1" s="6"/>
      <c r="XBE1" s="6"/>
      <c r="XBF1" s="6"/>
      <c r="XBG1" s="6"/>
      <c r="XBH1" s="6"/>
      <c r="XBI1" s="6"/>
      <c r="XBJ1" s="6"/>
      <c r="XBK1" s="6"/>
      <c r="XBL1" s="6"/>
      <c r="XBM1" s="6"/>
      <c r="XBN1" s="6"/>
      <c r="XBO1" s="6"/>
      <c r="XBP1" s="6"/>
      <c r="XBQ1" s="6"/>
      <c r="XBR1" s="6"/>
      <c r="XBS1" s="6"/>
      <c r="XBT1" s="6"/>
      <c r="XBU1" s="6"/>
      <c r="XBV1" s="6"/>
      <c r="XBW1" s="6"/>
      <c r="XBX1" s="6"/>
      <c r="XBY1" s="6"/>
      <c r="XBZ1" s="6"/>
      <c r="XCA1" s="6"/>
      <c r="XCB1" s="6"/>
      <c r="XCC1" s="6"/>
      <c r="XCD1" s="6"/>
      <c r="XCE1" s="6"/>
      <c r="XCF1" s="6"/>
      <c r="XCG1" s="6"/>
      <c r="XCH1" s="6"/>
      <c r="XCI1" s="6"/>
      <c r="XCJ1" s="6"/>
      <c r="XCK1" s="6"/>
      <c r="XCL1" s="6"/>
      <c r="XCM1" s="6"/>
      <c r="XCN1" s="6"/>
      <c r="XCO1" s="6"/>
      <c r="XCP1" s="6"/>
      <c r="XCQ1" s="6"/>
      <c r="XCR1" s="6"/>
      <c r="XCS1" s="6"/>
      <c r="XCT1" s="6"/>
      <c r="XCU1" s="6"/>
      <c r="XCV1" s="6"/>
      <c r="XCW1" s="6"/>
      <c r="XCX1" s="6"/>
      <c r="XCY1" s="6"/>
      <c r="XCZ1" s="6"/>
      <c r="XDA1" s="6"/>
      <c r="XDB1" s="6"/>
      <c r="XDC1" s="6"/>
      <c r="XDD1" s="6"/>
      <c r="XDE1" s="6"/>
      <c r="XDF1" s="6"/>
      <c r="XDG1" s="6"/>
      <c r="XDH1" s="6"/>
      <c r="XDI1" s="6"/>
      <c r="XDJ1" s="6"/>
      <c r="XDK1" s="6"/>
      <c r="XDL1" s="6"/>
      <c r="XDM1" s="6"/>
      <c r="XDN1" s="6"/>
      <c r="XDO1" s="6"/>
      <c r="XDP1" s="6"/>
      <c r="XDQ1" s="6"/>
      <c r="XDR1" s="6"/>
      <c r="XDS1" s="6"/>
      <c r="XDT1" s="6"/>
      <c r="XDU1" s="6"/>
      <c r="XDV1" s="6"/>
      <c r="XDW1" s="6"/>
      <c r="XDX1" s="6"/>
      <c r="XDY1" s="6"/>
      <c r="XDZ1" s="6"/>
      <c r="XEA1" s="6"/>
      <c r="XEB1" s="6"/>
      <c r="XEC1" s="6"/>
      <c r="XED1" s="6"/>
      <c r="XEE1" s="6"/>
    </row>
    <row r="2" spans="1:16359" x14ac:dyDescent="0.25">
      <c r="F2" s="8"/>
      <c r="G2" s="8"/>
      <c r="J2" s="16" t="s">
        <v>48</v>
      </c>
      <c r="M2" s="64"/>
      <c r="N2" s="64"/>
      <c r="O2" s="64"/>
      <c r="P2" s="64"/>
      <c r="Q2" s="64"/>
    </row>
    <row r="3" spans="1:16359" ht="17.25" x14ac:dyDescent="0.25">
      <c r="A3" s="63" t="s">
        <v>1</v>
      </c>
      <c r="B3" s="65" t="s">
        <v>54</v>
      </c>
      <c r="C3" s="66"/>
      <c r="D3" s="66"/>
      <c r="E3" s="66"/>
      <c r="F3" s="67"/>
      <c r="G3" s="62" t="s">
        <v>3</v>
      </c>
      <c r="H3" s="62"/>
      <c r="I3" s="68" t="s">
        <v>56</v>
      </c>
      <c r="J3" s="70" t="s">
        <v>57</v>
      </c>
      <c r="L3" s="40"/>
      <c r="M3" s="41"/>
      <c r="N3" s="41"/>
      <c r="O3" s="41"/>
      <c r="P3" s="41"/>
      <c r="Q3" s="42"/>
    </row>
    <row r="4" spans="1:16359" ht="17.25" x14ac:dyDescent="0.25">
      <c r="A4" s="63"/>
      <c r="B4" s="23" t="s">
        <v>4</v>
      </c>
      <c r="C4" s="23" t="s">
        <v>5</v>
      </c>
      <c r="D4" s="23" t="s">
        <v>55</v>
      </c>
      <c r="E4" s="23" t="s">
        <v>7</v>
      </c>
      <c r="F4" s="23" t="s">
        <v>8</v>
      </c>
      <c r="G4" s="23" t="s">
        <v>9</v>
      </c>
      <c r="H4" s="23" t="s">
        <v>10</v>
      </c>
      <c r="I4" s="69"/>
      <c r="J4" s="71"/>
      <c r="K4" s="41"/>
      <c r="L4" s="40"/>
      <c r="M4" s="41"/>
      <c r="N4" s="41"/>
      <c r="O4" s="41"/>
      <c r="P4" s="41"/>
      <c r="Q4" s="43"/>
    </row>
    <row r="5" spans="1:16359" x14ac:dyDescent="0.25">
      <c r="A5" s="3">
        <v>36161</v>
      </c>
      <c r="B5" s="1">
        <v>98713662.379999995</v>
      </c>
      <c r="C5" s="1">
        <v>1519815.44</v>
      </c>
      <c r="D5" s="1">
        <v>61871.4</v>
      </c>
      <c r="E5" s="1">
        <v>168625.4</v>
      </c>
      <c r="F5" s="1">
        <v>2017966.84</v>
      </c>
      <c r="G5" s="1">
        <v>14268927.310000001</v>
      </c>
      <c r="H5" s="1">
        <v>377026.86</v>
      </c>
    </row>
    <row r="6" spans="1:16359" x14ac:dyDescent="0.25">
      <c r="A6" s="3">
        <v>36192</v>
      </c>
      <c r="B6" s="1">
        <v>106417932.98</v>
      </c>
      <c r="C6" s="1">
        <v>1783897.42</v>
      </c>
      <c r="D6" s="1">
        <v>3549066.54</v>
      </c>
      <c r="E6" s="1">
        <v>127799.73</v>
      </c>
      <c r="F6" s="1">
        <v>2015459.8</v>
      </c>
      <c r="G6" s="1">
        <v>12449332.27</v>
      </c>
      <c r="H6" s="1">
        <v>359972.2</v>
      </c>
    </row>
    <row r="7" spans="1:16359" x14ac:dyDescent="0.25">
      <c r="A7" s="3">
        <v>36220</v>
      </c>
      <c r="B7" s="1">
        <v>152710455.47</v>
      </c>
      <c r="C7" s="1">
        <v>2150073.88</v>
      </c>
      <c r="D7" s="1">
        <v>1837278.65</v>
      </c>
      <c r="E7" s="1">
        <v>221143.59</v>
      </c>
      <c r="F7" s="1">
        <v>2523538.1</v>
      </c>
      <c r="G7" s="1">
        <v>17304047.66</v>
      </c>
      <c r="H7" s="1">
        <v>448881.26</v>
      </c>
    </row>
    <row r="8" spans="1:16359" x14ac:dyDescent="0.25">
      <c r="A8" s="3">
        <v>36251</v>
      </c>
      <c r="B8" s="1">
        <v>116013058.94</v>
      </c>
      <c r="C8" s="1">
        <v>4214045.03</v>
      </c>
      <c r="D8" s="1">
        <v>1699457.27</v>
      </c>
      <c r="E8" s="1">
        <v>158030.35</v>
      </c>
      <c r="F8" s="1">
        <v>2439480.4500000002</v>
      </c>
      <c r="G8" s="1">
        <v>12990681.870000001</v>
      </c>
      <c r="H8" s="1">
        <v>439088.44</v>
      </c>
    </row>
    <row r="9" spans="1:16359" x14ac:dyDescent="0.25">
      <c r="A9" s="3">
        <v>36281</v>
      </c>
      <c r="B9" s="1">
        <v>107266720.34</v>
      </c>
      <c r="C9" s="1">
        <v>7955830.0999999996</v>
      </c>
      <c r="D9" s="1">
        <v>237239.07</v>
      </c>
      <c r="E9" s="1">
        <v>247500.37</v>
      </c>
      <c r="F9" s="1">
        <v>3362196.54</v>
      </c>
      <c r="G9" s="1">
        <v>14521036.42</v>
      </c>
      <c r="H9" s="1">
        <v>535095.73</v>
      </c>
    </row>
    <row r="10" spans="1:16359" x14ac:dyDescent="0.25">
      <c r="A10" s="3">
        <v>36312</v>
      </c>
      <c r="B10" s="1">
        <v>75766817.290000007</v>
      </c>
      <c r="C10" s="1">
        <v>10422322.359999999</v>
      </c>
      <c r="D10" s="1">
        <v>6850023.9800000004</v>
      </c>
      <c r="E10" s="1">
        <v>210949.01</v>
      </c>
      <c r="F10" s="1">
        <v>4084204.77</v>
      </c>
      <c r="G10" s="1">
        <v>9700564.2199999988</v>
      </c>
      <c r="H10" s="1">
        <v>517544.85</v>
      </c>
    </row>
    <row r="11" spans="1:16359" x14ac:dyDescent="0.25">
      <c r="A11" s="3">
        <v>36342</v>
      </c>
      <c r="B11" s="1">
        <v>122192505.98999999</v>
      </c>
      <c r="C11" s="1">
        <v>8939323.25</v>
      </c>
      <c r="D11" s="1">
        <v>2007186.39</v>
      </c>
      <c r="E11" s="1">
        <v>228805.78</v>
      </c>
      <c r="F11" s="1">
        <v>5418160.9299999997</v>
      </c>
      <c r="G11" s="1">
        <v>9648339.9199999999</v>
      </c>
      <c r="H11" s="1">
        <v>644875.21</v>
      </c>
    </row>
    <row r="12" spans="1:16359" x14ac:dyDescent="0.25">
      <c r="A12" s="3">
        <v>36373</v>
      </c>
      <c r="B12" s="1">
        <v>136585012.63</v>
      </c>
      <c r="C12" s="1">
        <v>11130704.439999999</v>
      </c>
      <c r="D12" s="1">
        <v>1847073.08</v>
      </c>
      <c r="E12" s="1">
        <v>317467.78999999998</v>
      </c>
      <c r="F12" s="1">
        <v>5036598.1900000004</v>
      </c>
      <c r="G12" s="1">
        <v>12034392.34</v>
      </c>
      <c r="H12" s="1">
        <v>631594.27</v>
      </c>
    </row>
    <row r="13" spans="1:16359" x14ac:dyDescent="0.25">
      <c r="A13" s="3">
        <v>36404</v>
      </c>
      <c r="B13" s="1">
        <v>151551790.53</v>
      </c>
      <c r="C13" s="1">
        <v>9001303.9199999999</v>
      </c>
      <c r="D13" s="1">
        <v>1899394</v>
      </c>
      <c r="E13" s="1">
        <v>201232.2</v>
      </c>
      <c r="F13" s="1">
        <v>5047355.92</v>
      </c>
      <c r="G13" s="1">
        <v>11229642.120000001</v>
      </c>
      <c r="H13" s="1">
        <v>779525.9</v>
      </c>
    </row>
    <row r="14" spans="1:16359" x14ac:dyDescent="0.25">
      <c r="A14" s="3">
        <v>36434</v>
      </c>
      <c r="B14" s="1">
        <v>148300165.38</v>
      </c>
      <c r="C14" s="1">
        <v>8982879.5600000005</v>
      </c>
      <c r="D14" s="1">
        <v>1812879.45</v>
      </c>
      <c r="E14" s="1">
        <v>459570.85</v>
      </c>
      <c r="F14" s="1">
        <v>4464331.74</v>
      </c>
      <c r="G14" s="1">
        <v>13741594.43</v>
      </c>
      <c r="H14" s="1">
        <v>870608.68</v>
      </c>
    </row>
    <row r="15" spans="1:16359" x14ac:dyDescent="0.25">
      <c r="A15" s="3">
        <v>36465</v>
      </c>
      <c r="B15" s="1">
        <v>155207399.38</v>
      </c>
      <c r="C15" s="1">
        <v>3679967.92</v>
      </c>
      <c r="D15" s="1">
        <v>2274007.87</v>
      </c>
      <c r="E15" s="1">
        <v>229570.06</v>
      </c>
      <c r="F15" s="1">
        <v>3040180.08</v>
      </c>
      <c r="G15" s="1">
        <v>12348108.800000001</v>
      </c>
      <c r="H15" s="1">
        <v>920607.56</v>
      </c>
    </row>
    <row r="16" spans="1:16359" x14ac:dyDescent="0.25">
      <c r="A16" s="3">
        <v>36495</v>
      </c>
      <c r="B16" s="1">
        <v>179658118.5</v>
      </c>
      <c r="C16" s="1">
        <v>2082554.74</v>
      </c>
      <c r="D16" s="1">
        <v>17419098.199999999</v>
      </c>
      <c r="E16" s="1">
        <v>370428.43</v>
      </c>
      <c r="F16" s="1">
        <v>2801753.81</v>
      </c>
      <c r="G16" s="1">
        <v>13970625.82</v>
      </c>
      <c r="H16" s="1">
        <v>944244.96</v>
      </c>
    </row>
    <row r="17" spans="1:8" x14ac:dyDescent="0.25">
      <c r="A17" s="3">
        <v>36526</v>
      </c>
      <c r="B17" s="1">
        <v>178522046.61000001</v>
      </c>
      <c r="C17" s="1">
        <v>1731338.85</v>
      </c>
      <c r="D17" s="1">
        <v>2421687.14</v>
      </c>
      <c r="E17" s="1">
        <v>149273.25</v>
      </c>
      <c r="F17" s="1">
        <v>2376349.92</v>
      </c>
      <c r="G17" s="1">
        <v>18556052.489999998</v>
      </c>
      <c r="H17" s="1">
        <v>973292.01</v>
      </c>
    </row>
    <row r="18" spans="1:8" x14ac:dyDescent="0.25">
      <c r="A18" s="3">
        <v>36557</v>
      </c>
      <c r="B18" s="1">
        <v>159890787.41999999</v>
      </c>
      <c r="C18" s="1">
        <v>2314607.89</v>
      </c>
      <c r="D18" s="1">
        <v>2694192.23</v>
      </c>
      <c r="E18" s="1">
        <v>200137.39</v>
      </c>
      <c r="F18" s="1">
        <v>3952085.78</v>
      </c>
      <c r="G18" s="1">
        <v>8537600.2400000002</v>
      </c>
      <c r="H18" s="1">
        <v>938755.98</v>
      </c>
    </row>
    <row r="19" spans="1:8" x14ac:dyDescent="0.25">
      <c r="A19" s="3">
        <v>36586</v>
      </c>
      <c r="B19" s="1">
        <v>150533591.09</v>
      </c>
      <c r="C19" s="1">
        <v>6887480.2699999996</v>
      </c>
      <c r="D19" s="1">
        <v>2609318.2999999998</v>
      </c>
      <c r="E19" s="1">
        <v>216566.59</v>
      </c>
      <c r="F19" s="1">
        <v>4421625.96</v>
      </c>
      <c r="G19" s="1">
        <v>28238308.07</v>
      </c>
      <c r="H19" s="1">
        <v>977463.97</v>
      </c>
    </row>
    <row r="20" spans="1:8" x14ac:dyDescent="0.25">
      <c r="A20" s="3">
        <v>36617</v>
      </c>
      <c r="B20" s="1">
        <v>169362090.16</v>
      </c>
      <c r="C20" s="1">
        <v>9420837.9900000002</v>
      </c>
      <c r="D20" s="1">
        <v>2953225.94</v>
      </c>
      <c r="E20" s="1">
        <v>209070.77</v>
      </c>
      <c r="F20" s="1">
        <v>4784857.2</v>
      </c>
      <c r="G20" s="1">
        <v>8604911.9900000021</v>
      </c>
      <c r="H20" s="1">
        <v>955139.7</v>
      </c>
    </row>
    <row r="21" spans="1:8" x14ac:dyDescent="0.25">
      <c r="A21" s="3">
        <v>36647</v>
      </c>
      <c r="B21" s="1">
        <v>149403305.28</v>
      </c>
      <c r="C21" s="1">
        <v>12184677.619999999</v>
      </c>
      <c r="D21" s="1">
        <v>2850331.69</v>
      </c>
      <c r="E21" s="1">
        <v>262924.84999999998</v>
      </c>
      <c r="F21" s="1">
        <v>5897401.5</v>
      </c>
      <c r="G21" s="1">
        <v>16169088.819999998</v>
      </c>
      <c r="H21" s="1">
        <v>928230.88</v>
      </c>
    </row>
    <row r="22" spans="1:8" x14ac:dyDescent="0.25">
      <c r="A22" s="3">
        <v>36678</v>
      </c>
      <c r="B22" s="1">
        <v>144272695.31999999</v>
      </c>
      <c r="C22" s="1">
        <v>12623229.1</v>
      </c>
      <c r="D22" s="1">
        <v>2592404.81</v>
      </c>
      <c r="E22" s="1">
        <v>253613.5</v>
      </c>
      <c r="F22" s="1">
        <v>5834553.3200000003</v>
      </c>
      <c r="G22" s="1">
        <v>13115271.98</v>
      </c>
      <c r="H22" s="1">
        <v>779251.27</v>
      </c>
    </row>
    <row r="23" spans="1:8" x14ac:dyDescent="0.25">
      <c r="A23" s="3">
        <v>36708</v>
      </c>
      <c r="B23" s="1">
        <v>168553917.03999999</v>
      </c>
      <c r="C23" s="1">
        <v>15925682.07</v>
      </c>
      <c r="D23" s="1">
        <v>6754571.3499999996</v>
      </c>
      <c r="E23" s="1">
        <v>248771.8</v>
      </c>
      <c r="F23" s="1">
        <v>6539556.1500000004</v>
      </c>
      <c r="G23" s="1">
        <v>12477673.33</v>
      </c>
      <c r="H23" s="1">
        <v>1086511.6599999999</v>
      </c>
    </row>
    <row r="24" spans="1:8" x14ac:dyDescent="0.25">
      <c r="A24" s="3">
        <v>36739</v>
      </c>
      <c r="B24" s="1">
        <v>151360765.41</v>
      </c>
      <c r="C24" s="1">
        <v>7643015.5899999999</v>
      </c>
      <c r="D24" s="1">
        <v>3323958.43</v>
      </c>
      <c r="E24" s="1">
        <v>307626.76</v>
      </c>
      <c r="F24" s="1">
        <v>5624927.0999999996</v>
      </c>
      <c r="G24" s="1">
        <v>13912015.789999999</v>
      </c>
      <c r="H24" s="1">
        <v>1248843.8500000001</v>
      </c>
    </row>
    <row r="25" spans="1:8" x14ac:dyDescent="0.25">
      <c r="A25" s="3">
        <v>36770</v>
      </c>
      <c r="B25" s="1">
        <v>154952816.24000001</v>
      </c>
      <c r="C25" s="1">
        <v>2923232.07</v>
      </c>
      <c r="D25" s="1">
        <v>3000988.7</v>
      </c>
      <c r="E25" s="1">
        <v>231799.95</v>
      </c>
      <c r="F25" s="1">
        <v>3958399</v>
      </c>
      <c r="G25" s="1">
        <v>14027936.4</v>
      </c>
      <c r="H25" s="1">
        <v>1325015.96</v>
      </c>
    </row>
    <row r="26" spans="1:8" x14ac:dyDescent="0.25">
      <c r="A26" s="3">
        <v>36800</v>
      </c>
      <c r="B26" s="1">
        <v>160313194.97999999</v>
      </c>
      <c r="C26" s="1">
        <v>2326544.9300000002</v>
      </c>
      <c r="D26" s="1">
        <v>1744860.99</v>
      </c>
      <c r="E26" s="1">
        <v>274456.42</v>
      </c>
      <c r="F26" s="1">
        <v>3902442.96</v>
      </c>
      <c r="G26" s="1">
        <v>14831877.219999999</v>
      </c>
      <c r="H26" s="1">
        <v>1398847.43</v>
      </c>
    </row>
    <row r="27" spans="1:8" x14ac:dyDescent="0.25">
      <c r="A27" s="3">
        <v>36831</v>
      </c>
      <c r="B27" s="1">
        <v>169194623.69999999</v>
      </c>
      <c r="C27" s="1">
        <v>1948626.39</v>
      </c>
      <c r="D27" s="1">
        <v>4831171.59</v>
      </c>
      <c r="E27" s="1">
        <v>352204.99</v>
      </c>
      <c r="F27" s="1">
        <v>3842103.44</v>
      </c>
      <c r="G27" s="1">
        <v>16098271.41</v>
      </c>
      <c r="H27" s="1">
        <v>1557410.02</v>
      </c>
    </row>
    <row r="28" spans="1:8" x14ac:dyDescent="0.25">
      <c r="A28" s="3">
        <v>36861</v>
      </c>
      <c r="B28" s="1">
        <v>235773698.99000001</v>
      </c>
      <c r="C28" s="1">
        <v>2318094.61</v>
      </c>
      <c r="D28" s="1">
        <v>9689334.6300000008</v>
      </c>
      <c r="E28" s="1">
        <v>458943.31</v>
      </c>
      <c r="F28" s="1">
        <v>4156819.33</v>
      </c>
      <c r="G28" s="1">
        <v>18167870.43</v>
      </c>
      <c r="H28" s="1">
        <v>1750044.92</v>
      </c>
    </row>
    <row r="29" spans="1:8" x14ac:dyDescent="0.25">
      <c r="A29" s="3">
        <v>36892</v>
      </c>
      <c r="B29" s="1">
        <v>254991456.84</v>
      </c>
      <c r="C29" s="1">
        <v>1887722.76</v>
      </c>
      <c r="D29" s="1">
        <v>3493516.4</v>
      </c>
      <c r="E29" s="1">
        <v>206872.95</v>
      </c>
      <c r="F29" s="1">
        <v>3823108.87</v>
      </c>
      <c r="G29" s="1">
        <v>21098361.57</v>
      </c>
      <c r="H29" s="1">
        <v>1948505.38</v>
      </c>
    </row>
    <row r="30" spans="1:8" x14ac:dyDescent="0.25">
      <c r="A30" s="3">
        <v>36923</v>
      </c>
      <c r="B30" s="1">
        <v>126911015.81</v>
      </c>
      <c r="C30" s="1">
        <v>2577498.79</v>
      </c>
      <c r="D30" s="1">
        <v>1064874.21</v>
      </c>
      <c r="E30" s="1">
        <v>282045.11</v>
      </c>
      <c r="F30" s="1">
        <v>3684777</v>
      </c>
      <c r="G30" s="1">
        <v>17190807.489999998</v>
      </c>
      <c r="H30" s="1">
        <v>1669199.62</v>
      </c>
    </row>
    <row r="31" spans="1:8" x14ac:dyDescent="0.25">
      <c r="A31" s="3">
        <v>36951</v>
      </c>
      <c r="B31" s="1">
        <v>263556826.13999999</v>
      </c>
      <c r="C31" s="1">
        <v>5169858.0199999996</v>
      </c>
      <c r="D31" s="1">
        <v>4564151.13</v>
      </c>
      <c r="E31" s="1">
        <v>433070.23</v>
      </c>
      <c r="F31" s="1">
        <v>5252755.3</v>
      </c>
      <c r="G31" s="1">
        <v>15074565.229999999</v>
      </c>
      <c r="H31" s="1">
        <v>1750949.46</v>
      </c>
    </row>
    <row r="32" spans="1:8" x14ac:dyDescent="0.25">
      <c r="A32" s="3">
        <v>36982</v>
      </c>
      <c r="B32" s="1">
        <v>163325722.55000001</v>
      </c>
      <c r="C32" s="1">
        <v>3302527.21</v>
      </c>
      <c r="D32" s="1">
        <v>1754829.53</v>
      </c>
      <c r="E32" s="1">
        <v>279973.39</v>
      </c>
      <c r="F32" s="1">
        <v>4576191.2699999996</v>
      </c>
      <c r="G32" s="1">
        <v>17730086.939999998</v>
      </c>
      <c r="H32" s="1">
        <v>1751074.93</v>
      </c>
    </row>
    <row r="33" spans="1:8" x14ac:dyDescent="0.25">
      <c r="A33" s="3">
        <v>37012</v>
      </c>
      <c r="B33" s="1">
        <v>166400654.09</v>
      </c>
      <c r="C33" s="1">
        <v>3452557.71</v>
      </c>
      <c r="D33" s="1">
        <v>3367594.52</v>
      </c>
      <c r="E33" s="1">
        <v>314252.11</v>
      </c>
      <c r="F33" s="1">
        <v>4892637.57</v>
      </c>
      <c r="G33" s="1">
        <v>19934878.810000002</v>
      </c>
      <c r="H33" s="1">
        <v>1896924.84</v>
      </c>
    </row>
    <row r="34" spans="1:8" x14ac:dyDescent="0.25">
      <c r="A34" s="3">
        <v>37043</v>
      </c>
      <c r="B34" s="1">
        <v>252093137.87</v>
      </c>
      <c r="C34" s="1">
        <v>5744513.9900000002</v>
      </c>
      <c r="D34" s="1">
        <v>4602294.28</v>
      </c>
      <c r="E34" s="1">
        <v>231353</v>
      </c>
      <c r="F34" s="1">
        <v>4335330.2300000004</v>
      </c>
      <c r="G34" s="1">
        <v>17296501.649999999</v>
      </c>
      <c r="H34" s="1">
        <v>1802640.77</v>
      </c>
    </row>
    <row r="35" spans="1:8" x14ac:dyDescent="0.25">
      <c r="A35" s="3">
        <v>37073</v>
      </c>
      <c r="B35" s="1">
        <v>194070016.28999999</v>
      </c>
      <c r="C35" s="1">
        <v>12164581.689999999</v>
      </c>
      <c r="D35" s="1">
        <v>2160470.75</v>
      </c>
      <c r="E35" s="1">
        <v>312428.37</v>
      </c>
      <c r="F35" s="1">
        <v>5479876.5499999998</v>
      </c>
      <c r="G35" s="1">
        <v>15734182.15</v>
      </c>
      <c r="H35" s="1">
        <v>2177673.5</v>
      </c>
    </row>
    <row r="36" spans="1:8" x14ac:dyDescent="0.25">
      <c r="A36" s="3">
        <v>37104</v>
      </c>
      <c r="B36" s="1">
        <v>197083069.13999999</v>
      </c>
      <c r="C36" s="1">
        <v>13548252.42</v>
      </c>
      <c r="D36" s="1">
        <v>3554430.78</v>
      </c>
      <c r="E36" s="1">
        <v>402147.26</v>
      </c>
      <c r="F36" s="1">
        <v>6130271.7999999998</v>
      </c>
      <c r="G36" s="1">
        <v>16565416.25</v>
      </c>
      <c r="H36" s="1">
        <v>2274109.81</v>
      </c>
    </row>
    <row r="37" spans="1:8" x14ac:dyDescent="0.25">
      <c r="A37" s="3">
        <v>37135</v>
      </c>
      <c r="B37" s="1">
        <v>199081728.09</v>
      </c>
      <c r="C37" s="1">
        <v>3427760.73</v>
      </c>
      <c r="D37" s="1">
        <v>3331547.88</v>
      </c>
      <c r="E37" s="1">
        <v>340566.11</v>
      </c>
      <c r="F37" s="1">
        <v>5523955.9400000004</v>
      </c>
      <c r="G37" s="1">
        <v>17917493.879999999</v>
      </c>
      <c r="H37" s="1">
        <v>2229202.29</v>
      </c>
    </row>
    <row r="38" spans="1:8" x14ac:dyDescent="0.25">
      <c r="A38" s="3">
        <v>37165</v>
      </c>
      <c r="B38" s="1">
        <v>185093957.22999999</v>
      </c>
      <c r="C38" s="1">
        <v>1992640.02</v>
      </c>
      <c r="D38" s="1">
        <v>7917552.3600000003</v>
      </c>
      <c r="E38" s="1">
        <v>403829.92</v>
      </c>
      <c r="F38" s="1">
        <v>7124701.7400000002</v>
      </c>
      <c r="G38" s="1">
        <v>17123411.91</v>
      </c>
      <c r="H38" s="1">
        <v>2376562.2799999998</v>
      </c>
    </row>
    <row r="39" spans="1:8" x14ac:dyDescent="0.25">
      <c r="A39" s="3">
        <v>37196</v>
      </c>
      <c r="B39" s="1">
        <v>209069230.94</v>
      </c>
      <c r="C39" s="1">
        <v>1411788.71</v>
      </c>
      <c r="D39" s="1">
        <v>10531796.310000001</v>
      </c>
      <c r="E39" s="1">
        <v>316334.74</v>
      </c>
      <c r="F39" s="1">
        <v>8438508.7899999991</v>
      </c>
      <c r="G39" s="1">
        <v>17797175.220000003</v>
      </c>
      <c r="H39" s="1">
        <v>2488772.7599999998</v>
      </c>
    </row>
    <row r="40" spans="1:8" x14ac:dyDescent="0.25">
      <c r="A40" s="3">
        <v>37226</v>
      </c>
      <c r="B40" s="1">
        <v>200022313.87</v>
      </c>
      <c r="C40" s="1">
        <v>1194432.81</v>
      </c>
      <c r="D40" s="1">
        <v>4964564.79</v>
      </c>
      <c r="E40" s="1">
        <v>441721.82</v>
      </c>
      <c r="F40" s="1">
        <v>5504049.6200000001</v>
      </c>
      <c r="G40" s="1">
        <v>21584587.490000002</v>
      </c>
      <c r="H40" s="1">
        <v>2078722.9</v>
      </c>
    </row>
    <row r="41" spans="1:8" x14ac:dyDescent="0.25">
      <c r="A41" s="3">
        <v>37257</v>
      </c>
      <c r="B41" s="1">
        <v>174280908.15000001</v>
      </c>
      <c r="C41" s="1">
        <v>1989141.87</v>
      </c>
      <c r="D41" s="1">
        <v>15122425.630000001</v>
      </c>
      <c r="E41" s="1">
        <v>181426.45</v>
      </c>
      <c r="F41" s="1">
        <v>5152283.79</v>
      </c>
      <c r="G41" s="1">
        <v>27487564.710000001</v>
      </c>
      <c r="H41" s="1">
        <v>1475234.7</v>
      </c>
    </row>
    <row r="42" spans="1:8" x14ac:dyDescent="0.25">
      <c r="A42" s="3">
        <v>37288</v>
      </c>
      <c r="B42" s="1">
        <v>171567007.5</v>
      </c>
      <c r="C42" s="1">
        <v>3974929.9</v>
      </c>
      <c r="D42" s="1">
        <v>3471699.14</v>
      </c>
      <c r="E42" s="1">
        <v>1025631.88</v>
      </c>
      <c r="F42" s="1">
        <v>5137483.96</v>
      </c>
      <c r="G42" s="1">
        <v>23174755.080000002</v>
      </c>
      <c r="H42" s="1">
        <v>1509638.24</v>
      </c>
    </row>
    <row r="43" spans="1:8" x14ac:dyDescent="0.25">
      <c r="A43" s="3">
        <v>37316</v>
      </c>
      <c r="B43" s="1">
        <v>219880380.56</v>
      </c>
      <c r="C43" s="1">
        <v>10051305.970000001</v>
      </c>
      <c r="D43" s="1">
        <v>2575903.0699999998</v>
      </c>
      <c r="E43" s="1">
        <v>333266.44</v>
      </c>
      <c r="F43" s="1">
        <v>6573038.4299999997</v>
      </c>
      <c r="G43" s="1">
        <v>20890638.09</v>
      </c>
      <c r="H43" s="1">
        <v>2082956.28</v>
      </c>
    </row>
    <row r="44" spans="1:8" x14ac:dyDescent="0.25">
      <c r="A44" s="3">
        <v>37347</v>
      </c>
      <c r="B44" s="1">
        <v>179878852.38999999</v>
      </c>
      <c r="C44" s="1">
        <v>18021102.52</v>
      </c>
      <c r="D44" s="1">
        <v>10711080.4</v>
      </c>
      <c r="E44" s="1">
        <v>331578.36</v>
      </c>
      <c r="F44" s="1">
        <v>7282610.5</v>
      </c>
      <c r="G44" s="1">
        <v>21818681.939999998</v>
      </c>
      <c r="H44" s="1">
        <v>1963536.44</v>
      </c>
    </row>
    <row r="45" spans="1:8" x14ac:dyDescent="0.25">
      <c r="A45" s="3">
        <v>37377</v>
      </c>
      <c r="B45" s="1">
        <v>183133320.00999999</v>
      </c>
      <c r="C45" s="1">
        <v>16359060.51</v>
      </c>
      <c r="D45" s="1">
        <v>5691920.6200000001</v>
      </c>
      <c r="E45" s="1">
        <v>281259.59999999998</v>
      </c>
      <c r="F45" s="1">
        <v>7363251.9699999997</v>
      </c>
      <c r="G45" s="1">
        <v>25006717.560000002</v>
      </c>
      <c r="H45" s="1">
        <v>2754259.7199999997</v>
      </c>
    </row>
    <row r="46" spans="1:8" x14ac:dyDescent="0.25">
      <c r="A46" s="3">
        <v>37408</v>
      </c>
      <c r="B46" s="1">
        <v>180417517.71000001</v>
      </c>
      <c r="C46" s="1">
        <v>4167633.22</v>
      </c>
      <c r="D46" s="1">
        <v>7667998.9000000004</v>
      </c>
      <c r="E46" s="1">
        <v>315970.7</v>
      </c>
      <c r="F46" s="1">
        <v>9178071.8000000007</v>
      </c>
      <c r="G46" s="1">
        <v>17605327.18</v>
      </c>
      <c r="H46" s="1">
        <v>2434277.8199999998</v>
      </c>
    </row>
    <row r="47" spans="1:8" x14ac:dyDescent="0.25">
      <c r="A47" s="3">
        <v>37438</v>
      </c>
      <c r="B47" s="1">
        <v>187744972.09</v>
      </c>
      <c r="C47" s="1">
        <v>3105463.59</v>
      </c>
      <c r="D47" s="1">
        <v>5033348.41</v>
      </c>
      <c r="E47" s="1">
        <v>296009.58</v>
      </c>
      <c r="F47" s="1">
        <v>13255960.98</v>
      </c>
      <c r="G47" s="1">
        <v>19250139.550000001</v>
      </c>
      <c r="H47" s="1">
        <v>2525193.12</v>
      </c>
    </row>
    <row r="48" spans="1:8" x14ac:dyDescent="0.25">
      <c r="A48" s="3">
        <v>37469</v>
      </c>
      <c r="B48" s="1">
        <v>213856140.27000001</v>
      </c>
      <c r="C48" s="1">
        <v>2590312.77</v>
      </c>
      <c r="D48" s="1">
        <v>5553096.4000000004</v>
      </c>
      <c r="E48" s="1">
        <v>433821.37</v>
      </c>
      <c r="F48" s="1">
        <v>9310204.1400000006</v>
      </c>
      <c r="G48" s="1">
        <v>18227396.539999999</v>
      </c>
      <c r="H48" s="1">
        <v>3527435.51</v>
      </c>
    </row>
    <row r="49" spans="1:8" x14ac:dyDescent="0.25">
      <c r="A49" s="3">
        <v>37500</v>
      </c>
      <c r="B49" s="1">
        <v>211916617.75999999</v>
      </c>
      <c r="C49" s="1">
        <v>1920753.7</v>
      </c>
      <c r="D49" s="1">
        <v>23568130.629999999</v>
      </c>
      <c r="E49" s="1">
        <v>383097.84</v>
      </c>
      <c r="F49" s="1">
        <v>7384260.5300000003</v>
      </c>
      <c r="G49" s="1">
        <v>20122946.509999998</v>
      </c>
      <c r="H49" s="1">
        <v>2933905.96</v>
      </c>
    </row>
    <row r="50" spans="1:8" x14ac:dyDescent="0.25">
      <c r="A50" s="3">
        <v>37530</v>
      </c>
      <c r="B50" s="1">
        <v>183112563.03999999</v>
      </c>
      <c r="C50" s="1">
        <v>1657910.58</v>
      </c>
      <c r="D50" s="1">
        <v>25069399.600000001</v>
      </c>
      <c r="E50" s="1">
        <v>410533.59</v>
      </c>
      <c r="F50" s="1">
        <v>7063120.7300000004</v>
      </c>
      <c r="G50" s="1">
        <v>26516714.100000001</v>
      </c>
      <c r="H50" s="1">
        <v>3331641.05</v>
      </c>
    </row>
    <row r="51" spans="1:8" x14ac:dyDescent="0.25">
      <c r="A51" s="3">
        <v>37561</v>
      </c>
      <c r="B51" s="1">
        <v>238735027.19</v>
      </c>
      <c r="C51" s="1">
        <v>1183602.58</v>
      </c>
      <c r="D51" s="1">
        <v>25996115.440000001</v>
      </c>
      <c r="E51" s="1">
        <v>582772.63</v>
      </c>
      <c r="F51" s="1">
        <v>6923227.7400000002</v>
      </c>
      <c r="G51" s="1">
        <v>23258349.030000001</v>
      </c>
      <c r="H51" s="1">
        <v>4653574.83</v>
      </c>
    </row>
    <row r="52" spans="1:8" x14ac:dyDescent="0.25">
      <c r="A52" s="3">
        <v>37591</v>
      </c>
      <c r="B52" s="1">
        <v>219740358.74000001</v>
      </c>
      <c r="C52" s="1">
        <v>1203474</v>
      </c>
      <c r="D52" s="1">
        <v>42797768.200000003</v>
      </c>
      <c r="E52" s="1">
        <v>479514.08</v>
      </c>
      <c r="F52" s="1">
        <v>12557947.060000001</v>
      </c>
      <c r="G52" s="1">
        <v>23935018.210000001</v>
      </c>
      <c r="H52" s="1">
        <v>4007537.24</v>
      </c>
    </row>
    <row r="53" spans="1:8" x14ac:dyDescent="0.25">
      <c r="A53" s="3">
        <v>37622</v>
      </c>
      <c r="B53" s="1">
        <v>219888061.41</v>
      </c>
      <c r="C53" s="1">
        <v>2723053.47</v>
      </c>
      <c r="D53" s="1">
        <v>3598809.38</v>
      </c>
      <c r="E53" s="1">
        <v>304458.81</v>
      </c>
      <c r="F53" s="1">
        <v>6367736.1299999999</v>
      </c>
      <c r="G53" s="1">
        <v>24816973.18</v>
      </c>
      <c r="H53" s="1">
        <v>4115443.66</v>
      </c>
    </row>
    <row r="54" spans="1:8" x14ac:dyDescent="0.25">
      <c r="A54" s="3">
        <v>37653</v>
      </c>
      <c r="B54" s="1">
        <v>241026690.84</v>
      </c>
      <c r="C54" s="1">
        <v>14647106.689999999</v>
      </c>
      <c r="D54" s="1">
        <v>6392700.4800000004</v>
      </c>
      <c r="E54" s="1">
        <v>259722.68</v>
      </c>
      <c r="F54" s="1">
        <v>7392359.0599999996</v>
      </c>
      <c r="G54" s="1">
        <v>26131133.640000001</v>
      </c>
      <c r="H54" s="1">
        <v>6594748.1500000004</v>
      </c>
    </row>
    <row r="55" spans="1:8" x14ac:dyDescent="0.25">
      <c r="A55" s="3">
        <v>37681</v>
      </c>
      <c r="B55" s="1">
        <v>221930724.03</v>
      </c>
      <c r="C55" s="1">
        <v>17869834.280000001</v>
      </c>
      <c r="D55" s="1">
        <v>11620495.090000002</v>
      </c>
      <c r="E55" s="1">
        <v>352661.83</v>
      </c>
      <c r="F55" s="1">
        <v>7288533.21</v>
      </c>
      <c r="G55" s="1">
        <v>22665223.27</v>
      </c>
      <c r="H55" s="1">
        <v>6252059.54</v>
      </c>
    </row>
    <row r="56" spans="1:8" x14ac:dyDescent="0.25">
      <c r="A56" s="3">
        <v>37712</v>
      </c>
      <c r="B56" s="1">
        <v>224916816.61000001</v>
      </c>
      <c r="C56" s="1">
        <v>17550415.16</v>
      </c>
      <c r="D56" s="1">
        <v>6603997.04</v>
      </c>
      <c r="E56" s="1">
        <v>391809.26</v>
      </c>
      <c r="F56" s="1">
        <v>7694978.7300000004</v>
      </c>
      <c r="G56" s="1">
        <v>21580146.739999998</v>
      </c>
      <c r="H56" s="1">
        <v>5878994.9000000004</v>
      </c>
    </row>
    <row r="57" spans="1:8" x14ac:dyDescent="0.25">
      <c r="A57" s="3">
        <v>37742</v>
      </c>
      <c r="B57" s="1">
        <v>239525830.44999999</v>
      </c>
      <c r="C57" s="1">
        <v>8648704.9700000007</v>
      </c>
      <c r="D57" s="1">
        <v>8574531.4199999999</v>
      </c>
      <c r="E57" s="1">
        <v>354562.52</v>
      </c>
      <c r="F57" s="1">
        <v>7726554.04</v>
      </c>
      <c r="G57" s="1">
        <v>30268788.279999997</v>
      </c>
      <c r="H57" s="1">
        <v>7614635.7699999996</v>
      </c>
    </row>
    <row r="58" spans="1:8" x14ac:dyDescent="0.25">
      <c r="A58" s="3">
        <v>37773</v>
      </c>
      <c r="B58" s="1">
        <v>247763204.53999999</v>
      </c>
      <c r="C58" s="1">
        <v>3648492.37</v>
      </c>
      <c r="D58" s="1">
        <v>14607472.560000001</v>
      </c>
      <c r="E58" s="1">
        <v>321438.11</v>
      </c>
      <c r="F58" s="1">
        <v>9431993.6899999995</v>
      </c>
      <c r="G58" s="1">
        <v>21256528.34</v>
      </c>
      <c r="H58" s="1">
        <v>4133175.46</v>
      </c>
    </row>
    <row r="59" spans="1:8" x14ac:dyDescent="0.25">
      <c r="A59" s="3">
        <v>37803</v>
      </c>
      <c r="B59" s="1">
        <v>218667653.55000001</v>
      </c>
      <c r="C59" s="1">
        <v>3391522.48</v>
      </c>
      <c r="D59" s="1">
        <v>4775487.25</v>
      </c>
      <c r="E59" s="1">
        <v>341190.87</v>
      </c>
      <c r="F59" s="1">
        <v>11064967.029999999</v>
      </c>
      <c r="G59" s="1">
        <v>17822583.370000005</v>
      </c>
      <c r="H59" s="1">
        <v>4583648.7699999996</v>
      </c>
    </row>
    <row r="60" spans="1:8" x14ac:dyDescent="0.25">
      <c r="A60" s="3">
        <v>37834</v>
      </c>
      <c r="B60" s="1">
        <v>228419016.53</v>
      </c>
      <c r="C60" s="1">
        <v>3495281.6</v>
      </c>
      <c r="D60" s="1">
        <v>7934800.7699999996</v>
      </c>
      <c r="E60" s="1">
        <v>367025.88</v>
      </c>
      <c r="F60" s="1">
        <v>11418450.17</v>
      </c>
      <c r="G60" s="1">
        <v>23381685.379999999</v>
      </c>
      <c r="H60" s="1">
        <v>6501103.71</v>
      </c>
    </row>
    <row r="61" spans="1:8" x14ac:dyDescent="0.25">
      <c r="A61" s="3">
        <v>37865</v>
      </c>
      <c r="B61" s="1">
        <v>236173202.63999999</v>
      </c>
      <c r="C61" s="1">
        <v>1872881.35</v>
      </c>
      <c r="D61" s="1">
        <v>9521531.790000001</v>
      </c>
      <c r="E61" s="1">
        <v>398898.72</v>
      </c>
      <c r="F61" s="1">
        <v>12977845.970000001</v>
      </c>
      <c r="G61" s="1">
        <v>20287860.84</v>
      </c>
      <c r="H61" s="1">
        <v>4965657.29</v>
      </c>
    </row>
    <row r="62" spans="1:8" x14ac:dyDescent="0.25">
      <c r="A62" s="3">
        <v>37895</v>
      </c>
      <c r="B62" s="1">
        <v>279689592.56</v>
      </c>
      <c r="C62" s="1">
        <v>1488050.94</v>
      </c>
      <c r="D62" s="1">
        <v>21215606.759999998</v>
      </c>
      <c r="E62" s="1">
        <v>640523.18000000005</v>
      </c>
      <c r="F62" s="1">
        <v>12598950.59</v>
      </c>
      <c r="G62" s="1">
        <v>20960641.670000002</v>
      </c>
      <c r="H62" s="1">
        <v>5260388.38</v>
      </c>
    </row>
    <row r="63" spans="1:8" x14ac:dyDescent="0.25">
      <c r="A63" s="3">
        <v>37926</v>
      </c>
      <c r="B63" s="1">
        <v>275880987.69</v>
      </c>
      <c r="C63" s="1">
        <v>1180031.68</v>
      </c>
      <c r="D63" s="1">
        <v>8582066.2699999996</v>
      </c>
      <c r="E63" s="1">
        <v>423834.46</v>
      </c>
      <c r="F63" s="1">
        <v>7306460.79</v>
      </c>
      <c r="G63" s="1">
        <v>23349385.420000002</v>
      </c>
      <c r="H63" s="1">
        <v>7003513</v>
      </c>
    </row>
    <row r="64" spans="1:8" x14ac:dyDescent="0.25">
      <c r="A64" s="3">
        <v>37956</v>
      </c>
      <c r="B64" s="1">
        <v>264067229.84</v>
      </c>
      <c r="C64" s="1">
        <v>1288749.23</v>
      </c>
      <c r="D64" s="1">
        <v>42421118.630000003</v>
      </c>
      <c r="E64" s="1">
        <v>528138.43999999994</v>
      </c>
      <c r="F64" s="1">
        <v>9668673.0199999996</v>
      </c>
      <c r="G64" s="1">
        <v>24344677.5</v>
      </c>
      <c r="H64" s="1">
        <v>4755042.92</v>
      </c>
    </row>
    <row r="65" spans="1:8" x14ac:dyDescent="0.25">
      <c r="A65" s="3">
        <v>37987</v>
      </c>
      <c r="B65" s="1">
        <v>297038615.54000002</v>
      </c>
      <c r="C65" s="1">
        <v>4128941.49</v>
      </c>
      <c r="D65" s="1">
        <v>17055611.460000001</v>
      </c>
      <c r="E65" s="1">
        <v>293342.13</v>
      </c>
      <c r="F65" s="1">
        <v>8181184.8099999996</v>
      </c>
      <c r="G65" s="1">
        <v>26720495.600000001</v>
      </c>
      <c r="H65" s="1">
        <v>4414389.4000000004</v>
      </c>
    </row>
    <row r="66" spans="1:8" x14ac:dyDescent="0.25">
      <c r="A66" s="3">
        <v>38018</v>
      </c>
      <c r="B66" s="1">
        <v>265703818.93000001</v>
      </c>
      <c r="C66" s="1">
        <v>24450200.940000001</v>
      </c>
      <c r="D66" s="1">
        <v>12453473.299999999</v>
      </c>
      <c r="E66" s="1">
        <v>255057.38</v>
      </c>
      <c r="F66" s="1">
        <v>8478137.1999999993</v>
      </c>
      <c r="G66" s="1">
        <v>24863119.690000001</v>
      </c>
      <c r="H66" s="1">
        <v>6882646.96</v>
      </c>
    </row>
    <row r="67" spans="1:8" x14ac:dyDescent="0.25">
      <c r="A67" s="3">
        <v>38047</v>
      </c>
      <c r="B67" s="1">
        <v>243295843.05000001</v>
      </c>
      <c r="C67" s="1">
        <v>39117100.659999996</v>
      </c>
      <c r="D67" s="1">
        <v>15587125.99</v>
      </c>
      <c r="E67" s="1">
        <v>383318.9</v>
      </c>
      <c r="F67" s="1">
        <v>10104121.17</v>
      </c>
      <c r="G67" s="1">
        <v>27934836.740000002</v>
      </c>
      <c r="H67" s="1">
        <v>3436897.1</v>
      </c>
    </row>
    <row r="68" spans="1:8" x14ac:dyDescent="0.25">
      <c r="A68" s="3">
        <v>38078</v>
      </c>
      <c r="B68" s="1">
        <v>304406897.85000002</v>
      </c>
      <c r="C68" s="1">
        <v>15221612.130000001</v>
      </c>
      <c r="D68" s="1">
        <v>16402796.109999999</v>
      </c>
      <c r="E68" s="1">
        <v>399853.3</v>
      </c>
      <c r="F68" s="1">
        <v>9921207.4499999993</v>
      </c>
      <c r="G68" s="1">
        <v>26014183.469999999</v>
      </c>
      <c r="H68" s="1">
        <v>3104495.35</v>
      </c>
    </row>
    <row r="69" spans="1:8" x14ac:dyDescent="0.25">
      <c r="A69" s="3">
        <v>38108</v>
      </c>
      <c r="B69" s="1">
        <v>275954107.35000002</v>
      </c>
      <c r="C69" s="1">
        <v>5173884.8499999996</v>
      </c>
      <c r="D69" s="1">
        <v>12428884.58</v>
      </c>
      <c r="E69" s="1">
        <v>417159.78</v>
      </c>
      <c r="F69" s="1">
        <v>7656074.4800000004</v>
      </c>
      <c r="G69" s="1">
        <v>30297530.339999996</v>
      </c>
      <c r="H69" s="1">
        <v>5659850.6500000004</v>
      </c>
    </row>
    <row r="70" spans="1:8" x14ac:dyDescent="0.25">
      <c r="A70" s="3">
        <v>38139</v>
      </c>
      <c r="B70" s="1">
        <v>286456861.98000002</v>
      </c>
      <c r="C70" s="1">
        <v>3883356.74</v>
      </c>
      <c r="D70" s="1">
        <v>16195195.079999994</v>
      </c>
      <c r="E70" s="1">
        <v>506161.16</v>
      </c>
      <c r="F70" s="1">
        <v>11158921.32</v>
      </c>
      <c r="G70" s="1">
        <v>19667577.59</v>
      </c>
      <c r="H70" s="1">
        <v>3464509.17</v>
      </c>
    </row>
    <row r="71" spans="1:8" x14ac:dyDescent="0.25">
      <c r="A71" s="3">
        <v>38169</v>
      </c>
      <c r="B71" s="1">
        <v>312154625.45999998</v>
      </c>
      <c r="C71" s="1">
        <v>3651321</v>
      </c>
      <c r="D71" s="1">
        <v>14769881.369999999</v>
      </c>
      <c r="E71" s="1">
        <v>391038.91</v>
      </c>
      <c r="F71" s="1">
        <v>13015675.189999999</v>
      </c>
      <c r="G71" s="1">
        <v>20453123.810000002</v>
      </c>
      <c r="H71" s="1">
        <v>5129611.84</v>
      </c>
    </row>
    <row r="72" spans="1:8" x14ac:dyDescent="0.25">
      <c r="A72" s="3">
        <v>38200</v>
      </c>
      <c r="B72" s="1">
        <v>332600739.37</v>
      </c>
      <c r="C72" s="1">
        <v>2940132.34</v>
      </c>
      <c r="D72" s="1">
        <v>11850994.119999999</v>
      </c>
      <c r="E72" s="1">
        <v>613694.19999999995</v>
      </c>
      <c r="F72" s="1">
        <v>13819066.789999999</v>
      </c>
      <c r="G72" s="1">
        <v>26609037.890000001</v>
      </c>
      <c r="H72" s="1">
        <v>7507132.2300000004</v>
      </c>
    </row>
    <row r="73" spans="1:8" x14ac:dyDescent="0.25">
      <c r="A73" s="3">
        <v>38231</v>
      </c>
      <c r="B73" s="1">
        <v>308046484.86000001</v>
      </c>
      <c r="C73" s="1">
        <v>2037927.79</v>
      </c>
      <c r="D73" s="1">
        <v>11037431.029999999</v>
      </c>
      <c r="E73" s="1">
        <v>302791.62</v>
      </c>
      <c r="F73" s="1">
        <v>14005111.77</v>
      </c>
      <c r="G73" s="1">
        <v>23042190.620000001</v>
      </c>
      <c r="H73" s="1">
        <v>4385534.21</v>
      </c>
    </row>
    <row r="74" spans="1:8" x14ac:dyDescent="0.25">
      <c r="A74" s="3">
        <v>38261</v>
      </c>
      <c r="B74" s="1">
        <v>338205189.44999999</v>
      </c>
      <c r="C74" s="1">
        <v>2111237.04</v>
      </c>
      <c r="D74" s="1">
        <v>12803472.17</v>
      </c>
      <c r="E74" s="1">
        <v>399281.45</v>
      </c>
      <c r="F74" s="1">
        <v>13825529.9</v>
      </c>
      <c r="G74" s="1">
        <v>24658851.75</v>
      </c>
      <c r="H74" s="1">
        <v>4886337.7300000004</v>
      </c>
    </row>
    <row r="75" spans="1:8" x14ac:dyDescent="0.25">
      <c r="A75" s="3">
        <v>38292</v>
      </c>
      <c r="B75" s="1">
        <v>335903420.93000001</v>
      </c>
      <c r="C75" s="1">
        <v>2586381.13</v>
      </c>
      <c r="D75" s="1">
        <v>16198882.359999999</v>
      </c>
      <c r="E75" s="1">
        <v>699460.58</v>
      </c>
      <c r="F75" s="1">
        <v>19636631.77</v>
      </c>
      <c r="G75" s="1">
        <v>24582018.609999999</v>
      </c>
      <c r="H75" s="1">
        <v>9006983.0700000003</v>
      </c>
    </row>
    <row r="76" spans="1:8" x14ac:dyDescent="0.25">
      <c r="A76" s="3">
        <v>38322</v>
      </c>
      <c r="B76" s="1">
        <v>370428083.51999998</v>
      </c>
      <c r="C76" s="1">
        <v>2256902.63</v>
      </c>
      <c r="D76" s="1">
        <v>36754933.969999999</v>
      </c>
      <c r="E76" s="1">
        <v>545674.30000000005</v>
      </c>
      <c r="F76" s="1">
        <v>12068537.16</v>
      </c>
      <c r="G76" s="1">
        <v>30340320.449999996</v>
      </c>
      <c r="H76" s="1">
        <v>5011553.88</v>
      </c>
    </row>
    <row r="77" spans="1:8" x14ac:dyDescent="0.25">
      <c r="A77" s="3">
        <v>38353</v>
      </c>
      <c r="B77" s="1">
        <v>362873827.89999998</v>
      </c>
      <c r="C77" s="1">
        <v>5833915.4699999997</v>
      </c>
      <c r="D77" s="1">
        <v>2898944.16</v>
      </c>
      <c r="E77" s="1">
        <v>292855.84999999998</v>
      </c>
      <c r="F77" s="1">
        <v>9597578.4700000007</v>
      </c>
      <c r="G77" s="1">
        <v>34114906.280000001</v>
      </c>
      <c r="H77" s="1">
        <v>4277047.76</v>
      </c>
    </row>
    <row r="78" spans="1:8" x14ac:dyDescent="0.25">
      <c r="A78" s="3">
        <v>38384</v>
      </c>
      <c r="B78" s="1">
        <v>343989793.75999999</v>
      </c>
      <c r="C78" s="1">
        <v>32970350.390000001</v>
      </c>
      <c r="D78" s="1">
        <v>14129518.560000001</v>
      </c>
      <c r="E78" s="1">
        <v>339408.97</v>
      </c>
      <c r="F78" s="1">
        <v>10953339.060000001</v>
      </c>
      <c r="G78" s="1">
        <v>29863965.530000001</v>
      </c>
      <c r="H78" s="1">
        <v>8678202.6099999994</v>
      </c>
    </row>
    <row r="79" spans="1:8" x14ac:dyDescent="0.25">
      <c r="A79" s="3">
        <v>38412</v>
      </c>
      <c r="B79" s="1">
        <v>350243345.75</v>
      </c>
      <c r="C79" s="1">
        <v>46462787.25</v>
      </c>
      <c r="D79" s="1">
        <v>20897556.09</v>
      </c>
      <c r="E79" s="1">
        <v>432278.11</v>
      </c>
      <c r="F79" s="1">
        <v>12415582.08</v>
      </c>
      <c r="G79" s="1">
        <v>28641249.23</v>
      </c>
      <c r="H79" s="1">
        <v>4934483.3</v>
      </c>
    </row>
    <row r="80" spans="1:8" x14ac:dyDescent="0.25">
      <c r="A80" s="3">
        <v>38443</v>
      </c>
      <c r="B80" s="1">
        <v>388841981.39999998</v>
      </c>
      <c r="C80" s="1">
        <v>17630883.579999998</v>
      </c>
      <c r="D80" s="1">
        <v>13793356.67</v>
      </c>
      <c r="E80" s="1">
        <v>424094.22</v>
      </c>
      <c r="F80" s="1">
        <v>9058001.7899999991</v>
      </c>
      <c r="G80" s="1">
        <v>31096312.800000001</v>
      </c>
      <c r="H80" s="1">
        <v>4103732.2</v>
      </c>
    </row>
    <row r="81" spans="1:8" x14ac:dyDescent="0.25">
      <c r="A81" s="3">
        <v>38473</v>
      </c>
      <c r="B81" s="1">
        <v>373682756.17000002</v>
      </c>
      <c r="C81" s="1">
        <v>6997925.5300000003</v>
      </c>
      <c r="D81" s="1">
        <v>12583304.210000001</v>
      </c>
      <c r="E81" s="1">
        <v>591458.76</v>
      </c>
      <c r="F81" s="1">
        <v>9044748.6500000004</v>
      </c>
      <c r="G81" s="1">
        <v>35099197.129999995</v>
      </c>
      <c r="H81" s="1">
        <v>8687630.9600000009</v>
      </c>
    </row>
    <row r="82" spans="1:8" x14ac:dyDescent="0.25">
      <c r="A82" s="3">
        <v>38504</v>
      </c>
      <c r="B82" s="1">
        <v>385111947.52999997</v>
      </c>
      <c r="C82" s="1">
        <v>4796704.37</v>
      </c>
      <c r="D82" s="1">
        <v>14574305.73</v>
      </c>
      <c r="E82" s="1">
        <v>337793.64</v>
      </c>
      <c r="F82" s="1">
        <v>13148178.09</v>
      </c>
      <c r="G82" s="1">
        <v>34005521.190000005</v>
      </c>
      <c r="H82" s="1">
        <v>5450259.2199999997</v>
      </c>
    </row>
    <row r="83" spans="1:8" x14ac:dyDescent="0.25">
      <c r="A83" s="3">
        <v>38534</v>
      </c>
      <c r="B83" s="1">
        <v>377005043.66000003</v>
      </c>
      <c r="C83" s="1">
        <v>3918145.38</v>
      </c>
      <c r="D83" s="1">
        <v>11311585.83</v>
      </c>
      <c r="E83" s="1">
        <v>432558.18</v>
      </c>
      <c r="F83" s="1">
        <v>14150879.17</v>
      </c>
      <c r="G83" s="1">
        <v>27924125.32</v>
      </c>
      <c r="H83" s="1">
        <v>3711601.68</v>
      </c>
    </row>
    <row r="84" spans="1:8" x14ac:dyDescent="0.25">
      <c r="A84" s="3">
        <v>38565</v>
      </c>
      <c r="B84" s="1">
        <v>359490290.95999998</v>
      </c>
      <c r="C84" s="1">
        <v>3740550.86</v>
      </c>
      <c r="D84" s="1">
        <v>20012197.23</v>
      </c>
      <c r="E84" s="1">
        <v>587256.56999999995</v>
      </c>
      <c r="F84" s="1">
        <v>16508644.08</v>
      </c>
      <c r="G84" s="1">
        <v>28729475.679999996</v>
      </c>
      <c r="H84" s="1">
        <v>8653803.0800000001</v>
      </c>
    </row>
    <row r="85" spans="1:8" x14ac:dyDescent="0.25">
      <c r="A85" s="3">
        <v>38596</v>
      </c>
      <c r="B85" s="1">
        <v>404380487.32999998</v>
      </c>
      <c r="C85" s="1">
        <v>2863291.71</v>
      </c>
      <c r="D85" s="1">
        <v>13048691.359999999</v>
      </c>
      <c r="E85" s="1">
        <v>764515.32</v>
      </c>
      <c r="F85" s="1">
        <v>16029310.84</v>
      </c>
      <c r="G85" s="1">
        <v>23998049.310000002</v>
      </c>
      <c r="H85" s="1">
        <v>4691143.05</v>
      </c>
    </row>
    <row r="86" spans="1:8" x14ac:dyDescent="0.25">
      <c r="A86" s="3">
        <v>38626</v>
      </c>
      <c r="B86" s="1">
        <v>393885451.16000003</v>
      </c>
      <c r="C86" s="1">
        <v>2438151.7999999998</v>
      </c>
      <c r="D86" s="1">
        <v>14329651.560000001</v>
      </c>
      <c r="E86" s="1">
        <v>571858.96</v>
      </c>
      <c r="F86" s="1">
        <v>14645554.85</v>
      </c>
      <c r="G86" s="1">
        <v>27789677.900000002</v>
      </c>
      <c r="H86" s="1">
        <v>5558732.5199999996</v>
      </c>
    </row>
    <row r="87" spans="1:8" x14ac:dyDescent="0.25">
      <c r="A87" s="3">
        <v>38657</v>
      </c>
      <c r="B87" s="1">
        <v>375150425.66000003</v>
      </c>
      <c r="C87" s="1">
        <v>2261717.7799999998</v>
      </c>
      <c r="D87" s="1">
        <v>18224467.859999999</v>
      </c>
      <c r="E87" s="1">
        <v>675548.29</v>
      </c>
      <c r="F87" s="1">
        <v>24428322.239999998</v>
      </c>
      <c r="G87" s="1">
        <v>33592766.489999995</v>
      </c>
      <c r="H87" s="1">
        <v>7662109.6899999995</v>
      </c>
    </row>
    <row r="88" spans="1:8" x14ac:dyDescent="0.25">
      <c r="A88" s="3">
        <v>38687</v>
      </c>
      <c r="B88" s="1">
        <v>421033443.43000001</v>
      </c>
      <c r="C88" s="1">
        <v>2525540.73</v>
      </c>
      <c r="D88" s="1">
        <v>34948463.259999998</v>
      </c>
      <c r="E88" s="1">
        <v>649620.31000000006</v>
      </c>
      <c r="F88" s="1">
        <v>23479734.82</v>
      </c>
      <c r="G88" s="1">
        <v>47097282.200000003</v>
      </c>
      <c r="H88" s="1">
        <v>4718893.96</v>
      </c>
    </row>
    <row r="89" spans="1:8" x14ac:dyDescent="0.25">
      <c r="A89" s="3">
        <v>38718</v>
      </c>
      <c r="B89" s="1">
        <v>416234890.61000001</v>
      </c>
      <c r="C89" s="1">
        <v>4989573.08</v>
      </c>
      <c r="D89" s="1">
        <v>10733409.039999999</v>
      </c>
      <c r="E89" s="1">
        <v>482005.01</v>
      </c>
      <c r="F89" s="1">
        <v>13317911.66</v>
      </c>
      <c r="G89" s="1">
        <v>38660286.810000002</v>
      </c>
      <c r="H89" s="1">
        <v>4662517.28</v>
      </c>
    </row>
    <row r="90" spans="1:8" x14ac:dyDescent="0.25">
      <c r="A90" s="3">
        <v>38749</v>
      </c>
      <c r="B90" s="1">
        <v>394898138.20999998</v>
      </c>
      <c r="C90" s="1">
        <v>4673806.13</v>
      </c>
      <c r="D90" s="1">
        <v>23735543.989999998</v>
      </c>
      <c r="E90" s="1">
        <v>835087.9</v>
      </c>
      <c r="F90" s="1">
        <v>11444495.01</v>
      </c>
      <c r="G90" s="1">
        <v>33250790.350000001</v>
      </c>
      <c r="H90" s="1">
        <v>7991044.6699999999</v>
      </c>
    </row>
    <row r="91" spans="1:8" x14ac:dyDescent="0.25">
      <c r="A91" s="3">
        <v>38777</v>
      </c>
      <c r="B91" s="1">
        <v>366230400.37</v>
      </c>
      <c r="C91" s="1">
        <v>13528653.42</v>
      </c>
      <c r="D91" s="1">
        <v>14209263.939999999</v>
      </c>
      <c r="E91" s="1">
        <v>757401.26</v>
      </c>
      <c r="F91" s="1">
        <v>13697956.050000001</v>
      </c>
      <c r="G91" s="1">
        <v>31413721.440000001</v>
      </c>
      <c r="H91" s="1">
        <v>4917169.66</v>
      </c>
    </row>
    <row r="92" spans="1:8" x14ac:dyDescent="0.25">
      <c r="A92" s="3">
        <v>38808</v>
      </c>
      <c r="B92" s="1">
        <v>427092784.44999999</v>
      </c>
      <c r="C92" s="1">
        <v>40855654.060000002</v>
      </c>
      <c r="D92" s="1">
        <v>13508817.18</v>
      </c>
      <c r="E92" s="1">
        <v>566182.89</v>
      </c>
      <c r="F92" s="1">
        <v>13681407.48</v>
      </c>
      <c r="G92" s="1">
        <v>35366432.799999997</v>
      </c>
      <c r="H92" s="1">
        <v>4999161.0100000007</v>
      </c>
    </row>
    <row r="93" spans="1:8" x14ac:dyDescent="0.25">
      <c r="A93" s="3">
        <v>38838</v>
      </c>
      <c r="B93" s="1">
        <v>373860200.27999997</v>
      </c>
      <c r="C93" s="1">
        <v>48306126.530000001</v>
      </c>
      <c r="D93" s="1">
        <v>14980236.869999999</v>
      </c>
      <c r="E93" s="1">
        <v>761418.76</v>
      </c>
      <c r="F93" s="1">
        <v>12257091.67</v>
      </c>
      <c r="G93" s="1">
        <v>38814033.530000001</v>
      </c>
      <c r="H93" s="1">
        <v>8805318.2100000009</v>
      </c>
    </row>
    <row r="94" spans="1:8" x14ac:dyDescent="0.25">
      <c r="A94" s="3">
        <v>38869</v>
      </c>
      <c r="B94" s="1">
        <v>410688074.06999999</v>
      </c>
      <c r="C94" s="1">
        <v>16050595.58</v>
      </c>
      <c r="D94" s="1">
        <v>14912016.859999999</v>
      </c>
      <c r="E94" s="1">
        <v>663986.41</v>
      </c>
      <c r="F94" s="1">
        <v>15612802.65</v>
      </c>
      <c r="G94" s="1">
        <v>37773025.310000002</v>
      </c>
      <c r="H94" s="1">
        <v>5985666.2800000003</v>
      </c>
    </row>
    <row r="95" spans="1:8" x14ac:dyDescent="0.25">
      <c r="A95" s="3">
        <v>38899</v>
      </c>
      <c r="B95" s="1">
        <v>409075763.26999998</v>
      </c>
      <c r="C95" s="1">
        <v>7778928.2400000002</v>
      </c>
      <c r="D95" s="1">
        <v>24005113.09</v>
      </c>
      <c r="E95" s="1">
        <v>1104999.97</v>
      </c>
      <c r="F95" s="1">
        <v>16504827.109999999</v>
      </c>
      <c r="G95" s="1">
        <v>33846506.109999999</v>
      </c>
      <c r="H95" s="1">
        <v>9080759.2300000004</v>
      </c>
    </row>
    <row r="96" spans="1:8" x14ac:dyDescent="0.25">
      <c r="A96" s="3">
        <v>38930</v>
      </c>
      <c r="B96" s="1">
        <v>414043774.91000003</v>
      </c>
      <c r="C96" s="1">
        <v>5944381.1399999997</v>
      </c>
      <c r="D96" s="1">
        <v>16491242.77</v>
      </c>
      <c r="E96" s="1">
        <v>1775162.31</v>
      </c>
      <c r="F96" s="1">
        <v>22092848.890000001</v>
      </c>
      <c r="G96" s="1">
        <v>34244381.68</v>
      </c>
      <c r="H96" s="1">
        <v>14402011.4</v>
      </c>
    </row>
    <row r="97" spans="1:8" x14ac:dyDescent="0.25">
      <c r="A97" s="3">
        <v>38961</v>
      </c>
      <c r="B97" s="1">
        <v>436319277.30000001</v>
      </c>
      <c r="C97" s="1">
        <v>4512900.46</v>
      </c>
      <c r="D97" s="1">
        <v>18483273.690000001</v>
      </c>
      <c r="E97" s="1">
        <v>903247.12</v>
      </c>
      <c r="F97" s="1">
        <v>19182560.16</v>
      </c>
      <c r="G97" s="1">
        <v>31816830.559999999</v>
      </c>
      <c r="H97" s="1">
        <v>12485493.93</v>
      </c>
    </row>
    <row r="98" spans="1:8" x14ac:dyDescent="0.25">
      <c r="A98" s="3">
        <v>38991</v>
      </c>
      <c r="B98" s="1">
        <v>440694737.31</v>
      </c>
      <c r="C98" s="1">
        <v>4166574.02</v>
      </c>
      <c r="D98" s="1">
        <v>17533065.32</v>
      </c>
      <c r="E98" s="1">
        <v>818326.03</v>
      </c>
      <c r="F98" s="1">
        <v>20631631.460000001</v>
      </c>
      <c r="G98" s="1">
        <v>28832437.489999995</v>
      </c>
      <c r="H98" s="1">
        <v>11045523.539999999</v>
      </c>
    </row>
    <row r="99" spans="1:8" x14ac:dyDescent="0.25">
      <c r="A99" s="3">
        <v>39022</v>
      </c>
      <c r="B99" s="1">
        <v>456937035.20999998</v>
      </c>
      <c r="C99" s="1">
        <v>3590316.67</v>
      </c>
      <c r="D99" s="1">
        <v>17360548.41</v>
      </c>
      <c r="E99" s="1">
        <v>766650.46</v>
      </c>
      <c r="F99" s="1">
        <v>20617691.75</v>
      </c>
      <c r="G99" s="1">
        <v>35510922.480000004</v>
      </c>
      <c r="H99" s="1">
        <v>17125937.759999998</v>
      </c>
    </row>
    <row r="100" spans="1:8" x14ac:dyDescent="0.25">
      <c r="A100" s="3">
        <v>39052</v>
      </c>
      <c r="B100" s="1">
        <v>481754857.41000003</v>
      </c>
      <c r="C100" s="1">
        <v>3734811.74</v>
      </c>
      <c r="D100" s="1">
        <v>33202340.48</v>
      </c>
      <c r="E100" s="1">
        <v>1382291.51</v>
      </c>
      <c r="F100" s="1">
        <v>19127375.370000001</v>
      </c>
      <c r="G100" s="1">
        <v>43184289.189999998</v>
      </c>
      <c r="H100" s="1">
        <v>10996174.74</v>
      </c>
    </row>
    <row r="101" spans="1:8" x14ac:dyDescent="0.25">
      <c r="A101" s="3">
        <v>39083</v>
      </c>
      <c r="B101" s="1">
        <v>486002139.05000001</v>
      </c>
      <c r="C101" s="1">
        <v>8748283.2300000004</v>
      </c>
      <c r="D101" s="1">
        <v>11412373.93</v>
      </c>
      <c r="E101" s="1">
        <v>1430877.86</v>
      </c>
      <c r="F101" s="1">
        <v>15543631.5</v>
      </c>
      <c r="G101" s="1">
        <v>38421172.759999998</v>
      </c>
      <c r="H101" s="1">
        <v>9285269.6600000001</v>
      </c>
    </row>
    <row r="102" spans="1:8" x14ac:dyDescent="0.25">
      <c r="A102" s="3">
        <v>39114</v>
      </c>
      <c r="B102" s="1">
        <v>465874177.42000002</v>
      </c>
      <c r="C102" s="1">
        <v>6286957.1699999999</v>
      </c>
      <c r="D102" s="1">
        <v>19491765.170000002</v>
      </c>
      <c r="E102" s="1">
        <v>591411.92000000004</v>
      </c>
      <c r="F102" s="1">
        <v>12494775.67</v>
      </c>
      <c r="G102" s="1">
        <v>41291782.560000002</v>
      </c>
      <c r="H102" s="1">
        <v>14070090</v>
      </c>
    </row>
    <row r="103" spans="1:8" x14ac:dyDescent="0.25">
      <c r="A103" s="3">
        <v>39142</v>
      </c>
      <c r="B103" s="1">
        <v>414370675.14999998</v>
      </c>
      <c r="C103" s="1">
        <v>14885050.18</v>
      </c>
      <c r="D103" s="1">
        <v>15863417.890000001</v>
      </c>
      <c r="E103" s="1">
        <v>1001540</v>
      </c>
      <c r="F103" s="1">
        <v>15786574.470000001</v>
      </c>
      <c r="G103" s="1">
        <v>33583635.660000004</v>
      </c>
      <c r="H103" s="1">
        <v>9343635.1500000004</v>
      </c>
    </row>
    <row r="104" spans="1:8" x14ac:dyDescent="0.25">
      <c r="A104" s="3">
        <v>39173</v>
      </c>
      <c r="B104" s="1">
        <v>465852930.19</v>
      </c>
      <c r="C104" s="1">
        <v>55168273.5</v>
      </c>
      <c r="D104" s="1">
        <v>16034873.689999999</v>
      </c>
      <c r="E104" s="1">
        <v>747293.57</v>
      </c>
      <c r="F104" s="1">
        <v>14420633.470000001</v>
      </c>
      <c r="G104" s="1">
        <v>40153314.460000001</v>
      </c>
      <c r="H104" s="1">
        <v>8518867.7200000007</v>
      </c>
    </row>
    <row r="105" spans="1:8" x14ac:dyDescent="0.25">
      <c r="A105" s="3">
        <v>39203</v>
      </c>
      <c r="B105" s="1">
        <v>434727274.25</v>
      </c>
      <c r="C105" s="1">
        <v>62741291.159999996</v>
      </c>
      <c r="D105" s="1">
        <v>19822942.170000002</v>
      </c>
      <c r="E105" s="1">
        <v>762800.18</v>
      </c>
      <c r="F105" s="1">
        <v>16044757.48</v>
      </c>
      <c r="G105" s="1">
        <v>43049607.790000007</v>
      </c>
      <c r="H105" s="1">
        <v>14177438.27</v>
      </c>
    </row>
    <row r="106" spans="1:8" x14ac:dyDescent="0.25">
      <c r="A106" s="3">
        <v>39234</v>
      </c>
      <c r="B106" s="1">
        <v>462659769.61000001</v>
      </c>
      <c r="C106" s="1">
        <v>20926617.120000001</v>
      </c>
      <c r="D106" s="1">
        <v>17368557.079999998</v>
      </c>
      <c r="E106" s="1">
        <v>1222183.95</v>
      </c>
      <c r="F106" s="1">
        <v>15239513.880000001</v>
      </c>
      <c r="G106" s="1">
        <v>43978282.039999999</v>
      </c>
      <c r="H106" s="1">
        <v>10440198</v>
      </c>
    </row>
    <row r="107" spans="1:8" x14ac:dyDescent="0.25">
      <c r="A107" s="3">
        <v>39264</v>
      </c>
      <c r="B107" s="1">
        <v>482385098.45999998</v>
      </c>
      <c r="C107" s="1">
        <v>10320850.060000001</v>
      </c>
      <c r="D107" s="1">
        <v>17003592.640000001</v>
      </c>
      <c r="E107" s="1">
        <v>2225413.7799999998</v>
      </c>
      <c r="F107" s="1">
        <v>23495348.73</v>
      </c>
      <c r="G107" s="1">
        <v>34201272.159999996</v>
      </c>
      <c r="H107" s="1">
        <v>10849075.51</v>
      </c>
    </row>
    <row r="108" spans="1:8" x14ac:dyDescent="0.25">
      <c r="A108" s="3">
        <v>39295</v>
      </c>
      <c r="B108" s="1">
        <v>492284435.19999999</v>
      </c>
      <c r="C108" s="1">
        <v>7637696.3600000003</v>
      </c>
      <c r="D108" s="1">
        <v>20923102.41</v>
      </c>
      <c r="E108" s="1">
        <v>1322233.8400000001</v>
      </c>
      <c r="F108" s="1">
        <v>24854117.870000001</v>
      </c>
      <c r="G108" s="1">
        <v>36087927.119999997</v>
      </c>
      <c r="H108" s="1">
        <v>19351761.27</v>
      </c>
    </row>
    <row r="109" spans="1:8" x14ac:dyDescent="0.25">
      <c r="A109" s="3">
        <v>39326</v>
      </c>
      <c r="B109" s="1">
        <v>499056563.83999997</v>
      </c>
      <c r="C109" s="1">
        <v>5939619.8700000001</v>
      </c>
      <c r="D109" s="1">
        <v>25371514.399999999</v>
      </c>
      <c r="E109" s="1">
        <v>945106.33</v>
      </c>
      <c r="F109" s="1">
        <v>23441980.280000001</v>
      </c>
      <c r="G109" s="1">
        <v>37164321.460000001</v>
      </c>
      <c r="H109" s="1">
        <v>15512708.810000001</v>
      </c>
    </row>
    <row r="110" spans="1:8" x14ac:dyDescent="0.25">
      <c r="A110" s="3">
        <v>39356</v>
      </c>
      <c r="B110" s="1">
        <v>512938174.44999999</v>
      </c>
      <c r="C110" s="1">
        <v>6075946.7000000002</v>
      </c>
      <c r="D110" s="1">
        <v>18224509.940000001</v>
      </c>
      <c r="E110" s="1">
        <v>1530373.99</v>
      </c>
      <c r="F110" s="1">
        <v>27372210.899999999</v>
      </c>
      <c r="G110" s="1">
        <v>35166082.609999999</v>
      </c>
      <c r="H110" s="1">
        <v>14691216.52</v>
      </c>
    </row>
    <row r="111" spans="1:8" x14ac:dyDescent="0.25">
      <c r="A111" s="3">
        <v>39387</v>
      </c>
      <c r="B111" s="1">
        <v>549114872.84000003</v>
      </c>
      <c r="C111" s="1">
        <v>4564049.0599999996</v>
      </c>
      <c r="D111" s="1">
        <v>21466089.09</v>
      </c>
      <c r="E111" s="1">
        <v>1130802.25</v>
      </c>
      <c r="F111" s="1">
        <v>24257209.649999999</v>
      </c>
      <c r="G111" s="1">
        <v>41231497.32</v>
      </c>
      <c r="H111" s="1">
        <v>23211444.32</v>
      </c>
    </row>
    <row r="112" spans="1:8" x14ac:dyDescent="0.25">
      <c r="A112" s="3">
        <v>39417</v>
      </c>
      <c r="B112" s="1">
        <v>538589037.33000004</v>
      </c>
      <c r="C112" s="1">
        <v>3851732.15</v>
      </c>
      <c r="D112" s="1">
        <v>55457058.43</v>
      </c>
      <c r="E112" s="1">
        <v>1085708.77</v>
      </c>
      <c r="F112" s="1">
        <v>18495997.879999999</v>
      </c>
      <c r="G112" s="1">
        <v>55816538.650000006</v>
      </c>
      <c r="H112" s="1">
        <v>15425188.789999999</v>
      </c>
    </row>
    <row r="113" spans="1:11" x14ac:dyDescent="0.25">
      <c r="A113" s="3">
        <v>39448</v>
      </c>
      <c r="B113" s="1">
        <v>567047247.05999994</v>
      </c>
      <c r="C113" s="1">
        <v>10363318.91</v>
      </c>
      <c r="D113" s="1">
        <v>12301437.16</v>
      </c>
      <c r="E113" s="1">
        <v>822391.2</v>
      </c>
      <c r="F113" s="1">
        <v>17852557.899999999</v>
      </c>
      <c r="G113" s="1">
        <v>49197133.289999999</v>
      </c>
      <c r="H113" s="1">
        <v>18965799.960000001</v>
      </c>
    </row>
    <row r="114" spans="1:11" x14ac:dyDescent="0.25">
      <c r="A114" s="3">
        <v>39479</v>
      </c>
      <c r="B114" s="1">
        <v>522939338.69999999</v>
      </c>
      <c r="C114" s="1">
        <v>8108567.2199999997</v>
      </c>
      <c r="D114" s="1">
        <v>20293581.199999999</v>
      </c>
      <c r="E114" s="1">
        <v>757717.92</v>
      </c>
      <c r="F114" s="1">
        <v>15268435.08</v>
      </c>
      <c r="G114" s="1">
        <v>54071429.990000002</v>
      </c>
      <c r="H114" s="1">
        <v>31824314.219999999</v>
      </c>
    </row>
    <row r="115" spans="1:11" x14ac:dyDescent="0.25">
      <c r="A115" s="3">
        <v>39508</v>
      </c>
      <c r="B115" s="1">
        <v>511149127.18000001</v>
      </c>
      <c r="C115" s="1">
        <v>18042338.469999999</v>
      </c>
      <c r="D115" s="1">
        <v>19358530.760000002</v>
      </c>
      <c r="E115" s="1">
        <v>1130652.42</v>
      </c>
      <c r="F115" s="1">
        <v>16647925.380000001</v>
      </c>
      <c r="G115" s="1">
        <v>42589565.969999999</v>
      </c>
      <c r="H115" s="1">
        <v>19815638.100000001</v>
      </c>
    </row>
    <row r="116" spans="1:11" x14ac:dyDescent="0.25">
      <c r="A116" s="3">
        <v>39539</v>
      </c>
      <c r="B116" s="1">
        <v>531919968.82999998</v>
      </c>
      <c r="C116" s="1">
        <v>67337808.340000004</v>
      </c>
      <c r="D116" s="1">
        <v>18735956.949999999</v>
      </c>
      <c r="E116" s="1">
        <v>1262884.67</v>
      </c>
      <c r="F116" s="1">
        <v>19158886.190000001</v>
      </c>
      <c r="G116" s="1">
        <v>49366819.449999996</v>
      </c>
      <c r="H116" s="1">
        <v>18734833.800000001</v>
      </c>
    </row>
    <row r="117" spans="1:11" x14ac:dyDescent="0.25">
      <c r="A117" s="3">
        <v>39569</v>
      </c>
      <c r="B117" s="1">
        <v>530921266.41000003</v>
      </c>
      <c r="C117" s="1">
        <v>71544012.209999993</v>
      </c>
      <c r="D117" s="1">
        <v>22726088.039999999</v>
      </c>
      <c r="E117" s="1">
        <v>1546012.71</v>
      </c>
      <c r="F117" s="1">
        <v>17154742.600000001</v>
      </c>
      <c r="G117" s="1">
        <v>51942004.530000001</v>
      </c>
      <c r="H117" s="1">
        <v>45807095.280000001</v>
      </c>
    </row>
    <row r="118" spans="1:11" x14ac:dyDescent="0.25">
      <c r="A118" s="3">
        <v>39600</v>
      </c>
      <c r="B118" s="1">
        <v>563526541.52999997</v>
      </c>
      <c r="C118" s="1">
        <v>25685672.710000001</v>
      </c>
      <c r="D118" s="1">
        <v>22240761.719999999</v>
      </c>
      <c r="E118" s="1">
        <v>1265242.18</v>
      </c>
      <c r="F118" s="1">
        <v>19230965.239999998</v>
      </c>
      <c r="G118" s="1">
        <v>44781971.890000001</v>
      </c>
      <c r="H118" s="1">
        <v>21311053.739999998</v>
      </c>
    </row>
    <row r="119" spans="1:11" x14ac:dyDescent="0.25">
      <c r="A119" s="3">
        <v>39630</v>
      </c>
      <c r="B119" s="1">
        <v>544926727.75</v>
      </c>
      <c r="C119" s="1">
        <v>14242910.68</v>
      </c>
      <c r="D119" s="1">
        <v>24722212.309999999</v>
      </c>
      <c r="E119" s="1">
        <v>2098315</v>
      </c>
      <c r="F119" s="1">
        <v>28885654.219999999</v>
      </c>
      <c r="G119" s="1">
        <v>40567012.800000004</v>
      </c>
      <c r="H119" s="1">
        <v>22312352.109999999</v>
      </c>
    </row>
    <row r="120" spans="1:11" x14ac:dyDescent="0.25">
      <c r="A120" s="3">
        <v>39661</v>
      </c>
      <c r="B120" s="1">
        <v>589409436.16999996</v>
      </c>
      <c r="C120" s="1">
        <v>9277304.3800000008</v>
      </c>
      <c r="D120" s="1">
        <v>19990593.34</v>
      </c>
      <c r="E120" s="1">
        <v>1489073.95</v>
      </c>
      <c r="F120" s="1">
        <v>28406642.27</v>
      </c>
      <c r="G120" s="1">
        <v>49551673.150000006</v>
      </c>
      <c r="H120" s="1">
        <v>77808634.189999998</v>
      </c>
    </row>
    <row r="121" spans="1:11" x14ac:dyDescent="0.25">
      <c r="A121" s="3">
        <v>39692</v>
      </c>
      <c r="B121" s="1">
        <v>613952855.17999995</v>
      </c>
      <c r="C121" s="1">
        <v>8555492.6400000006</v>
      </c>
      <c r="D121" s="1">
        <v>25217821.09</v>
      </c>
      <c r="E121" s="1">
        <v>1464535.97</v>
      </c>
      <c r="F121" s="1">
        <v>30392032.5</v>
      </c>
      <c r="G121" s="1">
        <v>43637602.159999996</v>
      </c>
      <c r="H121" s="1">
        <v>24933272.879999999</v>
      </c>
    </row>
    <row r="122" spans="1:11" x14ac:dyDescent="0.25">
      <c r="A122" s="3">
        <v>39722</v>
      </c>
      <c r="B122" s="1">
        <v>597012709.13</v>
      </c>
      <c r="C122" s="1">
        <v>6272604.3600000003</v>
      </c>
      <c r="D122" s="1">
        <v>21519116.620000001</v>
      </c>
      <c r="E122" s="1">
        <v>1343609.07</v>
      </c>
      <c r="F122" s="1">
        <v>30463158.48</v>
      </c>
      <c r="G122" s="1">
        <v>41531193.489999995</v>
      </c>
      <c r="H122" s="1">
        <v>22106617.670000002</v>
      </c>
    </row>
    <row r="123" spans="1:11" x14ac:dyDescent="0.25">
      <c r="A123" s="3">
        <v>39753</v>
      </c>
      <c r="B123" s="1">
        <v>623790353.92999995</v>
      </c>
      <c r="C123" s="1">
        <v>4865277.79</v>
      </c>
      <c r="D123" s="1">
        <v>25356134.390000001</v>
      </c>
      <c r="E123" s="1">
        <v>1588869.98</v>
      </c>
      <c r="F123" s="1">
        <v>26492428.859999999</v>
      </c>
      <c r="G123" s="1">
        <v>52628768.099999994</v>
      </c>
      <c r="H123" s="1">
        <v>92393562.669999987</v>
      </c>
    </row>
    <row r="124" spans="1:11" x14ac:dyDescent="0.25">
      <c r="A124" s="3">
        <v>39783</v>
      </c>
      <c r="B124" s="1">
        <v>719609559.70000005</v>
      </c>
      <c r="C124" s="1">
        <v>3890640.45</v>
      </c>
      <c r="D124" s="1">
        <v>41926366.899999999</v>
      </c>
      <c r="E124" s="1">
        <v>1679737.44</v>
      </c>
      <c r="F124" s="1">
        <v>23586714.469999999</v>
      </c>
      <c r="G124" s="1">
        <v>55392211.259999998</v>
      </c>
      <c r="H124" s="1">
        <v>18845732.239999998</v>
      </c>
    </row>
    <row r="125" spans="1:11" x14ac:dyDescent="0.25">
      <c r="A125" s="3">
        <v>39814</v>
      </c>
      <c r="B125" s="1">
        <v>613712680.07000005</v>
      </c>
      <c r="C125" s="1">
        <v>7999398.96</v>
      </c>
      <c r="D125" s="1">
        <v>18581622.489999998</v>
      </c>
      <c r="E125" s="1">
        <v>918604.45</v>
      </c>
      <c r="F125" s="1">
        <v>16684267.539999999</v>
      </c>
      <c r="G125" s="1">
        <v>50540079.630000003</v>
      </c>
      <c r="H125" s="1">
        <v>15782166.58</v>
      </c>
      <c r="I125" s="1">
        <v>841185327.94000077</v>
      </c>
      <c r="J125" s="1">
        <v>920332503.48000073</v>
      </c>
      <c r="K125" s="1"/>
    </row>
    <row r="126" spans="1:11" x14ac:dyDescent="0.25">
      <c r="A126" s="3">
        <v>39845</v>
      </c>
      <c r="B126" s="1">
        <v>576183707.98000002</v>
      </c>
      <c r="C126" s="1">
        <v>7981249.8899999997</v>
      </c>
      <c r="D126" s="1">
        <v>19709222.390000001</v>
      </c>
      <c r="E126" s="1">
        <v>1224312.9099999999</v>
      </c>
      <c r="F126" s="1">
        <v>15578318.84</v>
      </c>
      <c r="G126" s="1">
        <v>47116401.730000004</v>
      </c>
      <c r="H126" s="1">
        <v>46275720.210000001</v>
      </c>
      <c r="I126" s="1">
        <v>810291064.13000047</v>
      </c>
      <c r="J126" s="1">
        <v>891572021.95000041</v>
      </c>
      <c r="K126" s="1"/>
    </row>
    <row r="127" spans="1:11" x14ac:dyDescent="0.25">
      <c r="A127" s="3">
        <v>39873</v>
      </c>
      <c r="B127" s="1">
        <v>483588078.05000001</v>
      </c>
      <c r="C127" s="1">
        <v>21333756.379999999</v>
      </c>
      <c r="D127" s="1">
        <v>17409824</v>
      </c>
      <c r="E127" s="1">
        <v>2006351.23</v>
      </c>
      <c r="F127" s="1">
        <v>19297598.66</v>
      </c>
      <c r="G127" s="1">
        <v>37665666.68</v>
      </c>
      <c r="H127" s="1">
        <v>9550601.7799999993</v>
      </c>
      <c r="I127" s="1">
        <v>711721392.60000002</v>
      </c>
      <c r="J127" s="1">
        <v>783276085.6500001</v>
      </c>
      <c r="K127" s="1"/>
    </row>
    <row r="128" spans="1:11" x14ac:dyDescent="0.25">
      <c r="A128" s="3">
        <v>39904</v>
      </c>
      <c r="B128" s="1">
        <v>568657706.54999995</v>
      </c>
      <c r="C128" s="1">
        <v>80770672.129999995</v>
      </c>
      <c r="D128" s="1">
        <v>24192431.850000001</v>
      </c>
      <c r="E128" s="1">
        <v>1681085.61</v>
      </c>
      <c r="F128" s="1">
        <v>18454179.050000001</v>
      </c>
      <c r="G128" s="1">
        <v>44830600.090000004</v>
      </c>
      <c r="H128" s="1">
        <v>7992538.2800000003</v>
      </c>
      <c r="I128" s="1">
        <v>853372973.51000059</v>
      </c>
      <c r="J128" s="1">
        <v>934475547.94000065</v>
      </c>
      <c r="K128" s="1"/>
    </row>
    <row r="129" spans="1:11" x14ac:dyDescent="0.25">
      <c r="A129" s="3">
        <v>39934</v>
      </c>
      <c r="B129" s="1">
        <v>524825096.19</v>
      </c>
      <c r="C129" s="1">
        <v>87402889.879999995</v>
      </c>
      <c r="D129" s="1">
        <v>22305962.890000001</v>
      </c>
      <c r="E129" s="1">
        <v>1238157.29</v>
      </c>
      <c r="F129" s="1">
        <v>18921626.550000001</v>
      </c>
      <c r="G129" s="1">
        <v>53392567.160000004</v>
      </c>
      <c r="H129" s="1">
        <v>43226497.030000001</v>
      </c>
      <c r="I129" s="1">
        <v>854207231.07999945</v>
      </c>
      <c r="J129" s="1">
        <v>948832444.64999938</v>
      </c>
      <c r="K129" s="1"/>
    </row>
    <row r="130" spans="1:11" x14ac:dyDescent="0.25">
      <c r="A130" s="3">
        <v>39965</v>
      </c>
      <c r="B130" s="1">
        <v>523205810.66000003</v>
      </c>
      <c r="C130" s="1">
        <v>31829524.449999999</v>
      </c>
      <c r="D130" s="1">
        <v>22920986.98</v>
      </c>
      <c r="E130" s="1">
        <v>1669706.56</v>
      </c>
      <c r="F130" s="1">
        <v>20184691.940000001</v>
      </c>
      <c r="G130" s="1">
        <v>46084174.170000002</v>
      </c>
      <c r="H130" s="1">
        <v>10615858.43</v>
      </c>
      <c r="I130" s="1">
        <v>907825358.59000039</v>
      </c>
      <c r="J130" s="1">
        <v>983983767.94000041</v>
      </c>
      <c r="K130" s="1"/>
    </row>
    <row r="131" spans="1:11" x14ac:dyDescent="0.25">
      <c r="A131" s="3">
        <v>39995</v>
      </c>
      <c r="B131" s="1">
        <v>513987353.04000002</v>
      </c>
      <c r="C131" s="1">
        <v>15535181.82</v>
      </c>
      <c r="D131" s="1">
        <v>24396857.489999998</v>
      </c>
      <c r="E131" s="1">
        <v>1887980.61</v>
      </c>
      <c r="F131" s="1">
        <v>31002479.43</v>
      </c>
      <c r="G131" s="1">
        <v>35360197.520000003</v>
      </c>
      <c r="H131" s="1">
        <v>13095868.310000001</v>
      </c>
      <c r="I131" s="1">
        <v>791082312.26999879</v>
      </c>
      <c r="J131" s="1">
        <v>879222210.13999879</v>
      </c>
      <c r="K131" s="1"/>
    </row>
    <row r="132" spans="1:11" x14ac:dyDescent="0.25">
      <c r="A132" s="3">
        <v>40026</v>
      </c>
      <c r="B132" s="1">
        <v>503839447.75999999</v>
      </c>
      <c r="C132" s="1">
        <v>10952007.789999999</v>
      </c>
      <c r="D132" s="1">
        <v>25161209.23</v>
      </c>
      <c r="E132" s="1">
        <v>1776825.5</v>
      </c>
      <c r="F132" s="1">
        <v>30341039.890000001</v>
      </c>
      <c r="G132" s="1">
        <v>41135564.700000003</v>
      </c>
      <c r="H132" s="1">
        <v>62806242.450000003</v>
      </c>
      <c r="I132" s="1">
        <v>776174758.40000021</v>
      </c>
      <c r="J132" s="1">
        <v>851236287.26000023</v>
      </c>
      <c r="K132" s="1"/>
    </row>
    <row r="133" spans="1:11" x14ac:dyDescent="0.25">
      <c r="A133" s="3">
        <v>40057</v>
      </c>
      <c r="B133" s="1">
        <v>503339669.91000003</v>
      </c>
      <c r="C133" s="1">
        <v>9866742.9100000001</v>
      </c>
      <c r="D133" s="1">
        <v>23249631.75</v>
      </c>
      <c r="E133" s="1">
        <v>1821536.66</v>
      </c>
      <c r="F133" s="1">
        <v>31777201.98</v>
      </c>
      <c r="G133" s="1">
        <v>36413851.980000004</v>
      </c>
      <c r="H133" s="1">
        <v>11132525.23</v>
      </c>
      <c r="I133" s="1">
        <v>728505650.39999986</v>
      </c>
      <c r="J133" s="1">
        <v>803474530.38999987</v>
      </c>
      <c r="K133" s="1"/>
    </row>
    <row r="134" spans="1:11" x14ac:dyDescent="0.25">
      <c r="A134" s="3">
        <v>40087</v>
      </c>
      <c r="B134" s="1">
        <v>523705243</v>
      </c>
      <c r="C134" s="1">
        <v>8234070.3200000003</v>
      </c>
      <c r="D134" s="1">
        <v>24489629.530000001</v>
      </c>
      <c r="E134" s="1">
        <v>1555743.54</v>
      </c>
      <c r="F134" s="1">
        <v>31475033.07</v>
      </c>
      <c r="G134" s="1">
        <v>41888004.670000002</v>
      </c>
      <c r="H134" s="1">
        <v>13089281.869999999</v>
      </c>
      <c r="I134" s="1">
        <v>799162221.15999913</v>
      </c>
      <c r="J134" s="1">
        <v>878403779.0699991</v>
      </c>
      <c r="K134" s="1"/>
    </row>
    <row r="135" spans="1:11" x14ac:dyDescent="0.25">
      <c r="A135" s="3">
        <v>40118</v>
      </c>
      <c r="B135" s="1">
        <v>552827032.67999995</v>
      </c>
      <c r="C135" s="1">
        <v>6597299.3499999996</v>
      </c>
      <c r="D135" s="1">
        <v>22014846.870000001</v>
      </c>
      <c r="E135" s="1">
        <v>1412324.21</v>
      </c>
      <c r="F135" s="1">
        <v>29753369.879999999</v>
      </c>
      <c r="G135" s="1">
        <v>52287222.590000004</v>
      </c>
      <c r="H135" s="1">
        <v>64696490.390000001</v>
      </c>
      <c r="I135" s="1">
        <v>853717421.81999969</v>
      </c>
      <c r="J135" s="1">
        <v>938890102.08999896</v>
      </c>
      <c r="K135" s="1"/>
    </row>
    <row r="136" spans="1:11" x14ac:dyDescent="0.25">
      <c r="A136" s="3">
        <v>40148</v>
      </c>
      <c r="B136" s="1">
        <v>510158670.36000001</v>
      </c>
      <c r="C136" s="1">
        <v>6286427.3300000001</v>
      </c>
      <c r="D136" s="1">
        <v>40109309.460000001</v>
      </c>
      <c r="E136" s="1">
        <v>1862075.51</v>
      </c>
      <c r="F136" s="1">
        <v>25118423.879999999</v>
      </c>
      <c r="G136" s="1">
        <v>56381840.170000002</v>
      </c>
      <c r="H136" s="1">
        <v>14917435.74</v>
      </c>
      <c r="I136" s="1">
        <v>901916749.43000066</v>
      </c>
      <c r="J136" s="1">
        <v>1001433895.2800007</v>
      </c>
      <c r="K136" s="1"/>
    </row>
    <row r="137" spans="1:11" x14ac:dyDescent="0.25">
      <c r="A137" s="3">
        <v>40179</v>
      </c>
      <c r="B137" s="1">
        <v>581515311.25999999</v>
      </c>
      <c r="C137" s="1">
        <v>9205754.2699999996</v>
      </c>
      <c r="D137" s="1">
        <v>16821900.289999999</v>
      </c>
      <c r="E137" s="1">
        <v>1188633.69</v>
      </c>
      <c r="F137" s="1">
        <v>18850279.710000001</v>
      </c>
      <c r="G137" s="1">
        <v>43418431.25</v>
      </c>
      <c r="H137" s="1">
        <v>15716387.16</v>
      </c>
      <c r="I137" s="1">
        <v>797523864.5</v>
      </c>
      <c r="J137" s="1">
        <v>882069529.42000008</v>
      </c>
    </row>
    <row r="138" spans="1:11" x14ac:dyDescent="0.25">
      <c r="A138" s="3">
        <v>40210</v>
      </c>
      <c r="B138" s="1">
        <v>550751154.49000001</v>
      </c>
      <c r="C138" s="1">
        <v>8583671.8000000007</v>
      </c>
      <c r="D138" s="1">
        <v>25426291.93</v>
      </c>
      <c r="E138" s="1">
        <v>1338712.57</v>
      </c>
      <c r="F138" s="1">
        <v>18026369.620000001</v>
      </c>
      <c r="G138" s="1">
        <v>53010776.530000001</v>
      </c>
      <c r="H138" s="1">
        <v>73443595.900000006</v>
      </c>
      <c r="I138" s="1">
        <v>807806432.08999932</v>
      </c>
      <c r="J138" s="1">
        <v>892326390.48999929</v>
      </c>
    </row>
    <row r="139" spans="1:11" x14ac:dyDescent="0.25">
      <c r="A139" s="3">
        <v>40238</v>
      </c>
      <c r="B139" s="1">
        <v>556963898.17999995</v>
      </c>
      <c r="C139" s="1">
        <v>23059761.460000001</v>
      </c>
      <c r="D139" s="1">
        <v>25247222.84</v>
      </c>
      <c r="E139" s="1">
        <v>1580967.06</v>
      </c>
      <c r="F139" s="1">
        <v>23331439.34</v>
      </c>
      <c r="G139" s="1">
        <v>39379380.489999995</v>
      </c>
      <c r="H139" s="1">
        <v>22050692.600000001</v>
      </c>
      <c r="I139" s="1">
        <v>819476871.58999991</v>
      </c>
      <c r="J139" s="1">
        <v>903526851.54999995</v>
      </c>
    </row>
    <row r="140" spans="1:11" x14ac:dyDescent="0.25">
      <c r="A140" s="3">
        <v>40269</v>
      </c>
      <c r="B140" s="1">
        <v>585208706.03999996</v>
      </c>
      <c r="C140" s="1">
        <v>89523973.900000006</v>
      </c>
      <c r="D140" s="1">
        <v>28425740.41</v>
      </c>
      <c r="E140" s="1">
        <v>1784605.69</v>
      </c>
      <c r="F140" s="1">
        <v>21662663.940000001</v>
      </c>
      <c r="G140" s="1">
        <v>47182405.82</v>
      </c>
      <c r="H140" s="1">
        <v>20994993.34</v>
      </c>
      <c r="I140" s="1">
        <v>907111389.15000081</v>
      </c>
      <c r="J140" s="1">
        <v>998497350.0400008</v>
      </c>
    </row>
    <row r="141" spans="1:11" x14ac:dyDescent="0.25">
      <c r="A141" s="3">
        <v>40299</v>
      </c>
      <c r="B141" s="1">
        <v>563130799.28999996</v>
      </c>
      <c r="C141" s="1">
        <v>90370491.769999996</v>
      </c>
      <c r="D141" s="1">
        <v>27871905.309999999</v>
      </c>
      <c r="E141" s="1">
        <v>1642296.71</v>
      </c>
      <c r="F141" s="1">
        <v>22861003.859999999</v>
      </c>
      <c r="G141" s="1">
        <v>58091151.170000002</v>
      </c>
      <c r="H141" s="1">
        <v>83209366.180000007</v>
      </c>
      <c r="I141" s="1">
        <v>923354225.30999959</v>
      </c>
      <c r="J141" s="1">
        <v>1033854682.4199996</v>
      </c>
    </row>
    <row r="142" spans="1:11" x14ac:dyDescent="0.25">
      <c r="A142" s="3">
        <v>40330</v>
      </c>
      <c r="B142" s="1">
        <v>565707194.82000005</v>
      </c>
      <c r="C142" s="1">
        <v>30521344.190000001</v>
      </c>
      <c r="D142" s="1">
        <v>25953009.859999999</v>
      </c>
      <c r="E142" s="1">
        <v>1644894.75</v>
      </c>
      <c r="F142" s="1">
        <v>21233657.399999999</v>
      </c>
      <c r="G142" s="1">
        <v>50415729.459999993</v>
      </c>
      <c r="H142" s="1">
        <v>26156066.18</v>
      </c>
      <c r="I142" s="1">
        <v>842389645.56999934</v>
      </c>
      <c r="J142" s="1">
        <v>933611574.81999886</v>
      </c>
    </row>
    <row r="143" spans="1:11" x14ac:dyDescent="0.25">
      <c r="A143" s="3">
        <v>40360</v>
      </c>
      <c r="B143" s="1">
        <v>561943406.19000006</v>
      </c>
      <c r="C143" s="1">
        <v>16861671.52</v>
      </c>
      <c r="D143" s="1">
        <v>30053592.73</v>
      </c>
      <c r="E143" s="1">
        <v>1643410.39</v>
      </c>
      <c r="F143" s="1">
        <v>32998239.98</v>
      </c>
      <c r="G143" s="1">
        <v>37072626.469999999</v>
      </c>
      <c r="H143" s="1">
        <v>26803315.73</v>
      </c>
      <c r="I143" s="1">
        <v>825953202.17999923</v>
      </c>
      <c r="J143" s="1">
        <v>907057791.59999943</v>
      </c>
    </row>
    <row r="144" spans="1:11" x14ac:dyDescent="0.25">
      <c r="A144" s="3">
        <v>40391</v>
      </c>
      <c r="B144" s="1">
        <v>579986268.76999998</v>
      </c>
      <c r="C144" s="1">
        <v>13003817.529999999</v>
      </c>
      <c r="D144" s="1">
        <v>28615972.199999999</v>
      </c>
      <c r="E144" s="1">
        <v>2165546.0299999998</v>
      </c>
      <c r="F144" s="1">
        <v>37191200.509999998</v>
      </c>
      <c r="G144" s="1">
        <v>49684721.980000004</v>
      </c>
      <c r="H144" s="1">
        <v>88107746.840000004</v>
      </c>
      <c r="I144" s="1">
        <v>956188381.36999953</v>
      </c>
      <c r="J144" s="1">
        <v>1046501910.2099996</v>
      </c>
    </row>
    <row r="145" spans="1:17" x14ac:dyDescent="0.25">
      <c r="A145" s="3">
        <v>40422</v>
      </c>
      <c r="B145" s="1">
        <v>627966025.87</v>
      </c>
      <c r="C145" s="1">
        <v>10162682.810000001</v>
      </c>
      <c r="D145" s="1">
        <v>28452759.510000002</v>
      </c>
      <c r="E145" s="1">
        <v>2404913.4900000002</v>
      </c>
      <c r="F145" s="1">
        <v>34899511.159999996</v>
      </c>
      <c r="G145" s="1">
        <v>41475162.420000002</v>
      </c>
      <c r="H145" s="1">
        <v>28900849.449999999</v>
      </c>
      <c r="I145" s="1">
        <v>918040622.2700001</v>
      </c>
      <c r="J145" s="1">
        <v>1009286160.9800001</v>
      </c>
    </row>
    <row r="146" spans="1:17" x14ac:dyDescent="0.25">
      <c r="A146" s="3">
        <v>40452</v>
      </c>
      <c r="B146" s="1">
        <v>687882261.13</v>
      </c>
      <c r="C146" s="1">
        <v>8020467.8799999999</v>
      </c>
      <c r="D146" s="1">
        <v>27907350.859999999</v>
      </c>
      <c r="E146" s="1">
        <v>2026342.51</v>
      </c>
      <c r="F146" s="1">
        <v>33408759.52</v>
      </c>
      <c r="G146" s="1">
        <v>44647527.869999997</v>
      </c>
      <c r="H146" s="1">
        <v>29748261.870000001</v>
      </c>
      <c r="I146" s="1">
        <v>1000466508.1000006</v>
      </c>
      <c r="J146" s="1">
        <v>1104114190.3100007</v>
      </c>
    </row>
    <row r="147" spans="1:17" x14ac:dyDescent="0.25">
      <c r="A147" s="3">
        <v>40483</v>
      </c>
      <c r="B147" s="1">
        <v>603120440.35000002</v>
      </c>
      <c r="C147" s="1">
        <v>7315608.9500000002</v>
      </c>
      <c r="D147" s="1">
        <v>24068524.989999998</v>
      </c>
      <c r="E147" s="1">
        <v>1615503.92</v>
      </c>
      <c r="F147" s="1">
        <v>34817752.630000003</v>
      </c>
      <c r="G147" s="1">
        <v>53521870.630000003</v>
      </c>
      <c r="H147" s="1">
        <v>88791929.50999999</v>
      </c>
      <c r="I147" s="1">
        <v>930777112.25000024</v>
      </c>
      <c r="J147" s="1">
        <v>1023598095.0499997</v>
      </c>
    </row>
    <row r="148" spans="1:17" x14ac:dyDescent="0.25">
      <c r="A148" s="3">
        <v>40513</v>
      </c>
      <c r="B148" s="1">
        <v>657974798.10000002</v>
      </c>
      <c r="C148" s="1">
        <v>6815452.7999999998</v>
      </c>
      <c r="D148" s="1">
        <v>56889806.950000003</v>
      </c>
      <c r="E148" s="1">
        <v>1673134.51</v>
      </c>
      <c r="F148" s="1">
        <v>30066750.68</v>
      </c>
      <c r="G148" s="1">
        <v>67461665.099999994</v>
      </c>
      <c r="H148" s="1">
        <v>29433317.489999998</v>
      </c>
      <c r="I148" s="1">
        <v>1021623821.5199994</v>
      </c>
      <c r="J148" s="1">
        <v>1130859855.6599998</v>
      </c>
    </row>
    <row r="149" spans="1:17" x14ac:dyDescent="0.25">
      <c r="A149" s="3">
        <v>40544</v>
      </c>
      <c r="B149" s="1">
        <v>674621327.95000005</v>
      </c>
      <c r="C149" s="1">
        <v>11087661.289999999</v>
      </c>
      <c r="D149" s="1">
        <v>23243861.449999999</v>
      </c>
      <c r="E149" s="1">
        <v>1186705.01</v>
      </c>
      <c r="F149" s="1">
        <v>19273511.050000008</v>
      </c>
      <c r="G149" s="1">
        <v>65465817.970000006</v>
      </c>
      <c r="H149" s="1">
        <v>30487153.760000002</v>
      </c>
      <c r="I149" s="1">
        <v>902032384.01999915</v>
      </c>
      <c r="J149" s="1">
        <v>1004385855.2499994</v>
      </c>
      <c r="K149" s="44"/>
      <c r="L149" s="39"/>
      <c r="M149" s="39"/>
      <c r="N149" s="39"/>
      <c r="O149" s="39"/>
      <c r="P149" s="39"/>
      <c r="Q149" s="38"/>
    </row>
    <row r="150" spans="1:17" x14ac:dyDescent="0.25">
      <c r="A150" s="3">
        <v>40575</v>
      </c>
      <c r="B150" s="1">
        <v>635620619.25</v>
      </c>
      <c r="C150" s="1">
        <v>11557400.93</v>
      </c>
      <c r="D150" s="1">
        <v>28982348.359999999</v>
      </c>
      <c r="E150" s="1">
        <v>1738097.83</v>
      </c>
      <c r="F150" s="1">
        <v>19838341.139999997</v>
      </c>
      <c r="G150" s="1">
        <v>70529822.180000007</v>
      </c>
      <c r="H150" s="1">
        <v>101510436.74000001</v>
      </c>
      <c r="I150" s="1">
        <v>979247253.69000077</v>
      </c>
      <c r="J150" s="1">
        <v>1078071073.6300006</v>
      </c>
      <c r="K150" s="44"/>
      <c r="L150" s="39"/>
      <c r="M150" s="39"/>
      <c r="N150" s="39"/>
      <c r="O150" s="39"/>
      <c r="P150" s="39"/>
      <c r="Q150" s="38"/>
    </row>
    <row r="151" spans="1:17" x14ac:dyDescent="0.25">
      <c r="A151" s="3">
        <v>40603</v>
      </c>
      <c r="B151" s="1">
        <v>630540615.76999998</v>
      </c>
      <c r="C151" s="1">
        <v>23432888.670000002</v>
      </c>
      <c r="D151" s="1">
        <v>28212681.460000001</v>
      </c>
      <c r="E151" s="1">
        <v>1861347.68</v>
      </c>
      <c r="F151" s="1">
        <v>19658779.960000001</v>
      </c>
      <c r="G151" s="1">
        <v>46043300.509999998</v>
      </c>
      <c r="H151" s="1">
        <v>41858865.219999999</v>
      </c>
      <c r="I151" s="1">
        <v>920417184.16000044</v>
      </c>
      <c r="J151" s="1">
        <v>1011829530.8400003</v>
      </c>
      <c r="K151" s="44"/>
      <c r="L151" s="39"/>
      <c r="M151" s="39"/>
      <c r="N151" s="39"/>
      <c r="O151" s="39"/>
      <c r="P151" s="39"/>
      <c r="Q151" s="38"/>
    </row>
    <row r="152" spans="1:17" x14ac:dyDescent="0.25">
      <c r="A152" s="3">
        <v>40634</v>
      </c>
      <c r="B152" s="1">
        <v>731905436.37</v>
      </c>
      <c r="C152" s="1">
        <v>96357263.540000007</v>
      </c>
      <c r="D152" s="1">
        <v>30153634.829999998</v>
      </c>
      <c r="E152" s="1">
        <v>1923569.31</v>
      </c>
      <c r="F152" s="1">
        <v>18160811.100000001</v>
      </c>
      <c r="G152" s="1">
        <v>61030248.039999999</v>
      </c>
      <c r="H152" s="1">
        <v>40881493.880000003</v>
      </c>
      <c r="I152" s="1">
        <v>1088757692.4799995</v>
      </c>
      <c r="J152" s="1">
        <v>1207426057.9300001</v>
      </c>
      <c r="K152" s="44"/>
      <c r="L152" s="39"/>
      <c r="M152" s="39"/>
      <c r="N152" s="39"/>
      <c r="O152" s="39"/>
      <c r="P152" s="39"/>
      <c r="Q152" s="38"/>
    </row>
    <row r="153" spans="1:17" x14ac:dyDescent="0.25">
      <c r="A153" s="3">
        <v>40664</v>
      </c>
      <c r="B153" s="1">
        <v>634784560.00999999</v>
      </c>
      <c r="C153" s="1">
        <v>101188483.43000001</v>
      </c>
      <c r="D153" s="1">
        <v>32459187.170000002</v>
      </c>
      <c r="E153" s="1">
        <v>2105236.67</v>
      </c>
      <c r="F153" s="1">
        <v>20618052.970000006</v>
      </c>
      <c r="G153" s="1">
        <v>70049954.320000008</v>
      </c>
      <c r="H153" s="1">
        <v>171471246.96000001</v>
      </c>
      <c r="I153" s="1">
        <v>1134835162.7199993</v>
      </c>
      <c r="J153" s="1">
        <v>1244527141.9299994</v>
      </c>
      <c r="K153" s="44"/>
      <c r="L153" s="39"/>
      <c r="M153" s="39"/>
      <c r="N153" s="39"/>
      <c r="O153" s="39"/>
      <c r="P153" s="39"/>
      <c r="Q153" s="38"/>
    </row>
    <row r="154" spans="1:17" x14ac:dyDescent="0.25">
      <c r="A154" s="3">
        <v>40695</v>
      </c>
      <c r="B154" s="1">
        <v>762534852.60000002</v>
      </c>
      <c r="C154" s="1">
        <v>34822493.170000002</v>
      </c>
      <c r="D154" s="1">
        <v>34236579.060000002</v>
      </c>
      <c r="E154" s="1">
        <v>3189596.26</v>
      </c>
      <c r="F154" s="1">
        <v>22192083.170000002</v>
      </c>
      <c r="G154" s="1">
        <v>63225018.269999996</v>
      </c>
      <c r="H154" s="1">
        <v>48140185.729999997</v>
      </c>
      <c r="I154" s="1">
        <v>1093319930.3299999</v>
      </c>
      <c r="J154" s="1">
        <v>1202537767.4400001</v>
      </c>
      <c r="K154" s="44"/>
      <c r="L154" s="39"/>
      <c r="M154" s="39"/>
      <c r="N154" s="39"/>
      <c r="O154" s="39"/>
      <c r="P154" s="39"/>
      <c r="Q154" s="38"/>
    </row>
    <row r="155" spans="1:17" x14ac:dyDescent="0.25">
      <c r="A155" s="3">
        <v>40725</v>
      </c>
      <c r="B155" s="1">
        <v>676188569.28999996</v>
      </c>
      <c r="C155" s="1">
        <v>18474874.329999998</v>
      </c>
      <c r="D155" s="1">
        <v>31633251.600000001</v>
      </c>
      <c r="E155" s="1">
        <v>2148808.48</v>
      </c>
      <c r="F155" s="1">
        <v>33288737.529999994</v>
      </c>
      <c r="G155" s="1">
        <v>53783993.469999999</v>
      </c>
      <c r="H155" s="1">
        <v>51793364.479999997</v>
      </c>
      <c r="I155" s="1">
        <v>976277819.64000046</v>
      </c>
      <c r="J155" s="1">
        <v>1080939921.9800005</v>
      </c>
      <c r="K155" s="44"/>
      <c r="L155" s="39"/>
      <c r="M155" s="39"/>
      <c r="N155" s="39"/>
      <c r="O155" s="39"/>
      <c r="P155" s="39"/>
      <c r="Q155" s="38"/>
    </row>
    <row r="156" spans="1:17" x14ac:dyDescent="0.25">
      <c r="A156" s="3">
        <v>40756</v>
      </c>
      <c r="B156" s="1">
        <v>714861668.94000006</v>
      </c>
      <c r="C156" s="1">
        <v>14282627.800000001</v>
      </c>
      <c r="D156" s="1">
        <v>33314433.68</v>
      </c>
      <c r="E156" s="1">
        <v>2502941.83</v>
      </c>
      <c r="F156" s="1">
        <v>37506655.730000004</v>
      </c>
      <c r="G156" s="1">
        <v>55479150.840000004</v>
      </c>
      <c r="H156" s="1">
        <v>201895677.35000002</v>
      </c>
      <c r="I156" s="1">
        <v>1171214688.4799993</v>
      </c>
      <c r="J156" s="1">
        <v>1270726319.7699993</v>
      </c>
      <c r="K156" s="44"/>
      <c r="L156" s="39"/>
      <c r="M156" s="39"/>
      <c r="N156" s="39"/>
      <c r="O156" s="39"/>
      <c r="P156" s="39"/>
      <c r="Q156" s="38"/>
    </row>
    <row r="157" spans="1:17" x14ac:dyDescent="0.25">
      <c r="A157" s="3">
        <v>40787</v>
      </c>
      <c r="B157" s="1">
        <v>744976892.45000005</v>
      </c>
      <c r="C157" s="1">
        <v>10959513.43</v>
      </c>
      <c r="D157" s="1">
        <v>29478214.390000001</v>
      </c>
      <c r="E157" s="1">
        <v>1477182.75</v>
      </c>
      <c r="F157" s="1">
        <v>35383131.409999996</v>
      </c>
      <c r="G157" s="1">
        <v>44290759.290000007</v>
      </c>
      <c r="H157" s="1">
        <v>49581925.020000003</v>
      </c>
      <c r="I157" s="1">
        <v>1003653371.9599998</v>
      </c>
      <c r="J157" s="1">
        <v>1105462541.6699998</v>
      </c>
      <c r="K157" s="44"/>
      <c r="L157" s="39"/>
      <c r="M157" s="39"/>
      <c r="N157" s="39"/>
      <c r="O157" s="39"/>
      <c r="P157" s="39"/>
      <c r="Q157" s="38"/>
    </row>
    <row r="158" spans="1:17" x14ac:dyDescent="0.25">
      <c r="A158" s="3">
        <v>40817</v>
      </c>
      <c r="B158" s="1">
        <v>692321322.44000006</v>
      </c>
      <c r="C158" s="1">
        <v>7782411.0999999996</v>
      </c>
      <c r="D158" s="1">
        <v>29109653.510000002</v>
      </c>
      <c r="E158" s="1">
        <v>1554565.87</v>
      </c>
      <c r="F158" s="1">
        <v>33349960.350000005</v>
      </c>
      <c r="G158" s="1">
        <v>58217075.370000005</v>
      </c>
      <c r="H158" s="1">
        <v>48982408.090000004</v>
      </c>
      <c r="I158" s="1">
        <v>1070732968.7299998</v>
      </c>
      <c r="J158" s="1">
        <v>1185387241.4499998</v>
      </c>
      <c r="K158" s="44"/>
      <c r="L158" s="39"/>
      <c r="M158" s="39"/>
      <c r="N158" s="39"/>
      <c r="O158" s="39"/>
      <c r="P158" s="39"/>
      <c r="Q158" s="38"/>
    </row>
    <row r="159" spans="1:17" x14ac:dyDescent="0.25">
      <c r="A159" s="3">
        <v>40848</v>
      </c>
      <c r="B159" s="1">
        <v>705453553.82000005</v>
      </c>
      <c r="C159" s="1">
        <v>7428357.9800000004</v>
      </c>
      <c r="D159" s="1">
        <v>35955174.759999998</v>
      </c>
      <c r="E159" s="1">
        <v>2370786.61</v>
      </c>
      <c r="F159" s="1">
        <v>31953675.780000001</v>
      </c>
      <c r="G159" s="1">
        <v>61499420.189999998</v>
      </c>
      <c r="H159" s="1">
        <v>222414478.03</v>
      </c>
      <c r="I159" s="1">
        <v>1207733732.6399999</v>
      </c>
      <c r="J159" s="1">
        <v>1313369142.4099998</v>
      </c>
      <c r="K159" s="44"/>
      <c r="L159" s="39"/>
      <c r="M159" s="39"/>
      <c r="N159" s="39"/>
      <c r="O159" s="39"/>
      <c r="P159" s="39"/>
      <c r="Q159" s="38"/>
    </row>
    <row r="160" spans="1:17" x14ac:dyDescent="0.25">
      <c r="A160" s="3">
        <v>40878</v>
      </c>
      <c r="B160" s="1">
        <v>799801057.84000003</v>
      </c>
      <c r="C160" s="1">
        <v>7082234.6900000004</v>
      </c>
      <c r="D160" s="1">
        <v>48861029.32</v>
      </c>
      <c r="E160" s="1">
        <v>2454322.36</v>
      </c>
      <c r="F160" s="1">
        <v>25237653.750000004</v>
      </c>
      <c r="G160" s="1">
        <v>71438327.13000001</v>
      </c>
      <c r="H160" s="1">
        <v>52918022.259999998</v>
      </c>
      <c r="I160" s="1">
        <v>1156174742.45</v>
      </c>
      <c r="J160" s="1">
        <v>1282097810.28</v>
      </c>
      <c r="K160" s="44"/>
      <c r="L160" s="39"/>
      <c r="M160" s="39"/>
      <c r="N160" s="39"/>
      <c r="O160" s="39"/>
      <c r="P160" s="39"/>
      <c r="Q160" s="38"/>
    </row>
    <row r="161" spans="1:17" x14ac:dyDescent="0.25">
      <c r="A161" s="3">
        <v>40909</v>
      </c>
      <c r="B161" s="1">
        <v>863007717.51999998</v>
      </c>
      <c r="C161" s="1">
        <v>12854099.039999999</v>
      </c>
      <c r="D161" s="1">
        <v>22458970.370000001</v>
      </c>
      <c r="E161" s="1">
        <v>2155837.1800000002</v>
      </c>
      <c r="F161" s="1">
        <v>22283100.769999996</v>
      </c>
      <c r="G161" s="1">
        <v>65147646.189999998</v>
      </c>
      <c r="H161" s="1">
        <v>54680724.380000003</v>
      </c>
      <c r="I161" s="1">
        <v>892088162.66999996</v>
      </c>
      <c r="J161" s="1">
        <v>1246266849.1699998</v>
      </c>
      <c r="K161" s="44"/>
      <c r="L161" s="39"/>
      <c r="M161" s="39"/>
      <c r="N161" s="39"/>
      <c r="O161" s="39"/>
      <c r="P161" s="39"/>
      <c r="Q161" s="38"/>
    </row>
    <row r="162" spans="1:17" x14ac:dyDescent="0.25">
      <c r="A162" s="3">
        <v>40940</v>
      </c>
      <c r="B162" s="1">
        <v>680443294.55999994</v>
      </c>
      <c r="C162" s="1">
        <v>12391811.24</v>
      </c>
      <c r="D162" s="1">
        <v>26291405.399999999</v>
      </c>
      <c r="E162" s="1">
        <v>1898722</v>
      </c>
      <c r="F162" s="1">
        <v>21267451.98</v>
      </c>
      <c r="G162" s="1">
        <v>55667056.210000001</v>
      </c>
      <c r="H162" s="1">
        <v>312315037.60000002</v>
      </c>
      <c r="I162" s="1">
        <v>1040761161.419999</v>
      </c>
      <c r="J162" s="1">
        <v>1341859784.7300007</v>
      </c>
      <c r="K162" s="44"/>
      <c r="L162" s="39"/>
      <c r="M162" s="39"/>
      <c r="N162" s="39"/>
      <c r="O162" s="39"/>
      <c r="P162" s="39"/>
      <c r="Q162" s="38"/>
    </row>
    <row r="163" spans="1:17" x14ac:dyDescent="0.25">
      <c r="A163" s="3">
        <v>40969</v>
      </c>
      <c r="B163" s="1">
        <v>736830240.25</v>
      </c>
      <c r="C163" s="1">
        <v>33235315.420000002</v>
      </c>
      <c r="D163" s="1">
        <v>31626887.199999999</v>
      </c>
      <c r="E163" s="1">
        <v>2674527.85</v>
      </c>
      <c r="F163" s="1">
        <v>24220167.710000001</v>
      </c>
      <c r="G163" s="1">
        <v>76660760.790000007</v>
      </c>
      <c r="H163" s="1">
        <v>57172299.090000004</v>
      </c>
      <c r="I163" s="1">
        <v>838001590.14000094</v>
      </c>
      <c r="J163" s="1">
        <v>1176123187.2599998</v>
      </c>
      <c r="K163" s="44"/>
      <c r="L163" s="39"/>
      <c r="M163" s="39"/>
      <c r="N163" s="39"/>
      <c r="O163" s="39"/>
      <c r="P163" s="39"/>
      <c r="Q163" s="38"/>
    </row>
    <row r="164" spans="1:17" x14ac:dyDescent="0.25">
      <c r="A164" s="3">
        <v>41000</v>
      </c>
      <c r="B164" s="1">
        <v>708286788.91999996</v>
      </c>
      <c r="C164" s="1">
        <v>98044639.379999995</v>
      </c>
      <c r="D164" s="1">
        <v>30833413.48</v>
      </c>
      <c r="E164" s="1">
        <v>2330739.7200000002</v>
      </c>
      <c r="F164" s="1">
        <v>23165771.739999998</v>
      </c>
      <c r="G164" s="1">
        <v>67455075.520000011</v>
      </c>
      <c r="H164" s="1">
        <v>55511917.899999999</v>
      </c>
      <c r="I164" s="1">
        <v>835511211.23999894</v>
      </c>
      <c r="J164" s="1">
        <v>1197145494.7799988</v>
      </c>
      <c r="K164" s="44"/>
      <c r="L164" s="39"/>
      <c r="M164" s="39"/>
      <c r="N164" s="39"/>
      <c r="O164" s="39"/>
      <c r="P164" s="39"/>
      <c r="Q164" s="38"/>
    </row>
    <row r="165" spans="1:17" x14ac:dyDescent="0.25">
      <c r="A165" s="3">
        <v>41030</v>
      </c>
      <c r="B165" s="1">
        <v>685189518.10000002</v>
      </c>
      <c r="C165" s="1">
        <v>104028215.88</v>
      </c>
      <c r="D165" s="1">
        <v>32375557.559999999</v>
      </c>
      <c r="E165" s="1">
        <v>2228357.8199999998</v>
      </c>
      <c r="F165" s="1">
        <v>24478771.870000005</v>
      </c>
      <c r="G165" s="1">
        <v>75443729.069999993</v>
      </c>
      <c r="H165" s="1">
        <v>314702731.43000001</v>
      </c>
      <c r="I165" s="1">
        <v>1096379099.4999998</v>
      </c>
      <c r="J165" s="1">
        <v>1456832453.5999999</v>
      </c>
      <c r="K165" s="44"/>
      <c r="L165" s="39"/>
      <c r="M165" s="39"/>
      <c r="N165" s="39"/>
      <c r="O165" s="39"/>
      <c r="P165" s="39"/>
      <c r="Q165" s="38"/>
    </row>
    <row r="166" spans="1:17" x14ac:dyDescent="0.25">
      <c r="A166" s="3">
        <v>41061</v>
      </c>
      <c r="B166" s="1">
        <v>771855419.85000002</v>
      </c>
      <c r="C166" s="1">
        <v>41765010.280000001</v>
      </c>
      <c r="D166" s="1">
        <v>35996547.189999998</v>
      </c>
      <c r="E166" s="1">
        <v>2398698.65</v>
      </c>
      <c r="F166" s="1">
        <v>26623320.849999998</v>
      </c>
      <c r="G166" s="1">
        <v>64379825.420000002</v>
      </c>
      <c r="H166" s="1">
        <v>59980465.509999998</v>
      </c>
      <c r="I166" s="1">
        <v>853414311.83999968</v>
      </c>
      <c r="J166" s="1">
        <v>1204090731.0699997</v>
      </c>
      <c r="K166" s="44"/>
      <c r="L166" s="39"/>
      <c r="M166" s="39"/>
      <c r="N166" s="39"/>
      <c r="O166" s="39"/>
      <c r="P166" s="39"/>
      <c r="Q166" s="38"/>
    </row>
    <row r="167" spans="1:17" x14ac:dyDescent="0.25">
      <c r="A167" s="3">
        <v>41091</v>
      </c>
      <c r="B167" s="1">
        <v>741424054.69000006</v>
      </c>
      <c r="C167" s="1">
        <v>25543701.93</v>
      </c>
      <c r="D167" s="1">
        <v>35503156.18</v>
      </c>
      <c r="E167" s="1">
        <v>2867248.78</v>
      </c>
      <c r="F167" s="1">
        <v>41761677.560000017</v>
      </c>
      <c r="G167" s="1">
        <v>48076701.329999998</v>
      </c>
      <c r="H167" s="1">
        <v>60783968.359999999</v>
      </c>
      <c r="I167" s="1">
        <v>858448328.46000051</v>
      </c>
      <c r="J167" s="1">
        <v>1188364844.1100004</v>
      </c>
      <c r="K167" s="44"/>
      <c r="L167" s="39"/>
      <c r="M167" s="39"/>
      <c r="N167" s="39"/>
      <c r="O167" s="39"/>
      <c r="P167" s="39"/>
      <c r="Q167" s="38"/>
    </row>
    <row r="168" spans="1:17" x14ac:dyDescent="0.25">
      <c r="A168" s="3">
        <v>41122</v>
      </c>
      <c r="B168" s="1">
        <v>702063329.10000002</v>
      </c>
      <c r="C168" s="1">
        <v>17911738.66</v>
      </c>
      <c r="D168" s="1">
        <v>35414218.909999996</v>
      </c>
      <c r="E168" s="1">
        <v>3065782.55</v>
      </c>
      <c r="F168" s="1">
        <v>44947228.439999998</v>
      </c>
      <c r="G168" s="1">
        <v>53051630.979999997</v>
      </c>
      <c r="H168" s="1">
        <v>327968135.04000002</v>
      </c>
      <c r="I168" s="1">
        <v>1082448946.4900002</v>
      </c>
      <c r="J168" s="1">
        <v>1398911741.7100003</v>
      </c>
      <c r="K168" s="44"/>
      <c r="L168" s="39"/>
      <c r="M168" s="39"/>
      <c r="N168" s="39"/>
      <c r="O168" s="39"/>
      <c r="P168" s="39"/>
      <c r="Q168" s="38"/>
    </row>
    <row r="169" spans="1:17" x14ac:dyDescent="0.25">
      <c r="A169" s="3">
        <v>41153</v>
      </c>
      <c r="B169" s="1">
        <v>802261045.74000001</v>
      </c>
      <c r="C169" s="1">
        <v>11021534.359999999</v>
      </c>
      <c r="D169" s="1">
        <v>34553640.469999999</v>
      </c>
      <c r="E169" s="1">
        <v>2577060.23</v>
      </c>
      <c r="F169" s="1">
        <v>40894997.539999992</v>
      </c>
      <c r="G169" s="1">
        <v>46419398.030000001</v>
      </c>
      <c r="H169" s="1">
        <v>50322374.009999998</v>
      </c>
      <c r="I169" s="1">
        <v>852521866.11000097</v>
      </c>
      <c r="J169" s="1">
        <v>1189231984.0600011</v>
      </c>
      <c r="K169" s="44"/>
      <c r="L169" s="39"/>
      <c r="M169" s="39"/>
      <c r="N169" s="39"/>
      <c r="O169" s="39"/>
      <c r="P169" s="39"/>
      <c r="Q169" s="38"/>
    </row>
    <row r="170" spans="1:17" x14ac:dyDescent="0.25">
      <c r="A170" s="3">
        <v>41183</v>
      </c>
      <c r="B170" s="1">
        <v>753224875.11000001</v>
      </c>
      <c r="C170" s="1">
        <v>11239223.48</v>
      </c>
      <c r="D170" s="1">
        <v>34067494.840000004</v>
      </c>
      <c r="E170" s="1">
        <v>3124107.93</v>
      </c>
      <c r="F170" s="1">
        <v>43270352.130000003</v>
      </c>
      <c r="G170" s="1">
        <v>49276286.149999999</v>
      </c>
      <c r="H170" s="1">
        <v>55876223.439999998</v>
      </c>
      <c r="I170" s="1">
        <v>863976296.03000116</v>
      </c>
      <c r="J170" s="1">
        <v>1195461877.6200011</v>
      </c>
      <c r="K170" s="44"/>
      <c r="L170" s="39"/>
      <c r="M170" s="39"/>
      <c r="N170" s="39"/>
      <c r="O170" s="39"/>
      <c r="P170" s="39"/>
      <c r="Q170" s="38"/>
    </row>
    <row r="171" spans="1:17" x14ac:dyDescent="0.25">
      <c r="A171" s="3">
        <v>41214</v>
      </c>
      <c r="B171" s="1">
        <v>816723010.51999998</v>
      </c>
      <c r="C171" s="1">
        <v>7138860.8600000003</v>
      </c>
      <c r="D171" s="1">
        <v>34511744.799999997</v>
      </c>
      <c r="E171" s="1">
        <v>3252605</v>
      </c>
      <c r="F171" s="1">
        <v>38419102.93</v>
      </c>
      <c r="G171" s="1">
        <v>66604994.990000002</v>
      </c>
      <c r="H171" s="1">
        <v>244077225.02999997</v>
      </c>
      <c r="I171" s="1">
        <v>1204115935.7799988</v>
      </c>
      <c r="J171" s="1">
        <v>1552402078.6599987</v>
      </c>
      <c r="K171" s="44"/>
      <c r="L171" s="39"/>
      <c r="M171" s="39"/>
      <c r="N171" s="39"/>
      <c r="O171" s="39"/>
      <c r="P171" s="39"/>
      <c r="Q171" s="38"/>
    </row>
    <row r="172" spans="1:17" x14ac:dyDescent="0.25">
      <c r="A172" s="3">
        <v>41244</v>
      </c>
      <c r="B172" s="1">
        <v>799415267.16999996</v>
      </c>
      <c r="C172" s="1">
        <v>5594871.1600000001</v>
      </c>
      <c r="D172" s="1">
        <v>60897303.719999999</v>
      </c>
      <c r="E172" s="1">
        <v>2983429.42</v>
      </c>
      <c r="F172" s="1">
        <v>30577258.110000003</v>
      </c>
      <c r="G172" s="1">
        <v>75284182.75999999</v>
      </c>
      <c r="H172" s="1">
        <v>60794039.630000003</v>
      </c>
      <c r="I172" s="1">
        <v>1785847005.1700006</v>
      </c>
      <c r="J172" s="1">
        <v>2148199035.4900007</v>
      </c>
      <c r="K172" s="44"/>
      <c r="L172" s="39"/>
      <c r="M172" s="39"/>
      <c r="N172" s="39"/>
      <c r="O172" s="39"/>
      <c r="P172" s="39"/>
      <c r="Q172" s="38"/>
    </row>
    <row r="173" spans="1:17" x14ac:dyDescent="0.25">
      <c r="A173" s="3">
        <v>41275</v>
      </c>
      <c r="B173" s="1">
        <v>844997635.02999997</v>
      </c>
      <c r="C173" s="1">
        <v>12438899.41</v>
      </c>
      <c r="D173" s="1">
        <v>25773461.59</v>
      </c>
      <c r="E173" s="1">
        <v>1708418.71</v>
      </c>
      <c r="F173" s="1">
        <v>29257787.690000005</v>
      </c>
      <c r="G173" s="1">
        <v>69606859.450000003</v>
      </c>
      <c r="H173" s="1">
        <v>60292195.869999997</v>
      </c>
      <c r="I173" s="1">
        <v>881705060.86000001</v>
      </c>
      <c r="J173" s="1">
        <v>1243454128.5900006</v>
      </c>
      <c r="K173" s="44"/>
      <c r="L173" s="39"/>
      <c r="M173" s="39"/>
      <c r="N173" s="39"/>
      <c r="O173" s="39"/>
      <c r="P173" s="39"/>
      <c r="Q173" s="38"/>
    </row>
    <row r="174" spans="1:17" x14ac:dyDescent="0.25">
      <c r="A174" s="3">
        <v>41306</v>
      </c>
      <c r="B174" s="1">
        <v>665164356.25</v>
      </c>
      <c r="C174" s="1">
        <v>10756565.35</v>
      </c>
      <c r="D174" s="1">
        <v>34227897.210000001</v>
      </c>
      <c r="E174" s="1">
        <v>2006186.1</v>
      </c>
      <c r="F174" s="1">
        <v>24530514.309999999</v>
      </c>
      <c r="G174" s="1">
        <v>93648584.670000002</v>
      </c>
      <c r="H174" s="1">
        <v>265140549.78999999</v>
      </c>
      <c r="I174" s="1">
        <v>969812734.57000041</v>
      </c>
      <c r="J174" s="1">
        <v>1310352020.6000013</v>
      </c>
      <c r="K174" s="44"/>
      <c r="L174" s="39"/>
      <c r="M174" s="39"/>
      <c r="N174" s="39"/>
      <c r="O174" s="39"/>
      <c r="P174" s="39"/>
      <c r="Q174" s="38"/>
    </row>
    <row r="175" spans="1:17" x14ac:dyDescent="0.25">
      <c r="A175" s="3">
        <v>41334</v>
      </c>
      <c r="B175" s="1">
        <v>612833642.61000001</v>
      </c>
      <c r="C175" s="1">
        <v>32308780.41</v>
      </c>
      <c r="D175" s="1">
        <v>35615174.960000001</v>
      </c>
      <c r="E175" s="1">
        <v>2618255.63</v>
      </c>
      <c r="F175" s="1">
        <v>27805133.870000001</v>
      </c>
      <c r="G175" s="1">
        <v>53934629.829999998</v>
      </c>
      <c r="H175" s="1">
        <v>64538130.340000004</v>
      </c>
      <c r="I175" s="1">
        <v>730115016.02000046</v>
      </c>
      <c r="J175" s="1">
        <v>1035467830.0500007</v>
      </c>
      <c r="K175" s="44"/>
      <c r="L175" s="39"/>
      <c r="M175" s="39"/>
      <c r="N175" s="39"/>
      <c r="O175" s="39"/>
      <c r="P175" s="39"/>
      <c r="Q175" s="38"/>
    </row>
    <row r="176" spans="1:17" x14ac:dyDescent="0.25">
      <c r="A176" s="3">
        <v>41365</v>
      </c>
      <c r="B176" s="1">
        <v>690498923.13999999</v>
      </c>
      <c r="C176" s="1">
        <v>107956015.28</v>
      </c>
      <c r="D176" s="1">
        <v>37440944.25</v>
      </c>
      <c r="E176" s="1">
        <v>4008790.63</v>
      </c>
      <c r="F176" s="1">
        <v>33335009.259999998</v>
      </c>
      <c r="G176" s="1">
        <v>57870641.810000002</v>
      </c>
      <c r="H176" s="1">
        <v>59162575.469999999</v>
      </c>
      <c r="I176" s="1">
        <v>1029711683.2600003</v>
      </c>
      <c r="J176" s="1">
        <v>1411783557.7499995</v>
      </c>
      <c r="K176" s="44"/>
      <c r="L176" s="39"/>
      <c r="M176" s="39"/>
      <c r="N176" s="39"/>
      <c r="O176" s="39"/>
      <c r="P176" s="39"/>
      <c r="Q176" s="38"/>
    </row>
    <row r="177" spans="1:17" x14ac:dyDescent="0.25">
      <c r="A177" s="3">
        <v>41395</v>
      </c>
      <c r="B177" s="1">
        <v>700999614.23000002</v>
      </c>
      <c r="C177" s="1">
        <v>106952697.73</v>
      </c>
      <c r="D177" s="1">
        <v>36754620.380000003</v>
      </c>
      <c r="E177" s="1">
        <v>2199683.71</v>
      </c>
      <c r="F177" s="1">
        <v>31126024.539999999</v>
      </c>
      <c r="G177" s="1">
        <v>83152246.300000012</v>
      </c>
      <c r="H177" s="1">
        <v>263759565.69</v>
      </c>
      <c r="I177" s="1">
        <v>1037209097.3199999</v>
      </c>
      <c r="J177" s="1">
        <v>1444103231.6399999</v>
      </c>
      <c r="K177" s="44"/>
      <c r="L177" s="39"/>
      <c r="M177" s="39"/>
      <c r="N177" s="39"/>
      <c r="O177" s="39"/>
      <c r="P177" s="39"/>
      <c r="Q177" s="38"/>
    </row>
    <row r="178" spans="1:17" x14ac:dyDescent="0.25">
      <c r="A178" s="3">
        <v>41426</v>
      </c>
      <c r="B178" s="1">
        <v>706565896.88999999</v>
      </c>
      <c r="C178" s="1">
        <v>38648354.200000003</v>
      </c>
      <c r="D178" s="1">
        <v>36573050.25</v>
      </c>
      <c r="E178" s="1">
        <v>1896656.92</v>
      </c>
      <c r="F178" s="1">
        <v>29467249.759999998</v>
      </c>
      <c r="G178" s="1">
        <v>69373300.539999992</v>
      </c>
      <c r="H178" s="1">
        <v>51967715.670000002</v>
      </c>
      <c r="I178" s="1">
        <v>842100759.35999894</v>
      </c>
      <c r="J178" s="1">
        <v>1177955348.499999</v>
      </c>
      <c r="K178" s="44"/>
      <c r="L178" s="39"/>
      <c r="M178" s="39"/>
      <c r="N178" s="39"/>
      <c r="O178" s="39"/>
      <c r="P178" s="39"/>
      <c r="Q178" s="38"/>
    </row>
    <row r="179" spans="1:17" x14ac:dyDescent="0.25">
      <c r="A179" s="3">
        <v>41456</v>
      </c>
      <c r="B179" s="1">
        <v>667466358.28999996</v>
      </c>
      <c r="C179" s="1">
        <v>23378053.5</v>
      </c>
      <c r="D179" s="1">
        <v>40551910.369999997</v>
      </c>
      <c r="E179" s="1">
        <v>2840449.69</v>
      </c>
      <c r="F179" s="1">
        <v>45060702.050000004</v>
      </c>
      <c r="G179" s="1">
        <v>49402643.109999999</v>
      </c>
      <c r="H179" s="1">
        <v>58813533.909999996</v>
      </c>
      <c r="I179" s="1">
        <v>819329577.54999971</v>
      </c>
      <c r="J179" s="1">
        <v>1155273225.8299997</v>
      </c>
      <c r="K179" s="44"/>
      <c r="L179" s="39"/>
      <c r="M179" s="39"/>
      <c r="N179" s="39"/>
      <c r="O179" s="39"/>
      <c r="P179" s="39"/>
      <c r="Q179" s="38"/>
    </row>
    <row r="180" spans="1:17" x14ac:dyDescent="0.25">
      <c r="A180" s="3">
        <v>41487</v>
      </c>
      <c r="B180" s="1">
        <v>696310794.75</v>
      </c>
      <c r="C180" s="1">
        <v>14734246.710000001</v>
      </c>
      <c r="D180" s="1">
        <v>42037301.740000002</v>
      </c>
      <c r="E180" s="1">
        <v>4109006.9</v>
      </c>
      <c r="F180" s="1">
        <v>47149016.089999989</v>
      </c>
      <c r="G180" s="1">
        <v>64593167.410000004</v>
      </c>
      <c r="H180" s="1">
        <v>256350005.56</v>
      </c>
      <c r="I180" s="1">
        <v>1320357844.2200012</v>
      </c>
      <c r="J180" s="1">
        <v>1662325978.7800019</v>
      </c>
      <c r="K180" s="44"/>
      <c r="L180" s="39"/>
      <c r="M180" s="39"/>
      <c r="N180" s="39"/>
      <c r="O180" s="39"/>
      <c r="P180" s="39"/>
      <c r="Q180" s="38"/>
    </row>
    <row r="181" spans="1:17" x14ac:dyDescent="0.25">
      <c r="A181" s="3">
        <v>41518</v>
      </c>
      <c r="B181" s="1">
        <v>733920245.59000003</v>
      </c>
      <c r="C181" s="1">
        <v>10867354.029999999</v>
      </c>
      <c r="D181" s="1">
        <v>39846640.100000001</v>
      </c>
      <c r="E181" s="1">
        <v>3435165.1</v>
      </c>
      <c r="F181" s="1">
        <v>45293407.00999999</v>
      </c>
      <c r="G181" s="1">
        <v>53459321.25</v>
      </c>
      <c r="H181" s="1">
        <v>61911775.93</v>
      </c>
      <c r="I181" s="1">
        <v>884611217.46000016</v>
      </c>
      <c r="J181" s="1">
        <v>1225186469.45</v>
      </c>
      <c r="K181" s="44"/>
      <c r="L181" s="39"/>
      <c r="M181" s="39"/>
      <c r="N181" s="39"/>
      <c r="O181" s="39"/>
      <c r="P181" s="39"/>
      <c r="Q181" s="38"/>
    </row>
    <row r="182" spans="1:17" x14ac:dyDescent="0.25">
      <c r="A182" s="3">
        <v>41548</v>
      </c>
      <c r="B182" s="1">
        <v>799165843.73000002</v>
      </c>
      <c r="C182" s="1">
        <v>9635703.1099999994</v>
      </c>
      <c r="D182" s="1">
        <v>43411805.009999998</v>
      </c>
      <c r="E182" s="1">
        <v>4078007.66</v>
      </c>
      <c r="F182" s="1">
        <v>46199419.059999995</v>
      </c>
      <c r="G182" s="1">
        <v>53460142.469999999</v>
      </c>
      <c r="H182" s="1">
        <v>65165943.299999997</v>
      </c>
      <c r="I182" s="1">
        <v>1153680991.6699996</v>
      </c>
      <c r="J182" s="1">
        <v>1522751219.0999997</v>
      </c>
      <c r="K182" s="44"/>
      <c r="L182" s="39"/>
      <c r="M182" s="39"/>
      <c r="N182" s="39"/>
      <c r="O182" s="39"/>
      <c r="P182" s="39"/>
      <c r="Q182" s="38"/>
    </row>
    <row r="183" spans="1:17" x14ac:dyDescent="0.25">
      <c r="A183" s="3">
        <v>41579</v>
      </c>
      <c r="B183" s="1">
        <v>739701557.22000003</v>
      </c>
      <c r="C183" s="1">
        <v>6834836.21</v>
      </c>
      <c r="D183" s="1">
        <v>43193745.630000003</v>
      </c>
      <c r="E183" s="1">
        <v>3918017.95</v>
      </c>
      <c r="F183" s="1">
        <v>39613516.610000007</v>
      </c>
      <c r="G183" s="1">
        <v>74361972.549999997</v>
      </c>
      <c r="H183" s="1">
        <v>286881835.63999999</v>
      </c>
      <c r="I183" s="1">
        <v>1117673435.1299996</v>
      </c>
      <c r="J183" s="1">
        <v>1464496005.7999997</v>
      </c>
      <c r="K183" s="44"/>
      <c r="L183" s="39"/>
      <c r="M183" s="39"/>
      <c r="N183" s="39"/>
      <c r="O183" s="39"/>
      <c r="P183" s="39"/>
      <c r="Q183" s="38"/>
    </row>
    <row r="184" spans="1:17" x14ac:dyDescent="0.25">
      <c r="A184" s="3">
        <v>41609</v>
      </c>
      <c r="B184" s="1">
        <v>740218269.42999995</v>
      </c>
      <c r="C184" s="1">
        <v>5526706.04</v>
      </c>
      <c r="D184" s="1">
        <v>69394072.019999996</v>
      </c>
      <c r="E184" s="1">
        <v>3335413.09</v>
      </c>
      <c r="F184" s="1">
        <v>33425856.140000001</v>
      </c>
      <c r="G184" s="1">
        <v>76699016.070000008</v>
      </c>
      <c r="H184" s="1">
        <v>64136050.299999997</v>
      </c>
      <c r="I184" s="1">
        <v>1012721229.4999987</v>
      </c>
      <c r="J184" s="1">
        <v>1376105735.6699989</v>
      </c>
      <c r="K184" s="44"/>
      <c r="L184" s="39"/>
      <c r="M184" s="39"/>
      <c r="N184" s="39"/>
      <c r="O184" s="39"/>
      <c r="P184" s="39"/>
      <c r="Q184" s="38"/>
    </row>
    <row r="185" spans="1:17" x14ac:dyDescent="0.25">
      <c r="A185" s="3">
        <v>41640</v>
      </c>
      <c r="B185" s="1">
        <v>734821056.61000013</v>
      </c>
      <c r="C185" s="1">
        <v>13390274.428351726</v>
      </c>
      <c r="D185" s="1">
        <v>35196732.682518415</v>
      </c>
      <c r="E185" s="1">
        <v>3068073.0796219353</v>
      </c>
      <c r="F185" s="1">
        <v>36963021.49000001</v>
      </c>
      <c r="G185" s="1">
        <v>114586148.38</v>
      </c>
      <c r="H185" s="1">
        <v>60794563.630000003</v>
      </c>
      <c r="I185" s="1">
        <v>1062523752.110001</v>
      </c>
      <c r="J185" s="1">
        <v>1412135705.2300022</v>
      </c>
      <c r="K185" s="45"/>
      <c r="L185" s="39"/>
      <c r="M185" s="39"/>
      <c r="N185" s="39"/>
      <c r="O185" s="39"/>
      <c r="P185" s="39"/>
      <c r="Q185" s="38"/>
    </row>
    <row r="186" spans="1:17" x14ac:dyDescent="0.25">
      <c r="A186" s="3">
        <v>41671</v>
      </c>
      <c r="B186" s="1">
        <v>722502132.68000007</v>
      </c>
      <c r="C186" s="1">
        <v>14786589.182943117</v>
      </c>
      <c r="D186" s="1">
        <v>38717953.544128142</v>
      </c>
      <c r="E186" s="1">
        <v>3415582.0131302355</v>
      </c>
      <c r="F186" s="1">
        <v>33630007.059999995</v>
      </c>
      <c r="G186" s="1">
        <v>122361246.88</v>
      </c>
      <c r="H186" s="1">
        <v>225408955.66</v>
      </c>
      <c r="I186" s="1">
        <v>1176843650.3399975</v>
      </c>
      <c r="J186" s="1">
        <v>1525333792.2700055</v>
      </c>
      <c r="K186" s="45"/>
      <c r="L186" s="39"/>
      <c r="M186" s="39"/>
      <c r="N186" s="39"/>
      <c r="O186" s="39"/>
      <c r="P186" s="39"/>
      <c r="Q186" s="38"/>
    </row>
    <row r="187" spans="1:17" x14ac:dyDescent="0.25">
      <c r="A187" s="3">
        <v>41699</v>
      </c>
      <c r="B187" s="1">
        <v>737174981.66999996</v>
      </c>
      <c r="C187" s="1">
        <v>36031424.898834899</v>
      </c>
      <c r="D187" s="1">
        <v>44084601.890693054</v>
      </c>
      <c r="E187" s="1">
        <v>7109112.4438151224</v>
      </c>
      <c r="F187" s="1">
        <v>33349171.090000022</v>
      </c>
      <c r="G187" s="1">
        <v>72584087.560000002</v>
      </c>
      <c r="H187" s="1">
        <v>68761496.629999995</v>
      </c>
      <c r="I187" s="1">
        <v>1118824036.5300031</v>
      </c>
      <c r="J187" s="1">
        <v>1519729578.0299945</v>
      </c>
      <c r="K187" s="45"/>
      <c r="L187" s="39"/>
      <c r="M187" s="39"/>
      <c r="N187" s="39"/>
      <c r="O187" s="39"/>
      <c r="P187" s="39"/>
      <c r="Q187" s="38"/>
    </row>
    <row r="188" spans="1:17" x14ac:dyDescent="0.25">
      <c r="A188" s="3">
        <v>41730</v>
      </c>
      <c r="B188" s="1">
        <v>692578851.36000001</v>
      </c>
      <c r="C188" s="1">
        <v>114468672.10212767</v>
      </c>
      <c r="D188" s="1">
        <v>42171200.895319149</v>
      </c>
      <c r="E188" s="1">
        <v>4349946.2910638303</v>
      </c>
      <c r="F188" s="1">
        <v>38237582.720000014</v>
      </c>
      <c r="G188" s="1">
        <v>82842515.200000003</v>
      </c>
      <c r="H188" s="1">
        <v>69092042.200000003</v>
      </c>
      <c r="I188" s="1">
        <v>975295184.26000202</v>
      </c>
      <c r="J188" s="1">
        <v>1359507663.3699999</v>
      </c>
      <c r="K188" s="45"/>
      <c r="L188" s="39"/>
      <c r="M188" s="39"/>
      <c r="N188" s="39"/>
      <c r="O188" s="39"/>
      <c r="P188" s="39"/>
      <c r="Q188" s="38"/>
    </row>
    <row r="189" spans="1:17" x14ac:dyDescent="0.25">
      <c r="A189" s="3">
        <v>41760</v>
      </c>
      <c r="B189" s="1">
        <v>740617290.24000013</v>
      </c>
      <c r="C189" s="1">
        <v>126663889.03212386</v>
      </c>
      <c r="D189" s="1">
        <v>48127053.417346641</v>
      </c>
      <c r="E189" s="1">
        <v>2824055.1903108391</v>
      </c>
      <c r="F189" s="1">
        <v>40407629.390000023</v>
      </c>
      <c r="G189" s="1">
        <v>110397837.29000001</v>
      </c>
      <c r="H189" s="1">
        <v>260296704</v>
      </c>
      <c r="I189" s="1">
        <v>1149674551.0899944</v>
      </c>
      <c r="J189" s="1">
        <v>1559957474.9400029</v>
      </c>
      <c r="K189" s="45"/>
      <c r="L189" s="39"/>
      <c r="M189" s="39"/>
      <c r="N189" s="39"/>
      <c r="O189" s="39"/>
      <c r="P189" s="39"/>
      <c r="Q189" s="38"/>
    </row>
    <row r="190" spans="1:17" x14ac:dyDescent="0.25">
      <c r="A190" s="3">
        <v>41791</v>
      </c>
      <c r="B190" s="1">
        <v>749706268.21999967</v>
      </c>
      <c r="C190" s="1">
        <v>46835989.627357058</v>
      </c>
      <c r="D190" s="1">
        <v>45181541.577032685</v>
      </c>
      <c r="E190" s="1">
        <v>2557080.0126720429</v>
      </c>
      <c r="F190" s="1">
        <v>38025857.749999948</v>
      </c>
      <c r="G190" s="1">
        <v>82791252</v>
      </c>
      <c r="H190" s="1">
        <v>68489338.659999996</v>
      </c>
      <c r="I190" s="1">
        <v>1018676088.4499948</v>
      </c>
      <c r="J190" s="1">
        <v>1402027370.6200032</v>
      </c>
      <c r="K190" s="45"/>
      <c r="L190" s="39"/>
      <c r="M190" s="39"/>
      <c r="N190" s="39"/>
      <c r="O190" s="39"/>
      <c r="P190" s="39"/>
      <c r="Q190" s="38"/>
    </row>
    <row r="191" spans="1:17" x14ac:dyDescent="0.25">
      <c r="A191" s="3">
        <v>41821</v>
      </c>
      <c r="B191" s="1">
        <v>686500272.76999986</v>
      </c>
      <c r="C191" s="1">
        <v>26240849.886630021</v>
      </c>
      <c r="D191" s="1">
        <v>50855150.86892733</v>
      </c>
      <c r="E191" s="1">
        <v>3087799.6906676902</v>
      </c>
      <c r="F191" s="1">
        <v>54962574.75</v>
      </c>
      <c r="G191" s="1">
        <v>71107210.260000005</v>
      </c>
      <c r="H191" s="1">
        <v>73536647.460000008</v>
      </c>
      <c r="I191" s="1">
        <v>1008285265.5900003</v>
      </c>
      <c r="J191" s="1">
        <v>1332873340.8500078</v>
      </c>
      <c r="K191" s="45"/>
      <c r="L191" s="39"/>
      <c r="M191" s="39"/>
      <c r="N191" s="39"/>
      <c r="O191" s="39"/>
      <c r="P191" s="39"/>
      <c r="Q191" s="38"/>
    </row>
    <row r="192" spans="1:17" x14ac:dyDescent="0.25">
      <c r="A192" s="3">
        <v>41852</v>
      </c>
      <c r="B192" s="1">
        <v>686358510.04000008</v>
      </c>
      <c r="C192" s="1">
        <v>15157867.634170063</v>
      </c>
      <c r="D192" s="1">
        <v>50467203.310793176</v>
      </c>
      <c r="E192" s="1">
        <v>2836449.0022224351</v>
      </c>
      <c r="F192" s="1">
        <v>53451419.380000032</v>
      </c>
      <c r="G192" s="1">
        <v>87240329.197534651</v>
      </c>
      <c r="H192" s="1">
        <v>327765379.40926903</v>
      </c>
      <c r="I192" s="1">
        <v>1255994313.7699945</v>
      </c>
      <c r="J192" s="1">
        <v>1584176431.139997</v>
      </c>
      <c r="K192" s="45"/>
      <c r="L192" s="39"/>
      <c r="M192" s="39"/>
      <c r="N192" s="39"/>
      <c r="O192" s="39"/>
      <c r="P192" s="39"/>
      <c r="Q192" s="38"/>
    </row>
    <row r="193" spans="1:17" x14ac:dyDescent="0.25">
      <c r="A193" s="3">
        <v>41883</v>
      </c>
      <c r="B193" s="1">
        <v>671532103.88</v>
      </c>
      <c r="C193" s="1">
        <v>12533161.769555327</v>
      </c>
      <c r="D193" s="1">
        <v>47164575.280183606</v>
      </c>
      <c r="E193" s="1">
        <v>4866095.8852687376</v>
      </c>
      <c r="F193" s="1">
        <v>56074779.759999998</v>
      </c>
      <c r="G193" s="1">
        <v>76040036.378809571</v>
      </c>
      <c r="H193" s="1">
        <v>73717891.341838628</v>
      </c>
      <c r="I193" s="1">
        <v>893135464.98999965</v>
      </c>
      <c r="J193" s="1">
        <v>1220822524.9400012</v>
      </c>
      <c r="K193" s="45"/>
      <c r="L193" s="39"/>
      <c r="M193" s="39"/>
      <c r="N193" s="39"/>
      <c r="O193" s="39"/>
      <c r="P193" s="39"/>
      <c r="Q193" s="38"/>
    </row>
    <row r="194" spans="1:17" x14ac:dyDescent="0.25">
      <c r="A194" s="3">
        <v>41913</v>
      </c>
      <c r="B194" s="1">
        <v>770491319.3599999</v>
      </c>
      <c r="C194" s="1">
        <v>10312622.550000001</v>
      </c>
      <c r="D194" s="1">
        <v>47782828.369999997</v>
      </c>
      <c r="E194" s="1">
        <v>4611684.41</v>
      </c>
      <c r="F194" s="1">
        <v>55336911.180000015</v>
      </c>
      <c r="G194" s="1">
        <v>71565148.840000004</v>
      </c>
      <c r="H194" s="1">
        <v>73880711.570000008</v>
      </c>
      <c r="I194" s="1">
        <v>976124629.26999807</v>
      </c>
      <c r="J194" s="1">
        <v>1336008824.1799977</v>
      </c>
      <c r="K194" s="45"/>
      <c r="L194" s="39"/>
      <c r="M194" s="39"/>
      <c r="N194" s="39"/>
      <c r="O194" s="39"/>
      <c r="P194" s="39"/>
      <c r="Q194" s="38"/>
    </row>
    <row r="195" spans="1:17" x14ac:dyDescent="0.25">
      <c r="A195" s="3">
        <v>41944</v>
      </c>
      <c r="B195" s="1">
        <v>748429152.60000002</v>
      </c>
      <c r="C195" s="1">
        <v>8067713.9400000004</v>
      </c>
      <c r="D195" s="1">
        <v>46613121.939999998</v>
      </c>
      <c r="E195" s="1">
        <v>4747463.09</v>
      </c>
      <c r="F195" s="1">
        <v>49039432.540000044</v>
      </c>
      <c r="G195" s="1">
        <v>94725626.230000004</v>
      </c>
      <c r="H195" s="1">
        <v>331971896.20999998</v>
      </c>
      <c r="I195" s="1">
        <v>1265225969.0699968</v>
      </c>
      <c r="J195" s="1">
        <v>1618582084.089999</v>
      </c>
      <c r="K195" s="45"/>
      <c r="L195" s="39"/>
      <c r="M195" s="39"/>
      <c r="N195" s="39"/>
      <c r="O195" s="39"/>
      <c r="P195" s="39"/>
      <c r="Q195" s="38"/>
    </row>
    <row r="196" spans="1:17" x14ac:dyDescent="0.25">
      <c r="A196" s="3">
        <v>41974</v>
      </c>
      <c r="B196" s="1">
        <v>765354895.88999999</v>
      </c>
      <c r="C196" s="1">
        <v>6351506.2999999998</v>
      </c>
      <c r="D196" s="1">
        <v>53840188.650000006</v>
      </c>
      <c r="E196" s="1">
        <v>3393272.62</v>
      </c>
      <c r="F196" s="1">
        <v>44068149.32000006</v>
      </c>
      <c r="G196" s="1">
        <v>104049160.95</v>
      </c>
      <c r="H196" s="1">
        <v>75988794.430000007</v>
      </c>
      <c r="I196" s="1">
        <v>1214340948.1900001</v>
      </c>
      <c r="J196" s="1">
        <v>1602610230.6399956</v>
      </c>
      <c r="K196" s="45"/>
      <c r="L196" s="39"/>
      <c r="M196" s="39"/>
      <c r="N196" s="39"/>
      <c r="O196" s="39"/>
      <c r="P196" s="39"/>
      <c r="Q196" s="38"/>
    </row>
    <row r="197" spans="1:17" x14ac:dyDescent="0.25">
      <c r="A197" s="3">
        <v>42005</v>
      </c>
      <c r="B197" s="1">
        <v>759802161.62</v>
      </c>
      <c r="C197" s="1">
        <v>12943096.58</v>
      </c>
      <c r="D197" s="1">
        <v>40355528.860000007</v>
      </c>
      <c r="E197" s="1">
        <v>4366174.55</v>
      </c>
      <c r="F197" s="1">
        <v>37720750.909999982</v>
      </c>
      <c r="G197" s="1">
        <v>116558661.63</v>
      </c>
      <c r="H197" s="1">
        <v>67824221.229999989</v>
      </c>
      <c r="I197" s="1">
        <v>942723926.57999814</v>
      </c>
      <c r="J197" s="1">
        <v>1308009577.7599995</v>
      </c>
      <c r="K197" s="45"/>
      <c r="L197" s="39"/>
      <c r="M197" s="39"/>
      <c r="N197" s="39"/>
      <c r="O197" s="39"/>
      <c r="P197" s="39"/>
      <c r="Q197" s="38"/>
    </row>
    <row r="198" spans="1:17" x14ac:dyDescent="0.25">
      <c r="A198" s="3">
        <v>42036</v>
      </c>
      <c r="B198" s="1">
        <v>749487306.44999969</v>
      </c>
      <c r="C198" s="1">
        <v>17171343.469999999</v>
      </c>
      <c r="D198" s="1">
        <v>44107675.139999993</v>
      </c>
      <c r="E198" s="1">
        <v>2718570.18</v>
      </c>
      <c r="F198" s="1">
        <v>32843276.689999998</v>
      </c>
      <c r="G198" s="1">
        <v>118983811.53</v>
      </c>
      <c r="H198" s="1">
        <v>296553009.70999998</v>
      </c>
      <c r="I198" s="1">
        <v>1145652167.0400054</v>
      </c>
      <c r="J198" s="1">
        <v>1502531601.690006</v>
      </c>
      <c r="K198" s="45"/>
      <c r="L198" s="39"/>
      <c r="M198" s="39"/>
      <c r="N198" s="39"/>
      <c r="O198" s="39"/>
      <c r="P198" s="39"/>
      <c r="Q198" s="38"/>
    </row>
    <row r="199" spans="1:17" x14ac:dyDescent="0.25">
      <c r="A199" s="3">
        <v>42064</v>
      </c>
      <c r="B199" s="1">
        <v>667667542.45000017</v>
      </c>
      <c r="C199" s="1">
        <v>47998885.059999995</v>
      </c>
      <c r="D199" s="1">
        <v>51127890.109999999</v>
      </c>
      <c r="E199" s="1">
        <v>3136891.31</v>
      </c>
      <c r="F199" s="1">
        <v>39912314.060000017</v>
      </c>
      <c r="G199" s="1">
        <v>86662230</v>
      </c>
      <c r="H199" s="1">
        <v>41475954.700000003</v>
      </c>
      <c r="I199" s="1">
        <v>876847770.98999429</v>
      </c>
      <c r="J199" s="1">
        <v>1210057191.0999951</v>
      </c>
      <c r="K199" s="45"/>
      <c r="L199" s="39"/>
      <c r="M199" s="39"/>
      <c r="N199" s="39"/>
      <c r="O199" s="39"/>
      <c r="P199" s="39"/>
      <c r="Q199" s="38"/>
    </row>
    <row r="200" spans="1:17" x14ac:dyDescent="0.25">
      <c r="A200" s="3">
        <v>42095</v>
      </c>
      <c r="B200" s="1">
        <v>771285270.28000033</v>
      </c>
      <c r="C200" s="1">
        <v>119789429.86999999</v>
      </c>
      <c r="D200" s="1">
        <v>48133216.370000005</v>
      </c>
      <c r="E200" s="1">
        <v>3466544.87</v>
      </c>
      <c r="F200" s="1">
        <v>40753532.450000033</v>
      </c>
      <c r="G200" s="1">
        <v>93531510.420000002</v>
      </c>
      <c r="H200" s="1">
        <v>45376183.549999997</v>
      </c>
      <c r="I200" s="1">
        <v>1069109118.7400019</v>
      </c>
      <c r="J200" s="1">
        <v>1492624396.1300039</v>
      </c>
      <c r="K200" s="45"/>
      <c r="L200" s="39"/>
      <c r="M200" s="39"/>
      <c r="N200" s="39"/>
      <c r="O200" s="39"/>
      <c r="P200" s="39"/>
      <c r="Q200" s="38"/>
    </row>
    <row r="201" spans="1:17" x14ac:dyDescent="0.25">
      <c r="A201" s="3">
        <v>42125</v>
      </c>
      <c r="B201" s="1">
        <v>732335631.73000002</v>
      </c>
      <c r="C201" s="1">
        <f>125438420.67+4527.7</f>
        <v>125442948.37</v>
      </c>
      <c r="D201" s="1">
        <f>45994979.48+2066705.63-1020174.05</f>
        <v>47041511.060000002</v>
      </c>
      <c r="E201" s="1">
        <f>4556638.48+12796.99</f>
        <v>4569435.4700000007</v>
      </c>
      <c r="F201" s="1">
        <v>40962115.959999979</v>
      </c>
      <c r="G201" s="1">
        <v>115017667.45999999</v>
      </c>
      <c r="H201" s="1">
        <f>47293352.54+135447360.58</f>
        <v>182740713.12</v>
      </c>
      <c r="I201" s="1">
        <v>1102443224.5600009</v>
      </c>
      <c r="J201" s="1">
        <v>1517220682.7200074</v>
      </c>
      <c r="K201" s="45"/>
      <c r="L201" s="39"/>
      <c r="M201" s="39"/>
      <c r="N201" s="39"/>
      <c r="O201" s="39"/>
      <c r="P201" s="39"/>
      <c r="Q201" s="38"/>
    </row>
    <row r="202" spans="1:17" x14ac:dyDescent="0.25">
      <c r="A202" s="3">
        <v>42156</v>
      </c>
      <c r="B202" s="1">
        <v>746813978.25000036</v>
      </c>
      <c r="C202" s="1">
        <f>51643989.61+5282.65</f>
        <v>51649272.259999998</v>
      </c>
      <c r="D202" s="1">
        <f>46695759.03+885166.75</f>
        <v>47580925.780000001</v>
      </c>
      <c r="E202" s="1">
        <f>4628192.4+514347.05+133.33</f>
        <v>5142672.78</v>
      </c>
      <c r="F202" s="1">
        <v>42858944.639999986</v>
      </c>
      <c r="G202" s="1">
        <v>100077031.06</v>
      </c>
      <c r="H202" s="1">
        <v>46883787.149999999</v>
      </c>
      <c r="I202" s="1">
        <v>954576088.68999517</v>
      </c>
      <c r="J202" s="1">
        <v>1328517106.7799976</v>
      </c>
      <c r="K202" s="45"/>
      <c r="L202" s="39"/>
      <c r="M202" s="39"/>
      <c r="N202" s="39"/>
      <c r="O202" s="39"/>
      <c r="P202" s="39"/>
      <c r="Q202" s="38"/>
    </row>
    <row r="203" spans="1:17" x14ac:dyDescent="0.25">
      <c r="A203" s="3">
        <v>42186</v>
      </c>
      <c r="B203" s="1">
        <v>768178374.21000004</v>
      </c>
      <c r="C203" s="1">
        <f>29206944.54+5790.97</f>
        <v>29212735.509999998</v>
      </c>
      <c r="D203" s="1">
        <f>48802342+1025506.78</f>
        <v>49827848.780000001</v>
      </c>
      <c r="E203" s="1">
        <f>5473157.73+328609.4+3718.2</f>
        <v>5805485.330000001</v>
      </c>
      <c r="F203" s="1">
        <v>59542519.11999999</v>
      </c>
      <c r="G203" s="1">
        <v>74103903.879999995</v>
      </c>
      <c r="H203" s="1">
        <v>57148721.229999997</v>
      </c>
      <c r="I203" s="1">
        <v>999400256.16000247</v>
      </c>
      <c r="J203" s="1">
        <v>1377209990.5300021</v>
      </c>
      <c r="K203" s="45"/>
      <c r="L203" s="39"/>
      <c r="M203" s="39"/>
      <c r="N203" s="39"/>
      <c r="O203" s="39"/>
      <c r="P203" s="39"/>
      <c r="Q203" s="38"/>
    </row>
    <row r="204" spans="1:17" x14ac:dyDescent="0.25">
      <c r="A204" s="3">
        <v>42217</v>
      </c>
      <c r="B204" s="1">
        <v>772130975.01000023</v>
      </c>
      <c r="C204" s="1">
        <f>16517211.23+511.89</f>
        <v>16517723.120000001</v>
      </c>
      <c r="D204" s="1">
        <f>50408282.69+1089333.22</f>
        <v>51497615.909999996</v>
      </c>
      <c r="E204" s="1">
        <f>5481960.58+250946.09+29760.23</f>
        <v>5762666.9000000004</v>
      </c>
      <c r="F204" s="1">
        <v>57161817.010000028</v>
      </c>
      <c r="G204" s="1">
        <v>86669697.189999998</v>
      </c>
      <c r="H204" s="1">
        <f>53519891.76+193861615.84+68333.76</f>
        <v>247449841.35999998</v>
      </c>
      <c r="I204" s="1">
        <v>1230502046.319994</v>
      </c>
      <c r="J204" s="1">
        <v>1618014392.4399948</v>
      </c>
      <c r="K204" s="45"/>
      <c r="L204" s="39"/>
      <c r="M204" s="39"/>
      <c r="N204" s="39"/>
      <c r="O204" s="39"/>
      <c r="P204" s="39"/>
      <c r="Q204" s="38"/>
    </row>
    <row r="205" spans="1:17" x14ac:dyDescent="0.25">
      <c r="A205" s="3">
        <v>42248</v>
      </c>
      <c r="B205" s="1">
        <v>793117619.88</v>
      </c>
      <c r="C205" s="1">
        <f>11918169.95+1260.04</f>
        <v>11919429.989999998</v>
      </c>
      <c r="D205" s="1">
        <f>46988043.28+877800.99</f>
        <v>47865844.270000003</v>
      </c>
      <c r="E205" s="1">
        <f>9407749.17+46266.06+58852.09</f>
        <v>9512867.3200000003</v>
      </c>
      <c r="F205" s="1">
        <v>53378404.420000054</v>
      </c>
      <c r="G205" s="1">
        <v>72257065.560000002</v>
      </c>
      <c r="H205" s="1">
        <f>31631969.36+26004472.17</f>
        <v>57636441.530000001</v>
      </c>
      <c r="I205" s="1">
        <v>1129377623.0099993</v>
      </c>
      <c r="J205" s="1">
        <v>1616159941.6700008</v>
      </c>
      <c r="K205" s="45"/>
      <c r="L205" s="39"/>
      <c r="M205" s="39"/>
      <c r="N205" s="39"/>
      <c r="O205" s="39"/>
      <c r="P205" s="39"/>
      <c r="Q205" s="38"/>
    </row>
    <row r="206" spans="1:17" x14ac:dyDescent="0.25">
      <c r="A206" s="3">
        <v>42278</v>
      </c>
      <c r="B206" s="1">
        <v>743671625.23000002</v>
      </c>
      <c r="C206" s="1">
        <f>9287773.71+1260.04</f>
        <v>9289033.75</v>
      </c>
      <c r="D206" s="1">
        <f>46447632.94+1034918.05</f>
        <v>47482550.989999995</v>
      </c>
      <c r="E206" s="1">
        <f>5018903.9+44509.23+104881.04</f>
        <v>5168294.1700000009</v>
      </c>
      <c r="F206" s="1">
        <v>51873608.449999996</v>
      </c>
      <c r="G206" s="1">
        <v>82240515.609999999</v>
      </c>
      <c r="H206" s="1">
        <f>27583565.91+22576221.09</f>
        <v>50159787</v>
      </c>
      <c r="I206" s="1">
        <v>1098648169.8099968</v>
      </c>
      <c r="J206" s="1">
        <v>1446470049.1999962</v>
      </c>
      <c r="K206" s="45"/>
      <c r="L206" s="39"/>
      <c r="M206" s="39"/>
      <c r="N206" s="39"/>
      <c r="O206" s="39"/>
      <c r="P206" s="39"/>
      <c r="Q206" s="38"/>
    </row>
    <row r="207" spans="1:17" x14ac:dyDescent="0.25">
      <c r="A207" s="3">
        <v>42309</v>
      </c>
      <c r="B207" s="1">
        <v>758372080.29999995</v>
      </c>
      <c r="C207" s="1">
        <f>8419774.76+1260.04</f>
        <v>8421034.7999999989</v>
      </c>
      <c r="D207" s="1">
        <f>43709850.37+940902.69</f>
        <v>44650753.059999995</v>
      </c>
      <c r="E207" s="1">
        <f>7003070.53+86000.74+102154.32</f>
        <v>7191225.5900000008</v>
      </c>
      <c r="F207" s="1">
        <v>50783485.540000021</v>
      </c>
      <c r="G207" s="1">
        <v>92855997.890000001</v>
      </c>
      <c r="H207" s="1">
        <f>27466643.77+21949910.65+165912917.06</f>
        <v>215329471.48000002</v>
      </c>
      <c r="I207" s="1">
        <v>1126146453.9399955</v>
      </c>
      <c r="J207" s="1">
        <v>1476847070.7700071</v>
      </c>
      <c r="K207" s="45"/>
      <c r="L207" s="39"/>
      <c r="M207" s="39"/>
      <c r="N207" s="39"/>
      <c r="O207" s="39"/>
      <c r="P207" s="39"/>
      <c r="Q207" s="38"/>
    </row>
    <row r="208" spans="1:17" x14ac:dyDescent="0.25">
      <c r="A208" s="3">
        <v>42339</v>
      </c>
      <c r="B208" s="1">
        <v>746991534.90999997</v>
      </c>
      <c r="C208" s="1">
        <f>6622918.66+1260.04</f>
        <v>6624178.7000000002</v>
      </c>
      <c r="D208" s="1">
        <f>67526312.53+1212250.41</f>
        <v>68738562.939999998</v>
      </c>
      <c r="E208" s="1">
        <f>13611507.88+239260.44+208393.66</f>
        <v>14059161.98</v>
      </c>
      <c r="F208" s="1">
        <v>42107511.730000027</v>
      </c>
      <c r="G208" s="1">
        <v>106773742.3</v>
      </c>
      <c r="H208" s="1">
        <f>27502131.01+22488234.77</f>
        <v>49990365.780000001</v>
      </c>
      <c r="I208" s="1">
        <v>1111119798.1600034</v>
      </c>
      <c r="J208" s="1">
        <v>1462916802.5099976</v>
      </c>
      <c r="K208" s="45"/>
      <c r="L208" s="39"/>
      <c r="M208" s="39"/>
      <c r="N208" s="39"/>
      <c r="O208" s="39"/>
      <c r="P208" s="39"/>
      <c r="Q208" s="38"/>
    </row>
    <row r="209" spans="1:17" x14ac:dyDescent="0.25">
      <c r="A209" s="3">
        <v>42370</v>
      </c>
      <c r="B209" s="1">
        <v>799845920.6700002</v>
      </c>
      <c r="C209" s="1">
        <v>13392974.48</v>
      </c>
      <c r="D209" s="1">
        <v>31163255.459999997</v>
      </c>
      <c r="E209" s="1">
        <v>4176827.41</v>
      </c>
      <c r="F209" s="1">
        <v>34539551.680000015</v>
      </c>
      <c r="G209" s="1">
        <v>101738981.29000001</v>
      </c>
      <c r="H209" s="1">
        <f>23208399.62+18942992.28</f>
        <v>42151391.900000006</v>
      </c>
      <c r="I209" s="1">
        <v>952688251.67000306</v>
      </c>
      <c r="J209" s="1">
        <v>1326587747.0900023</v>
      </c>
      <c r="K209" s="45"/>
      <c r="L209" s="39"/>
      <c r="M209" s="39"/>
      <c r="N209" s="39"/>
      <c r="O209" s="39"/>
      <c r="P209" s="39"/>
      <c r="Q209" s="38"/>
    </row>
    <row r="210" spans="1:17" x14ac:dyDescent="0.25">
      <c r="A210" s="3">
        <v>42401</v>
      </c>
      <c r="B210" s="1">
        <v>756432869.58000004</v>
      </c>
      <c r="C210" s="1">
        <v>22769106.539999999</v>
      </c>
      <c r="D210" s="1">
        <v>48625022.589999996</v>
      </c>
      <c r="E210" s="1">
        <v>7199546.4800000004</v>
      </c>
      <c r="F210" s="1">
        <v>34552624.149999969</v>
      </c>
      <c r="G210" s="1">
        <v>127719718.34999999</v>
      </c>
      <c r="H210" s="1">
        <f>23478153.11+18908413.5+113517315.11</f>
        <v>155903881.72</v>
      </c>
      <c r="I210" s="1">
        <v>1080945890.6299996</v>
      </c>
      <c r="J210" s="1">
        <v>1446432980.8499978</v>
      </c>
      <c r="K210" s="45"/>
      <c r="L210" s="39"/>
      <c r="M210" s="39"/>
      <c r="N210" s="39"/>
      <c r="O210" s="39"/>
      <c r="P210" s="39"/>
      <c r="Q210" s="38"/>
    </row>
    <row r="211" spans="1:17" x14ac:dyDescent="0.25">
      <c r="A211" s="3">
        <v>42430</v>
      </c>
      <c r="B211" s="1">
        <v>707564907.3599999</v>
      </c>
      <c r="C211" s="1">
        <v>44246795.990000002</v>
      </c>
      <c r="D211" s="1">
        <v>47886858.799999997</v>
      </c>
      <c r="E211" s="1">
        <v>4634538.5100000007</v>
      </c>
      <c r="F211" s="1">
        <v>39567463.080000013</v>
      </c>
      <c r="G211" s="1">
        <v>77362349.260000005</v>
      </c>
      <c r="H211" s="1">
        <f>16688951.5+13590552.57+1352198.07</f>
        <v>31631702.140000001</v>
      </c>
      <c r="I211" s="1">
        <v>906382791.55999506</v>
      </c>
      <c r="J211" s="1">
        <v>1253366094.1799967</v>
      </c>
      <c r="K211" s="45"/>
      <c r="L211" s="39"/>
      <c r="M211" s="39"/>
      <c r="N211" s="39"/>
      <c r="O211" s="39"/>
      <c r="P211" s="39"/>
      <c r="Q211" s="38"/>
    </row>
    <row r="212" spans="1:17" x14ac:dyDescent="0.25">
      <c r="A212" s="3">
        <v>42461</v>
      </c>
      <c r="B212" s="1">
        <v>700294071.94999993</v>
      </c>
      <c r="C212" s="1">
        <v>119331014.91</v>
      </c>
      <c r="D212" s="1">
        <v>48565293.699999996</v>
      </c>
      <c r="E212" s="1">
        <v>5710528.5</v>
      </c>
      <c r="F212" s="1">
        <v>41721998.730000041</v>
      </c>
      <c r="G212" s="1">
        <v>91967218.739999995</v>
      </c>
      <c r="H212" s="1">
        <f>17580835.16+14275221.95</f>
        <v>31856057.109999999</v>
      </c>
      <c r="I212" s="1">
        <v>1022151329.7199936</v>
      </c>
      <c r="J212" s="1">
        <v>1418203983.9199996</v>
      </c>
      <c r="K212" s="45"/>
      <c r="L212" s="39"/>
      <c r="M212" s="39"/>
      <c r="N212" s="39"/>
      <c r="O212" s="39"/>
      <c r="P212" s="39"/>
      <c r="Q212" s="38"/>
    </row>
    <row r="213" spans="1:17" x14ac:dyDescent="0.25">
      <c r="A213" s="3">
        <v>42491</v>
      </c>
      <c r="B213" s="1">
        <v>689169609.96000004</v>
      </c>
      <c r="C213" s="1">
        <v>133736848.20999999</v>
      </c>
      <c r="D213" s="1">
        <v>46935775.829999998</v>
      </c>
      <c r="E213" s="1">
        <v>4026070.37</v>
      </c>
      <c r="F213" s="1">
        <v>43859703.68000003</v>
      </c>
      <c r="G213" s="1">
        <v>122316516.39</v>
      </c>
      <c r="H213" s="1">
        <f>19270961.09+15621929.75+63077232.4</f>
        <v>97970123.24000001</v>
      </c>
      <c r="I213" s="1">
        <v>1086451800.5100009</v>
      </c>
      <c r="J213" s="1">
        <v>1492659789.3199949</v>
      </c>
      <c r="K213" s="45"/>
      <c r="L213" s="39"/>
      <c r="M213" s="39"/>
      <c r="N213" s="39"/>
      <c r="O213" s="39"/>
      <c r="P213" s="39"/>
      <c r="Q213" s="38"/>
    </row>
    <row r="214" spans="1:17" x14ac:dyDescent="0.25">
      <c r="A214" s="3">
        <v>42522</v>
      </c>
      <c r="B214" s="1">
        <v>684321510.50999999</v>
      </c>
      <c r="C214" s="1">
        <v>53201532.800000004</v>
      </c>
      <c r="D214" s="1">
        <v>47057105.980000004</v>
      </c>
      <c r="E214" s="1">
        <v>6655476.8500000006</v>
      </c>
      <c r="F214" s="1">
        <v>44002027.720000044</v>
      </c>
      <c r="G214" s="1">
        <v>101034823.25</v>
      </c>
      <c r="H214" s="1">
        <f>22552288.17+18186908.27+10175.92</f>
        <v>40749372.359999999</v>
      </c>
      <c r="I214" s="1">
        <v>1075684315.4200003</v>
      </c>
      <c r="J214" s="1">
        <v>1422343298.9099987</v>
      </c>
      <c r="K214" s="45"/>
      <c r="L214" s="39"/>
      <c r="M214" s="39"/>
      <c r="N214" s="39"/>
      <c r="O214" s="39"/>
      <c r="P214" s="39"/>
      <c r="Q214" s="38"/>
    </row>
    <row r="215" spans="1:17" x14ac:dyDescent="0.25">
      <c r="A215" s="3">
        <v>42552</v>
      </c>
      <c r="B215" s="1">
        <v>690261890.87999988</v>
      </c>
      <c r="C215" s="1">
        <v>27083678.129999999</v>
      </c>
      <c r="D215" s="1">
        <v>50440496.590000004</v>
      </c>
      <c r="E215" s="1">
        <v>3851428.7399999998</v>
      </c>
      <c r="F215" s="1">
        <v>56435921.240000002</v>
      </c>
      <c r="G215" s="1">
        <v>73251432.079999998</v>
      </c>
      <c r="H215" s="1">
        <f>27261925.73+22037059.12+35371.25</f>
        <v>49334356.100000001</v>
      </c>
      <c r="I215" s="1">
        <v>930229964.03000212</v>
      </c>
      <c r="J215" s="1">
        <v>1264181604.6500063</v>
      </c>
      <c r="K215" s="45"/>
      <c r="L215" s="39"/>
      <c r="M215" s="39"/>
      <c r="N215" s="39"/>
      <c r="O215" s="39"/>
      <c r="P215" s="39"/>
      <c r="Q215" s="38"/>
    </row>
    <row r="216" spans="1:17" x14ac:dyDescent="0.25">
      <c r="A216" s="3">
        <v>42583</v>
      </c>
      <c r="B216" s="1">
        <v>777430079.84000003</v>
      </c>
      <c r="C216" s="1">
        <v>17383494.949999999</v>
      </c>
      <c r="D216" s="1">
        <v>48407991.329999998</v>
      </c>
      <c r="E216" s="1">
        <v>4533233.37</v>
      </c>
      <c r="F216" s="1">
        <v>60817048.910000049</v>
      </c>
      <c r="G216" s="1">
        <f>90841929.28</f>
        <v>90841929.280000001</v>
      </c>
      <c r="H216" s="1">
        <f>25601582.3+20793242.02+125910670.58</f>
        <v>172305494.90000001</v>
      </c>
      <c r="I216" s="1">
        <v>1121402482.2600017</v>
      </c>
      <c r="J216" s="1">
        <v>1495577585.9600031</v>
      </c>
      <c r="K216" s="45"/>
      <c r="L216" s="39"/>
      <c r="M216" s="39"/>
      <c r="N216" s="39"/>
      <c r="O216" s="39"/>
      <c r="P216" s="39"/>
      <c r="Q216" s="38"/>
    </row>
    <row r="217" spans="1:17" x14ac:dyDescent="0.25">
      <c r="A217" s="3">
        <v>42614</v>
      </c>
      <c r="B217" s="1">
        <v>703897837.07000005</v>
      </c>
      <c r="C217" s="1">
        <v>11454445.16</v>
      </c>
      <c r="D217" s="1">
        <v>51049628.32</v>
      </c>
      <c r="E217" s="1">
        <v>2535696.0900000003</v>
      </c>
      <c r="F217" s="1">
        <v>53477188.190000005</v>
      </c>
      <c r="G217" s="1">
        <v>73872637.519999996</v>
      </c>
      <c r="H217" s="1">
        <f>25888457.56+20791910.8</f>
        <v>46680368.359999999</v>
      </c>
      <c r="I217" s="1">
        <v>1051991036.8400052</v>
      </c>
      <c r="J217" s="1">
        <v>1387970373.5500028</v>
      </c>
      <c r="K217" s="45"/>
      <c r="L217" s="39"/>
      <c r="M217" s="39"/>
      <c r="N217" s="39"/>
      <c r="O217" s="39"/>
      <c r="P217" s="39"/>
      <c r="Q217" s="38"/>
    </row>
    <row r="218" spans="1:17" x14ac:dyDescent="0.25">
      <c r="A218" s="3">
        <v>42644</v>
      </c>
      <c r="B218" s="1">
        <v>728188102.16000009</v>
      </c>
      <c r="C218" s="1">
        <v>10066584.85</v>
      </c>
      <c r="D218" s="1">
        <v>62418094.5</v>
      </c>
      <c r="E218" s="1">
        <v>3064834.33</v>
      </c>
      <c r="F218" s="1">
        <v>54461842.140000105</v>
      </c>
      <c r="G218" s="1">
        <v>92031218.219999999</v>
      </c>
      <c r="H218" s="1">
        <f>27098677.72+21648607.91</f>
        <v>48747285.629999995</v>
      </c>
      <c r="I218" s="1">
        <v>962497302.00999773</v>
      </c>
      <c r="J218" s="1">
        <v>1304741007.9199972</v>
      </c>
      <c r="K218" s="45"/>
      <c r="L218" s="39"/>
      <c r="M218" s="39"/>
      <c r="N218" s="39"/>
      <c r="O218" s="39"/>
      <c r="P218" s="39"/>
      <c r="Q218" s="38"/>
    </row>
    <row r="219" spans="1:17" x14ac:dyDescent="0.25">
      <c r="A219" s="3">
        <v>42675</v>
      </c>
      <c r="B219" s="1">
        <v>694021274.66999996</v>
      </c>
      <c r="C219" s="1">
        <v>9199084.0299999993</v>
      </c>
      <c r="D219" s="1">
        <v>52591774.380000003</v>
      </c>
      <c r="E219" s="1">
        <v>3750303.52</v>
      </c>
      <c r="F219" s="1">
        <v>52610883.73999998</v>
      </c>
      <c r="G219" s="1">
        <v>187479041.75</v>
      </c>
      <c r="H219" s="1">
        <f>27008022+21601198.8+158084662.01</f>
        <v>206693882.81</v>
      </c>
      <c r="I219" s="1">
        <v>1172542657.7500057</v>
      </c>
      <c r="J219" s="1">
        <v>1517892156.1000009</v>
      </c>
      <c r="K219" s="45"/>
      <c r="L219" s="39"/>
      <c r="M219" s="39"/>
      <c r="N219" s="39"/>
      <c r="O219" s="39"/>
      <c r="P219" s="39"/>
      <c r="Q219" s="38"/>
    </row>
    <row r="220" spans="1:17" x14ac:dyDescent="0.25">
      <c r="A220" s="3">
        <v>42705</v>
      </c>
      <c r="B220" s="1">
        <v>673975517.80999994</v>
      </c>
      <c r="C220" s="1">
        <v>8933955.75</v>
      </c>
      <c r="D220" s="1">
        <v>52919910.710000001</v>
      </c>
      <c r="E220" s="1">
        <v>4946807.9800000004</v>
      </c>
      <c r="F220" s="1">
        <v>45010283.480000004</v>
      </c>
      <c r="G220" s="1">
        <v>229711330.41999999</v>
      </c>
      <c r="H220" s="1">
        <f>25821644.63+20865053.92</f>
        <v>46686698.549999997</v>
      </c>
      <c r="I220" s="1">
        <v>1258396611.6899962</v>
      </c>
      <c r="J220" s="1">
        <v>1606558817.739996</v>
      </c>
      <c r="K220" s="45"/>
      <c r="L220" s="39"/>
      <c r="M220" s="39"/>
      <c r="N220" s="39"/>
      <c r="O220" s="39"/>
      <c r="P220" s="39"/>
      <c r="Q220" s="38"/>
    </row>
    <row r="221" spans="1:17" x14ac:dyDescent="0.25">
      <c r="A221" s="3">
        <v>42736</v>
      </c>
      <c r="B221" s="1">
        <v>806408999.15999997</v>
      </c>
      <c r="C221" s="1">
        <v>15062173.300000001</v>
      </c>
      <c r="D221" s="1">
        <v>48091519.170000002</v>
      </c>
      <c r="E221" s="1">
        <v>6082243.5899999999</v>
      </c>
      <c r="F221" s="1">
        <v>40757727.920000263</v>
      </c>
      <c r="G221" s="1">
        <v>109187395.93000001</v>
      </c>
      <c r="H221" s="1">
        <f>26680083.79+21358621.24</f>
        <v>48038705.030000001</v>
      </c>
      <c r="I221" s="1">
        <v>981769782.21000624</v>
      </c>
      <c r="J221" s="1">
        <v>1360073887.7900081</v>
      </c>
      <c r="K221" s="45"/>
      <c r="L221" s="39"/>
      <c r="M221" s="39"/>
      <c r="N221" s="39"/>
      <c r="O221" s="39"/>
      <c r="P221" s="39"/>
      <c r="Q221" s="38"/>
    </row>
    <row r="222" spans="1:17" x14ac:dyDescent="0.25">
      <c r="A222" s="3">
        <v>42767</v>
      </c>
      <c r="B222" s="1">
        <v>703751290.35000002</v>
      </c>
      <c r="C222" s="1">
        <v>13341352.460000001</v>
      </c>
      <c r="D222" s="1">
        <v>47176582.040000007</v>
      </c>
      <c r="E222" s="1">
        <v>3902441.6100000003</v>
      </c>
      <c r="F222" s="1">
        <v>32636298.509999998</v>
      </c>
      <c r="G222" s="1">
        <v>142598887.41</v>
      </c>
      <c r="H222" s="1">
        <f>35613311.97+28307939.02+199016830.08</f>
        <v>262938081.06999999</v>
      </c>
      <c r="I222" s="1">
        <v>1176987779.4999967</v>
      </c>
      <c r="J222" s="1">
        <v>1518988446.139998</v>
      </c>
      <c r="K222" s="45"/>
      <c r="L222" s="39"/>
      <c r="M222" s="39"/>
      <c r="N222" s="39"/>
      <c r="O222" s="39"/>
      <c r="P222" s="39"/>
      <c r="Q222" s="38"/>
    </row>
    <row r="223" spans="1:17" x14ac:dyDescent="0.25">
      <c r="A223" s="3">
        <v>42795</v>
      </c>
      <c r="B223" s="1">
        <v>658965002.46000004</v>
      </c>
      <c r="C223" s="1">
        <v>35432162.469999999</v>
      </c>
      <c r="D223" s="1">
        <v>48743213.890000001</v>
      </c>
      <c r="E223" s="1">
        <v>4487717.8499999996</v>
      </c>
      <c r="F223" s="1">
        <v>48622139.310000017</v>
      </c>
      <c r="G223" s="1">
        <v>87713486.939999998</v>
      </c>
      <c r="H223" s="1">
        <f>31832473.07+25506506.8+12583.29</f>
        <v>57351563.160000004</v>
      </c>
      <c r="I223" s="1">
        <v>921140709.51999831</v>
      </c>
      <c r="J223" s="1">
        <v>1245628475.9899983</v>
      </c>
      <c r="K223" s="45"/>
      <c r="L223" s="39"/>
      <c r="M223" s="39"/>
      <c r="N223" s="39"/>
      <c r="O223" s="39"/>
      <c r="P223" s="39"/>
      <c r="Q223" s="38"/>
    </row>
    <row r="224" spans="1:17" x14ac:dyDescent="0.25">
      <c r="A224" s="3">
        <v>42826</v>
      </c>
      <c r="B224" s="1">
        <v>722603777.93000019</v>
      </c>
      <c r="C224" s="1">
        <v>105137612.5</v>
      </c>
      <c r="D224" s="1">
        <v>29719274.75</v>
      </c>
      <c r="E224" s="1">
        <v>5434587.5200000005</v>
      </c>
      <c r="F224" s="1">
        <v>66244222.010000005</v>
      </c>
      <c r="G224" s="1">
        <v>109250903.95</v>
      </c>
      <c r="H224" s="1">
        <f>28109216.34+22530794.84</f>
        <v>50640011.18</v>
      </c>
      <c r="I224" s="1">
        <v>967776521.02999282</v>
      </c>
      <c r="J224" s="1">
        <v>1367894593.0799954</v>
      </c>
      <c r="K224" s="45"/>
      <c r="L224" s="39"/>
      <c r="M224" s="39"/>
      <c r="N224" s="39"/>
      <c r="O224" s="39"/>
      <c r="P224" s="39"/>
      <c r="Q224" s="38"/>
    </row>
    <row r="225" spans="1:17" x14ac:dyDescent="0.25">
      <c r="A225" s="3">
        <v>42856</v>
      </c>
      <c r="B225" s="1">
        <v>719442703.40999997</v>
      </c>
      <c r="C225" s="1">
        <v>114251580.07000001</v>
      </c>
      <c r="D225" s="1">
        <v>65273776.330000006</v>
      </c>
      <c r="E225" s="1">
        <v>6332259.2300000004</v>
      </c>
      <c r="F225" s="1">
        <v>67993368.959999949</v>
      </c>
      <c r="G225" s="1">
        <v>120902415.42</v>
      </c>
      <c r="H225" s="1">
        <f>28900295.33+23071267.36+193145048.92</f>
        <v>245116611.60999998</v>
      </c>
      <c r="I225" s="1">
        <v>1249952824.7699912</v>
      </c>
      <c r="J225" s="1">
        <v>1666756192.3699899</v>
      </c>
      <c r="K225" s="45"/>
      <c r="L225" s="39"/>
      <c r="M225" s="39"/>
      <c r="N225" s="39"/>
      <c r="O225" s="39"/>
      <c r="P225" s="39"/>
      <c r="Q225" s="38"/>
    </row>
    <row r="226" spans="1:17" x14ac:dyDescent="0.25">
      <c r="A226" s="3">
        <v>42887</v>
      </c>
      <c r="B226" s="1">
        <v>780885279.19999993</v>
      </c>
      <c r="C226" s="1">
        <v>61536806.57</v>
      </c>
      <c r="D226" s="1">
        <v>57726701.859999999</v>
      </c>
      <c r="E226" s="1">
        <v>5440951.7999999998</v>
      </c>
      <c r="F226" s="1">
        <v>49323273.18999996</v>
      </c>
      <c r="G226" s="1">
        <v>112139808.78</v>
      </c>
      <c r="H226" s="1">
        <f>27549320.5+22018213.44</f>
        <v>49567533.939999998</v>
      </c>
      <c r="I226" s="1">
        <v>1038509447.0799985</v>
      </c>
      <c r="J226" s="1">
        <v>1434352675.4700062</v>
      </c>
      <c r="K226" s="45"/>
      <c r="L226" s="39"/>
      <c r="M226" s="39"/>
      <c r="N226" s="39"/>
      <c r="O226" s="39"/>
      <c r="P226" s="39"/>
      <c r="Q226" s="38"/>
    </row>
    <row r="227" spans="1:17" x14ac:dyDescent="0.25">
      <c r="A227" s="3">
        <v>42917</v>
      </c>
      <c r="B227" s="1">
        <v>723942715.78999984</v>
      </c>
      <c r="C227" s="1">
        <v>56348299.130000003</v>
      </c>
      <c r="D227" s="1">
        <v>51885461</v>
      </c>
      <c r="E227" s="1">
        <v>4658538.54</v>
      </c>
      <c r="F227" s="1">
        <v>67942143.940000013</v>
      </c>
      <c r="G227" s="1">
        <v>89633108.260000005</v>
      </c>
      <c r="H227" s="1">
        <f>29846665.03+23745954.83</f>
        <v>53592619.859999999</v>
      </c>
      <c r="I227" s="1">
        <v>1006560416.6400051</v>
      </c>
      <c r="J227" s="1">
        <v>1375252492.0300043</v>
      </c>
      <c r="K227" s="45"/>
      <c r="L227" s="39"/>
      <c r="M227" s="39"/>
      <c r="N227" s="39"/>
      <c r="O227" s="39"/>
      <c r="P227" s="39"/>
      <c r="Q227" s="38"/>
    </row>
    <row r="228" spans="1:17" x14ac:dyDescent="0.25">
      <c r="A228" s="3">
        <v>42948</v>
      </c>
      <c r="B228" s="1">
        <v>706092373.03000009</v>
      </c>
      <c r="C228" s="1">
        <v>35468023.100000001</v>
      </c>
      <c r="D228" s="1">
        <v>46867815.729999997</v>
      </c>
      <c r="E228" s="1">
        <v>4768390.25</v>
      </c>
      <c r="F228" s="1">
        <v>69711432.890000001</v>
      </c>
      <c r="G228" s="1">
        <v>99263373.730000004</v>
      </c>
      <c r="H228" s="1">
        <f>27322369.36+21794432.27+189250801.94</f>
        <v>238367603.56999999</v>
      </c>
      <c r="I228" s="1">
        <v>1181667989.2799985</v>
      </c>
      <c r="J228" s="1">
        <v>1539810514.2500083</v>
      </c>
      <c r="K228" s="45"/>
      <c r="L228" s="39"/>
      <c r="M228" s="39"/>
      <c r="N228" s="39"/>
      <c r="O228" s="39"/>
      <c r="P228" s="39"/>
      <c r="Q228" s="38"/>
    </row>
    <row r="229" spans="1:17" x14ac:dyDescent="0.25">
      <c r="A229" s="3">
        <v>42979</v>
      </c>
      <c r="B229" s="1">
        <v>824243881.24000001</v>
      </c>
      <c r="C229" s="1">
        <v>15511254.229999999</v>
      </c>
      <c r="D229" s="1">
        <v>54369164.200000003</v>
      </c>
      <c r="E229" s="1">
        <v>4835764.83</v>
      </c>
      <c r="F229" s="1">
        <v>45535674.839999959</v>
      </c>
      <c r="G229" s="1">
        <v>83924217.450000003</v>
      </c>
      <c r="H229" s="1">
        <f>21135948.29+17155918.4</f>
        <v>38291866.689999998</v>
      </c>
      <c r="I229" s="1">
        <v>979457934.83000004</v>
      </c>
      <c r="J229" s="1">
        <v>1357912430.9800012</v>
      </c>
      <c r="K229" s="45"/>
      <c r="L229" s="39"/>
      <c r="M229" s="39"/>
      <c r="N229" s="39"/>
      <c r="O229" s="39"/>
      <c r="P229" s="39"/>
      <c r="Q229" s="38"/>
    </row>
    <row r="230" spans="1:17" x14ac:dyDescent="0.25">
      <c r="A230" s="3">
        <v>43009</v>
      </c>
      <c r="B230" s="1">
        <v>788417153.81000006</v>
      </c>
      <c r="C230" s="1">
        <v>11967895.209999999</v>
      </c>
      <c r="D230" s="1">
        <v>49725674.990000002</v>
      </c>
      <c r="E230" s="1">
        <v>5790182.2699999996</v>
      </c>
      <c r="F230" s="1">
        <v>43579456.760000013</v>
      </c>
      <c r="G230" s="1">
        <v>98646635.299999997</v>
      </c>
      <c r="H230" s="1">
        <f>28679850.81+22979267.82</f>
        <v>51659118.629999995</v>
      </c>
      <c r="I230" s="1">
        <v>1033982236.159999</v>
      </c>
      <c r="J230" s="1">
        <v>1408636561.5799975</v>
      </c>
      <c r="K230" s="45"/>
      <c r="L230" s="39"/>
      <c r="M230" s="39"/>
      <c r="N230" s="39"/>
      <c r="O230" s="39"/>
      <c r="P230" s="39"/>
      <c r="Q230" s="38"/>
    </row>
    <row r="231" spans="1:17" x14ac:dyDescent="0.25">
      <c r="A231" s="3">
        <v>43040</v>
      </c>
      <c r="B231" s="1">
        <v>796415502.46000004</v>
      </c>
      <c r="C231" s="1">
        <v>9271639.6199999992</v>
      </c>
      <c r="D231" s="1">
        <v>49195111.460000001</v>
      </c>
      <c r="E231" s="1">
        <v>8521892.1300000008</v>
      </c>
      <c r="F231" s="1">
        <v>40877537.909999944</v>
      </c>
      <c r="G231" s="1">
        <v>95261183.769999996</v>
      </c>
      <c r="H231" s="1">
        <f>28162596.88+22601165.93+139711672.57</f>
        <v>190475435.38</v>
      </c>
      <c r="I231" s="1">
        <v>1071911357.0900013</v>
      </c>
      <c r="J231" s="1">
        <v>1493456519.5700035</v>
      </c>
      <c r="K231" s="45"/>
      <c r="L231" s="39"/>
      <c r="M231" s="39"/>
      <c r="N231" s="39"/>
      <c r="O231" s="39"/>
      <c r="P231" s="39"/>
      <c r="Q231" s="38"/>
    </row>
    <row r="232" spans="1:17" x14ac:dyDescent="0.25">
      <c r="A232" s="3">
        <v>43070</v>
      </c>
      <c r="B232" s="1">
        <v>814254618.91999996</v>
      </c>
      <c r="C232" s="1">
        <v>9118655.620000001</v>
      </c>
      <c r="D232" s="1">
        <v>64834847.530000001</v>
      </c>
      <c r="E232" s="1">
        <v>5411818.8399999989</v>
      </c>
      <c r="F232" s="1">
        <v>43399514.469999894</v>
      </c>
      <c r="G232" s="1">
        <v>133553295.2</v>
      </c>
      <c r="H232" s="1">
        <f>29841432.39+23945673.91</f>
        <v>53787106.299999997</v>
      </c>
      <c r="I232" s="1">
        <v>1149670932.6000063</v>
      </c>
      <c r="J232" s="1">
        <v>1537810419.8600118</v>
      </c>
      <c r="K232" s="45"/>
      <c r="L232" s="39"/>
      <c r="M232" s="39"/>
      <c r="N232" s="39"/>
      <c r="O232" s="39"/>
      <c r="P232" s="39"/>
      <c r="Q232" s="38"/>
    </row>
    <row r="233" spans="1:17" x14ac:dyDescent="0.25">
      <c r="A233" s="3">
        <v>43101</v>
      </c>
      <c r="B233" s="1">
        <v>874206934.71999991</v>
      </c>
      <c r="C233" s="1">
        <v>20870217.470000003</v>
      </c>
      <c r="D233" s="1">
        <v>47360501.180000022</v>
      </c>
      <c r="E233" s="1">
        <v>4872129.13</v>
      </c>
      <c r="F233" s="1">
        <v>43670851.740000024</v>
      </c>
      <c r="G233" s="1">
        <v>115804638.61</v>
      </c>
      <c r="H233" s="1">
        <f>32691923.58+26234327.55</f>
        <v>58926251.129999995</v>
      </c>
      <c r="I233" s="1">
        <v>1053316472.640008</v>
      </c>
      <c r="J233" s="1">
        <v>1466789577.4500079</v>
      </c>
      <c r="K233" s="45"/>
      <c r="L233" s="39"/>
      <c r="M233" s="39"/>
      <c r="N233" s="39"/>
      <c r="O233" s="39"/>
      <c r="P233" s="39"/>
      <c r="Q233" s="38"/>
    </row>
    <row r="234" spans="1:17" x14ac:dyDescent="0.25">
      <c r="A234" s="3">
        <v>43132</v>
      </c>
      <c r="B234" s="1">
        <v>762876582.94999981</v>
      </c>
      <c r="C234" s="1">
        <v>18559207.200000003</v>
      </c>
      <c r="D234" s="1">
        <v>43780650.930000015</v>
      </c>
      <c r="E234" s="1">
        <v>3685697.39</v>
      </c>
      <c r="F234" s="1">
        <v>38151948.120000012</v>
      </c>
      <c r="G234" s="1">
        <v>160073665.80000001</v>
      </c>
      <c r="H234" s="1">
        <f>36359289.68+208922435.85+29076071.37</f>
        <v>274357796.89999998</v>
      </c>
      <c r="I234" s="1">
        <v>1217763249.319993</v>
      </c>
      <c r="J234" s="1">
        <v>1591229206.2099934</v>
      </c>
      <c r="K234" s="45"/>
      <c r="L234" s="39"/>
      <c r="M234" s="39"/>
      <c r="N234" s="39"/>
      <c r="O234" s="39"/>
      <c r="P234" s="39"/>
      <c r="Q234" s="38"/>
    </row>
    <row r="235" spans="1:17" x14ac:dyDescent="0.25">
      <c r="A235" s="3">
        <v>43160</v>
      </c>
      <c r="B235" s="1">
        <v>828294112.38</v>
      </c>
      <c r="C235" s="1">
        <v>33035092.109999999</v>
      </c>
      <c r="D235" s="1">
        <v>34276872.439999998</v>
      </c>
      <c r="E235" s="1">
        <v>4534486.37</v>
      </c>
      <c r="F235" s="1">
        <v>46173831.309999965</v>
      </c>
      <c r="G235" s="1">
        <v>103994368.2</v>
      </c>
      <c r="H235" s="1">
        <f>36031528.32+28759764.33+909677.79</f>
        <v>65700970.439999998</v>
      </c>
      <c r="I235" s="1">
        <v>1016806189.3399986</v>
      </c>
      <c r="J235" s="1">
        <v>1413045715.849999</v>
      </c>
      <c r="K235" s="45"/>
      <c r="L235" s="39"/>
      <c r="M235" s="39"/>
      <c r="N235" s="39"/>
      <c r="O235" s="39"/>
      <c r="P235" s="39"/>
      <c r="Q235" s="38"/>
    </row>
    <row r="236" spans="1:17" x14ac:dyDescent="0.25">
      <c r="A236" s="3">
        <v>43191</v>
      </c>
      <c r="B236" s="1">
        <v>813990131.22000015</v>
      </c>
      <c r="C236" s="1">
        <v>106893740.83000001</v>
      </c>
      <c r="D236" s="1">
        <v>66371178.249999955</v>
      </c>
      <c r="E236" s="1">
        <v>9081431.9399999995</v>
      </c>
      <c r="F236" s="1">
        <v>66765866.250000045</v>
      </c>
      <c r="G236" s="1">
        <v>110025685.5</v>
      </c>
      <c r="H236" s="1">
        <f>29833581.27+23845876.54</f>
        <v>53679457.810000002</v>
      </c>
      <c r="I236" s="1">
        <v>1119191707.5000052</v>
      </c>
      <c r="J236" s="1">
        <v>1557690006.2100048</v>
      </c>
      <c r="K236" s="45"/>
      <c r="L236" s="39"/>
      <c r="M236" s="39"/>
      <c r="N236" s="39"/>
      <c r="O236" s="39"/>
      <c r="P236" s="39"/>
      <c r="Q236" s="38"/>
    </row>
    <row r="237" spans="1:17" x14ac:dyDescent="0.25">
      <c r="A237" s="3">
        <v>43221</v>
      </c>
      <c r="B237" s="1">
        <v>802700302.05999994</v>
      </c>
      <c r="C237" s="1">
        <v>109874083.87</v>
      </c>
      <c r="D237" s="1">
        <v>55684487.030000001</v>
      </c>
      <c r="E237" s="1">
        <v>4487005.5100000007</v>
      </c>
      <c r="F237" s="1">
        <v>63184453.679999977</v>
      </c>
      <c r="G237" s="1">
        <v>134848842.63999999</v>
      </c>
      <c r="H237" s="1">
        <f>33610353.71+243700411.79+26893502.48</f>
        <v>304204267.98000002</v>
      </c>
      <c r="I237" s="1">
        <v>1260047697.5600073</v>
      </c>
      <c r="J237" s="1">
        <v>1737110043.7200065</v>
      </c>
      <c r="K237" s="45"/>
      <c r="L237" s="39"/>
      <c r="M237" s="39"/>
      <c r="N237" s="39"/>
      <c r="O237" s="39"/>
      <c r="P237" s="39"/>
      <c r="Q237" s="38"/>
    </row>
    <row r="238" spans="1:17" x14ac:dyDescent="0.25">
      <c r="A238" s="3">
        <v>43252</v>
      </c>
      <c r="B238" s="1">
        <v>755464768.14999986</v>
      </c>
      <c r="C238" s="1">
        <v>61036862.089999996</v>
      </c>
      <c r="D238" s="1">
        <v>47823948.00999999</v>
      </c>
      <c r="E238" s="1">
        <v>6021712.9799999995</v>
      </c>
      <c r="F238" s="1">
        <v>48310284.980000034</v>
      </c>
      <c r="G238" s="1">
        <v>131594921.58</v>
      </c>
      <c r="H238" s="1">
        <f>38278820.36+932400.23+30491611.48</f>
        <v>69702832.069999993</v>
      </c>
      <c r="I238" s="1">
        <v>989795261.85999346</v>
      </c>
      <c r="J238" s="1">
        <v>1392671547.6299932</v>
      </c>
      <c r="K238" s="45"/>
      <c r="L238" s="39"/>
      <c r="M238" s="39"/>
      <c r="N238" s="39"/>
      <c r="O238" s="39"/>
      <c r="P238" s="39"/>
      <c r="Q238" s="38"/>
    </row>
    <row r="239" spans="1:17" x14ac:dyDescent="0.25">
      <c r="A239" s="3">
        <v>43282</v>
      </c>
      <c r="B239" s="1">
        <v>843847204.30000031</v>
      </c>
      <c r="C239" s="1">
        <v>62995887.640000001</v>
      </c>
      <c r="D239" s="1">
        <v>56643683.780000031</v>
      </c>
      <c r="E239" s="1">
        <v>4495121.68</v>
      </c>
      <c r="F239" s="1">
        <v>70056296.780000016</v>
      </c>
      <c r="G239" s="1">
        <v>86131497.780000001</v>
      </c>
      <c r="H239" s="1">
        <f>44500652.17+44402360.14+35373422.1</f>
        <v>124276434.41</v>
      </c>
      <c r="I239" s="1">
        <v>1133831289.3200035</v>
      </c>
      <c r="J239" s="1">
        <v>1557453387.460005</v>
      </c>
      <c r="K239" s="45"/>
      <c r="L239" s="39"/>
      <c r="M239" s="39"/>
      <c r="N239" s="39"/>
      <c r="O239" s="39"/>
      <c r="P239" s="39"/>
      <c r="Q239" s="38"/>
    </row>
    <row r="240" spans="1:17" x14ac:dyDescent="0.25">
      <c r="A240" s="3">
        <v>43313</v>
      </c>
      <c r="B240" s="1">
        <v>832469345.54999995</v>
      </c>
      <c r="C240" s="1">
        <v>41604935.979999997</v>
      </c>
      <c r="D240" s="1">
        <v>51982171.010000013</v>
      </c>
      <c r="E240" s="1">
        <v>6825923.5199999996</v>
      </c>
      <c r="F240" s="1">
        <v>73186537.099999964</v>
      </c>
      <c r="G240" s="1">
        <v>109420850.34</v>
      </c>
      <c r="H240" s="1">
        <f>40947064.38+322233800.52+32660003.69</f>
        <v>395840868.58999997</v>
      </c>
      <c r="I240" s="1">
        <v>1376002173.5799968</v>
      </c>
      <c r="J240" s="1">
        <v>1789060101.599997</v>
      </c>
      <c r="K240" s="45"/>
      <c r="L240" s="39"/>
      <c r="M240" s="39"/>
      <c r="N240" s="39"/>
      <c r="O240" s="39"/>
      <c r="P240" s="39"/>
      <c r="Q240" s="38"/>
    </row>
    <row r="241" spans="1:17" x14ac:dyDescent="0.25">
      <c r="A241" s="3">
        <v>43344</v>
      </c>
      <c r="B241" s="1">
        <v>886385761.6099999</v>
      </c>
      <c r="C241" s="1">
        <v>19331474.079999998</v>
      </c>
      <c r="D241" s="1">
        <v>51350031.330000006</v>
      </c>
      <c r="E241" s="1">
        <v>8768018.7400000002</v>
      </c>
      <c r="F241" s="1">
        <v>49937799.88000004</v>
      </c>
      <c r="G241" s="1">
        <v>81973590.489999995</v>
      </c>
      <c r="H241" s="1">
        <f>42378295.67+33451871.06</f>
        <v>75830166.730000004</v>
      </c>
      <c r="I241" s="1">
        <v>1051934460.840003</v>
      </c>
      <c r="J241" s="1">
        <v>1464440114.4199986</v>
      </c>
      <c r="K241" s="45"/>
      <c r="L241" s="39"/>
      <c r="M241" s="39"/>
      <c r="N241" s="39"/>
      <c r="O241" s="39"/>
      <c r="P241" s="39"/>
      <c r="Q241" s="38"/>
    </row>
    <row r="242" spans="1:17" x14ac:dyDescent="0.25">
      <c r="A242" s="3">
        <v>43374</v>
      </c>
      <c r="B242" s="1">
        <v>845943098.89999998</v>
      </c>
      <c r="C242" s="1">
        <v>15296822.199999999</v>
      </c>
      <c r="D242" s="1">
        <v>52044405.969999976</v>
      </c>
      <c r="E242" s="1">
        <v>5351988.0199999996</v>
      </c>
      <c r="F242" s="1">
        <v>54923459.870000049</v>
      </c>
      <c r="G242" s="1">
        <v>91297663.730000004</v>
      </c>
      <c r="H242" s="1">
        <f>45872218.59+36230616.32</f>
        <v>82102834.909999996</v>
      </c>
      <c r="I242" s="1">
        <v>1133577971.4800057</v>
      </c>
      <c r="J242" s="1">
        <v>1535487631.8800068</v>
      </c>
      <c r="K242" s="45"/>
      <c r="L242" s="39"/>
      <c r="M242" s="39"/>
      <c r="N242" s="39"/>
      <c r="O242" s="39"/>
      <c r="P242" s="39"/>
      <c r="Q242" s="38"/>
    </row>
    <row r="243" spans="1:17" x14ac:dyDescent="0.25">
      <c r="A243" s="3">
        <v>43405</v>
      </c>
      <c r="B243" s="1">
        <v>922181648.35000002</v>
      </c>
      <c r="C243" s="1">
        <v>11337194.689999999</v>
      </c>
      <c r="D243" s="1">
        <v>51819945.229999982</v>
      </c>
      <c r="E243" s="1">
        <v>7044659.3700000001</v>
      </c>
      <c r="F243" s="1">
        <v>45586524.329999991</v>
      </c>
      <c r="G243" s="1">
        <v>118632823.56</v>
      </c>
      <c r="H243" s="1">
        <f>42634912.61+306964422.86+33724372.73</f>
        <v>383323708.20000005</v>
      </c>
      <c r="I243" s="1">
        <v>1421043386.1099997</v>
      </c>
      <c r="J243" s="1">
        <v>1849099280.7100027</v>
      </c>
      <c r="K243" s="45"/>
      <c r="L243" s="39"/>
      <c r="M243" s="39"/>
      <c r="N243" s="39"/>
      <c r="O243" s="39"/>
      <c r="P243" s="39"/>
      <c r="Q243" s="38"/>
    </row>
    <row r="244" spans="1:17" x14ac:dyDescent="0.25">
      <c r="A244" s="3">
        <v>43435</v>
      </c>
      <c r="B244" s="1">
        <v>888624414.02000022</v>
      </c>
      <c r="C244" s="1">
        <v>12108811.539999999</v>
      </c>
      <c r="D244" s="1">
        <v>120235472.65999991</v>
      </c>
      <c r="E244" s="1">
        <v>7193684.5999999996</v>
      </c>
      <c r="F244" s="1">
        <v>45990744.579999991</v>
      </c>
      <c r="G244" s="1">
        <v>156873580.55000001</v>
      </c>
      <c r="H244" s="1">
        <f>49415948.85+39200510.29</f>
        <v>88616459.140000001</v>
      </c>
      <c r="I244" s="1">
        <v>1277978197.7799988</v>
      </c>
      <c r="J244" s="1">
        <v>1705825379.4700036</v>
      </c>
      <c r="K244" s="45"/>
      <c r="L244" s="39"/>
      <c r="M244" s="39"/>
      <c r="N244" s="39"/>
      <c r="O244" s="39"/>
      <c r="P244" s="39"/>
      <c r="Q244" s="38"/>
    </row>
    <row r="245" spans="1:17" x14ac:dyDescent="0.25">
      <c r="A245" s="3">
        <v>43466</v>
      </c>
      <c r="B245" s="1">
        <v>948157989.30999994</v>
      </c>
      <c r="C245" s="1">
        <v>26537147.29000001</v>
      </c>
      <c r="D245" s="1">
        <v>53571375.14000003</v>
      </c>
      <c r="E245" s="1">
        <v>4601055.97</v>
      </c>
      <c r="F245" s="1">
        <v>50796077.139999986</v>
      </c>
      <c r="G245" s="1">
        <v>146747670.06</v>
      </c>
      <c r="H245" s="1">
        <f>37493642+1502554.46+29688342.56</f>
        <v>68684539.019999996</v>
      </c>
      <c r="I245" s="1">
        <v>1221201221.9999967</v>
      </c>
      <c r="J245" s="1">
        <v>1671758465.7099969</v>
      </c>
      <c r="K245" s="45"/>
      <c r="L245" s="39"/>
      <c r="M245" s="39"/>
      <c r="N245" s="39"/>
      <c r="O245" s="39"/>
      <c r="P245" s="39"/>
      <c r="Q245" s="38"/>
    </row>
    <row r="246" spans="1:17" x14ac:dyDescent="0.25">
      <c r="A246" s="3">
        <v>43497</v>
      </c>
      <c r="B246" s="1">
        <v>946380173.78000021</v>
      </c>
      <c r="C246" s="1">
        <v>27262567.000000004</v>
      </c>
      <c r="D246" s="1">
        <v>52783374.219999976</v>
      </c>
      <c r="E246" s="1">
        <v>4864189.9399999995</v>
      </c>
      <c r="F246" s="1">
        <v>47301241.010000058</v>
      </c>
      <c r="G246" s="1">
        <v>159699234.69000006</v>
      </c>
      <c r="H246" s="1">
        <f>34876234.44+286076370.48+27688010.49</f>
        <v>348640615.41000003</v>
      </c>
      <c r="I246" s="1">
        <v>1472921491.9300029</v>
      </c>
      <c r="J246" s="1">
        <v>1932554630.5400028</v>
      </c>
      <c r="K246" s="45"/>
      <c r="L246" s="39"/>
      <c r="M246" s="39"/>
      <c r="N246" s="39"/>
      <c r="O246" s="39"/>
      <c r="P246" s="39"/>
      <c r="Q246" s="38"/>
    </row>
    <row r="247" spans="1:17" x14ac:dyDescent="0.25">
      <c r="A247" s="3">
        <v>43525</v>
      </c>
      <c r="B247" s="1">
        <v>860974412.58000004</v>
      </c>
      <c r="C247" s="1">
        <v>41206032.87000002</v>
      </c>
      <c r="D247" s="1">
        <v>54293948.700000003</v>
      </c>
      <c r="E247" s="1">
        <v>6822746.8300000001</v>
      </c>
      <c r="F247" s="1">
        <v>49463078.930000044</v>
      </c>
      <c r="G247" s="1">
        <v>123979706.03</v>
      </c>
      <c r="H247" s="1">
        <f>34574443.31+128407.98+27434634.52</f>
        <v>62137485.810000002</v>
      </c>
      <c r="I247" s="1">
        <v>1080937930.170006</v>
      </c>
      <c r="J247" s="1">
        <v>1501783152.4700067</v>
      </c>
      <c r="K247" s="45"/>
      <c r="L247" s="39"/>
      <c r="M247" s="39"/>
      <c r="N247" s="39"/>
      <c r="O247" s="39"/>
      <c r="P247" s="39"/>
      <c r="Q247" s="38"/>
    </row>
    <row r="248" spans="1:17" x14ac:dyDescent="0.25">
      <c r="A248" s="3">
        <v>43556</v>
      </c>
      <c r="B248" s="1">
        <v>917304819.23000014</v>
      </c>
      <c r="C248" s="1">
        <v>180710944.50000003</v>
      </c>
      <c r="D248" s="1">
        <v>51021221.110000007</v>
      </c>
      <c r="E248" s="1">
        <v>6980636.3999999966</v>
      </c>
      <c r="F248" s="1">
        <v>90494270.640000001</v>
      </c>
      <c r="G248" s="1">
        <v>114964348.50000001</v>
      </c>
      <c r="H248" s="1">
        <f>25389650.93+959.59+20421350.15</f>
        <v>45811960.670000002</v>
      </c>
      <c r="I248" s="1">
        <v>1932389991.0500083</v>
      </c>
      <c r="J248" s="1">
        <v>2454930044.1700048</v>
      </c>
      <c r="K248" s="45"/>
      <c r="L248" s="39"/>
      <c r="M248" s="39"/>
      <c r="N248" s="39"/>
      <c r="O248" s="39"/>
      <c r="P248" s="39"/>
      <c r="Q248" s="38"/>
    </row>
    <row r="249" spans="1:17" x14ac:dyDescent="0.25">
      <c r="A249" s="3">
        <v>43586</v>
      </c>
      <c r="B249" s="1">
        <v>908848043.54000032</v>
      </c>
      <c r="C249" s="1">
        <v>77073626.51000002</v>
      </c>
      <c r="D249" s="1">
        <v>57546075.700000003</v>
      </c>
      <c r="E249" s="1">
        <v>6918137.2299999967</v>
      </c>
      <c r="F249" s="1">
        <v>56529964.159999944</v>
      </c>
      <c r="G249" s="1">
        <v>150304283.72999999</v>
      </c>
      <c r="H249" s="1">
        <f>34704757.31+198654975.56+27470681.64</f>
        <v>260830414.50999999</v>
      </c>
      <c r="I249" s="1">
        <v>1607496455.6699913</v>
      </c>
      <c r="J249" s="1">
        <v>2098244572.7299926</v>
      </c>
      <c r="K249" s="45"/>
      <c r="L249" s="39"/>
      <c r="M249" s="39"/>
      <c r="N249" s="39"/>
      <c r="O249" s="39"/>
      <c r="P249" s="39"/>
      <c r="Q249" s="39"/>
    </row>
    <row r="250" spans="1:17" x14ac:dyDescent="0.25">
      <c r="A250" s="3">
        <v>43617</v>
      </c>
      <c r="B250" s="1">
        <v>939042746.36000001</v>
      </c>
      <c r="C250" s="1">
        <v>65156406.029999971</v>
      </c>
      <c r="D250" s="1">
        <v>53910228.989999957</v>
      </c>
      <c r="E250" s="1">
        <v>6435164.1600000029</v>
      </c>
      <c r="F250" s="1">
        <v>51251358.970000006</v>
      </c>
      <c r="G250" s="1">
        <v>115654485.61</v>
      </c>
      <c r="H250" s="1">
        <f>33744506.51+26888865.46</f>
        <v>60633371.969999999</v>
      </c>
      <c r="I250" s="1">
        <v>1188982777.189991</v>
      </c>
      <c r="J250" s="1">
        <v>1652185927.4899969</v>
      </c>
      <c r="K250" s="45"/>
      <c r="L250" s="39"/>
      <c r="M250" s="39"/>
      <c r="N250" s="39"/>
      <c r="O250" s="39"/>
      <c r="P250" s="39"/>
      <c r="Q250" s="39"/>
    </row>
    <row r="251" spans="1:17" x14ac:dyDescent="0.25">
      <c r="A251" s="3">
        <v>43647</v>
      </c>
      <c r="B251" s="1">
        <v>903761693.0599997</v>
      </c>
      <c r="C251" s="1">
        <v>68634290.590000018</v>
      </c>
      <c r="D251" s="1">
        <v>60855848.490000032</v>
      </c>
      <c r="E251" s="1">
        <v>6509249.9399999976</v>
      </c>
      <c r="F251" s="1">
        <v>91547665.200000077</v>
      </c>
      <c r="G251" s="1">
        <v>98260024.169999942</v>
      </c>
      <c r="H251" s="1">
        <f>35029290.84+223000.31+27949625.48</f>
        <v>63201916.63000001</v>
      </c>
      <c r="I251" s="1">
        <v>1190801312.8099904</v>
      </c>
      <c r="J251" s="1">
        <v>1642054162.489994</v>
      </c>
      <c r="K251" s="45"/>
      <c r="L251" s="39"/>
      <c r="M251" s="39"/>
      <c r="N251" s="39"/>
      <c r="O251" s="39"/>
      <c r="P251" s="39"/>
      <c r="Q251" s="39"/>
    </row>
    <row r="252" spans="1:17" x14ac:dyDescent="0.25">
      <c r="A252" s="3">
        <v>43678</v>
      </c>
      <c r="B252" s="1">
        <v>986352584.01000035</v>
      </c>
      <c r="C252" s="1">
        <v>26755451.779999994</v>
      </c>
      <c r="D252" s="1">
        <v>56435112.089999944</v>
      </c>
      <c r="E252" s="1">
        <v>7781722.8999999994</v>
      </c>
      <c r="F252" s="1">
        <v>58158764.070000045</v>
      </c>
      <c r="G252" s="1">
        <v>122118707.30999999</v>
      </c>
      <c r="H252" s="1">
        <f>31148701.61+358504452.46+24497710.31</f>
        <v>414150864.38</v>
      </c>
      <c r="I252" s="1">
        <v>1575371899.2700016</v>
      </c>
      <c r="J252" s="1">
        <v>2037126916.1300018</v>
      </c>
      <c r="K252" s="45"/>
      <c r="L252" s="39"/>
      <c r="M252" s="39"/>
      <c r="N252" s="39"/>
      <c r="O252" s="39"/>
      <c r="P252" s="39"/>
      <c r="Q252" s="39"/>
    </row>
    <row r="253" spans="1:17" x14ac:dyDescent="0.25">
      <c r="A253" s="3">
        <v>43709</v>
      </c>
      <c r="B253" s="1">
        <v>904089117.23000014</v>
      </c>
      <c r="C253" s="1">
        <v>19823593.560000014</v>
      </c>
      <c r="D253" s="1">
        <v>56192181.43000003</v>
      </c>
      <c r="E253" s="1">
        <v>5942358.3700000001</v>
      </c>
      <c r="F253" s="1">
        <v>53022191.430000007</v>
      </c>
      <c r="G253" s="1">
        <v>112631583.34000002</v>
      </c>
      <c r="H253" s="1">
        <f>28267939.13+22579123.51</f>
        <v>50847062.640000001</v>
      </c>
      <c r="I253" s="1">
        <v>1163404027.3100016</v>
      </c>
      <c r="J253" s="1">
        <v>1585788121.6400042</v>
      </c>
      <c r="K253" s="45"/>
      <c r="L253" s="39"/>
      <c r="M253" s="39"/>
      <c r="N253" s="39"/>
      <c r="O253" s="39"/>
      <c r="P253" s="39"/>
      <c r="Q253" s="39"/>
    </row>
    <row r="254" spans="1:17" x14ac:dyDescent="0.25">
      <c r="A254" s="3">
        <v>43739</v>
      </c>
      <c r="B254" s="1">
        <v>928023520.99000013</v>
      </c>
      <c r="C254" s="1">
        <v>15148837.589999998</v>
      </c>
      <c r="D254" s="1">
        <v>51376799.740000017</v>
      </c>
      <c r="E254" s="1">
        <v>5845907.1699999999</v>
      </c>
      <c r="F254" s="1">
        <v>53644402.099999934</v>
      </c>
      <c r="G254" s="1">
        <v>94846306.200000003</v>
      </c>
      <c r="H254" s="1">
        <f>29343348.6+22914804.22</f>
        <v>52258152.82</v>
      </c>
      <c r="I254" s="1">
        <v>1195585221.6699984</v>
      </c>
      <c r="J254" s="1">
        <v>1628397002.9299953</v>
      </c>
      <c r="K254" s="45"/>
      <c r="L254" s="39"/>
      <c r="M254" s="39"/>
      <c r="N254" s="39"/>
      <c r="O254" s="39"/>
      <c r="P254" s="39"/>
      <c r="Q254" s="39"/>
    </row>
    <row r="255" spans="1:17" x14ac:dyDescent="0.25">
      <c r="A255" s="3">
        <v>43770</v>
      </c>
      <c r="B255" s="1">
        <v>998649942.37999988</v>
      </c>
      <c r="C255" s="1">
        <v>10044188.409999998</v>
      </c>
      <c r="D255" s="1">
        <v>59686849.589999996</v>
      </c>
      <c r="E255" s="1">
        <v>6732075.419999999</v>
      </c>
      <c r="F255" s="1">
        <v>44750266.610000007</v>
      </c>
      <c r="G255" s="1">
        <v>137540299.02000001</v>
      </c>
      <c r="H255" s="1">
        <f>34743283.7+283837903.95+27372461.34</f>
        <v>345953648.98999995</v>
      </c>
      <c r="I255" s="1">
        <v>1475047600.9700136</v>
      </c>
      <c r="J255" s="1">
        <v>1951012110.8000107</v>
      </c>
      <c r="K255" s="45"/>
      <c r="L255" s="39"/>
      <c r="M255" s="39"/>
      <c r="N255" s="39"/>
      <c r="O255" s="39"/>
      <c r="P255" s="39"/>
      <c r="Q255" s="39"/>
    </row>
    <row r="256" spans="1:17" x14ac:dyDescent="0.25">
      <c r="A256" s="3">
        <v>43800</v>
      </c>
      <c r="B256" s="1">
        <v>951762658.51000035</v>
      </c>
      <c r="C256" s="1">
        <v>11595620.550000003</v>
      </c>
      <c r="D256" s="1">
        <v>109319067.92999999</v>
      </c>
      <c r="E256" s="1">
        <v>6774245.4299999978</v>
      </c>
      <c r="F256" s="1">
        <v>48386843.649999954</v>
      </c>
      <c r="G256" s="1">
        <v>171050922.74000001</v>
      </c>
      <c r="H256" s="1">
        <f>28568978.04+161392.61+22411234.97</f>
        <v>51141605.619999997</v>
      </c>
      <c r="I256" s="1">
        <v>1552285123.179996</v>
      </c>
      <c r="J256" s="1">
        <v>2000376098.6600018</v>
      </c>
      <c r="K256" s="45"/>
      <c r="L256" s="39"/>
      <c r="M256" s="39"/>
      <c r="N256" s="39"/>
      <c r="O256" s="39"/>
      <c r="P256" s="39"/>
      <c r="Q256" s="39"/>
    </row>
    <row r="257" spans="1:17" x14ac:dyDescent="0.25">
      <c r="A257" s="3">
        <v>43831</v>
      </c>
      <c r="B257" s="1">
        <v>1099143432.02</v>
      </c>
      <c r="C257" s="1">
        <v>26718645.74000001</v>
      </c>
      <c r="D257" s="1">
        <v>56952128.890000001</v>
      </c>
      <c r="E257" s="1">
        <v>4913158.9199999953</v>
      </c>
      <c r="F257" s="1">
        <v>48856058.300000049</v>
      </c>
      <c r="G257" s="1">
        <v>128203429.33000001</v>
      </c>
      <c r="H257" s="1">
        <f>30727008.61+23852749.05</f>
        <v>54579757.659999996</v>
      </c>
      <c r="I257" s="1">
        <v>1222874100.8100019</v>
      </c>
      <c r="J257" s="1">
        <v>1738592485.3500006</v>
      </c>
      <c r="K257" s="45"/>
      <c r="L257" s="39"/>
      <c r="M257" s="39"/>
      <c r="N257" s="39"/>
      <c r="O257" s="39"/>
      <c r="P257" s="39"/>
      <c r="Q257" s="39"/>
    </row>
    <row r="258" spans="1:17" x14ac:dyDescent="0.25">
      <c r="A258" s="3">
        <v>43862</v>
      </c>
      <c r="B258" s="1">
        <v>885555532.77999997</v>
      </c>
      <c r="C258" s="1">
        <v>24661426.860000007</v>
      </c>
      <c r="D258" s="1">
        <v>57275372.139999956</v>
      </c>
      <c r="E258" s="1">
        <v>4985576.5600000033</v>
      </c>
      <c r="F258" s="1">
        <v>43530253.419999994</v>
      </c>
      <c r="G258" s="1">
        <v>201997333.14000008</v>
      </c>
      <c r="H258" s="1">
        <f>29185745.09+260622611.39+22596986.8</f>
        <v>312405343.27999997</v>
      </c>
      <c r="I258" s="1">
        <v>1336911244.8600044</v>
      </c>
      <c r="J258" s="1">
        <v>1836327032.5899985</v>
      </c>
      <c r="K258" s="45"/>
      <c r="L258" s="39"/>
      <c r="M258" s="39"/>
      <c r="N258" s="39"/>
      <c r="O258" s="39"/>
      <c r="P258" s="39"/>
      <c r="Q258" s="39"/>
    </row>
    <row r="259" spans="1:17" x14ac:dyDescent="0.25">
      <c r="A259" s="3">
        <v>43891</v>
      </c>
      <c r="B259" s="1">
        <v>937402433.1500001</v>
      </c>
      <c r="C259" s="1">
        <v>38580387.770000026</v>
      </c>
      <c r="D259" s="1">
        <v>51685886.739999995</v>
      </c>
      <c r="E259" s="1">
        <v>6850444.7700000042</v>
      </c>
      <c r="F259" s="1">
        <v>44921324.629999965</v>
      </c>
      <c r="G259" s="1">
        <v>108570851.94000003</v>
      </c>
      <c r="H259" s="1">
        <f>32563681.3+25457569.77</f>
        <v>58021251.07</v>
      </c>
      <c r="I259" s="1">
        <v>1151169946.9099972</v>
      </c>
      <c r="J259" s="1">
        <v>1544779357.0299962</v>
      </c>
      <c r="K259" s="45"/>
      <c r="M259" s="39"/>
      <c r="N259" s="39"/>
      <c r="O259" s="39"/>
      <c r="P259" s="39"/>
      <c r="Q259" s="39"/>
    </row>
    <row r="260" spans="1:17" x14ac:dyDescent="0.25">
      <c r="A260" s="3">
        <v>43922</v>
      </c>
      <c r="B260" s="1">
        <v>874957353.86999977</v>
      </c>
      <c r="C260" s="1">
        <v>152135300.82000002</v>
      </c>
      <c r="D260" s="1">
        <v>67682787.810000002</v>
      </c>
      <c r="E260" s="1">
        <v>2345514.2600000012</v>
      </c>
      <c r="F260" s="1">
        <v>58126452.859999985</v>
      </c>
      <c r="G260" s="1">
        <v>107100480.81</v>
      </c>
      <c r="H260" s="1">
        <f>27795757.23+21835068.01</f>
        <v>49630825.240000002</v>
      </c>
      <c r="I260" s="1">
        <v>1310488886.799983</v>
      </c>
      <c r="J260" s="1">
        <v>1793680077.4599922</v>
      </c>
      <c r="K260" s="45"/>
      <c r="L260" s="39"/>
      <c r="M260" s="39"/>
      <c r="N260" s="39"/>
      <c r="O260" s="39"/>
      <c r="P260" s="39"/>
      <c r="Q260" s="39"/>
    </row>
    <row r="261" spans="1:17" x14ac:dyDescent="0.25">
      <c r="A261" s="3">
        <v>43952</v>
      </c>
      <c r="B261" s="1">
        <v>672122511.87999988</v>
      </c>
      <c r="C261" s="1">
        <v>83562765.319999978</v>
      </c>
      <c r="D261" s="1">
        <v>57843442.799999975</v>
      </c>
      <c r="E261" s="1">
        <v>8438162.9100000076</v>
      </c>
      <c r="F261" s="1">
        <v>43729152.110000044</v>
      </c>
      <c r="G261" s="1">
        <v>112721974.33999999</v>
      </c>
      <c r="H261" s="1">
        <f>19174217.04+251636731.72+15097150.95</f>
        <v>285908099.70999998</v>
      </c>
      <c r="I261" s="1">
        <v>1225002009.089992</v>
      </c>
      <c r="J261" s="1">
        <v>1585311432.3299961</v>
      </c>
      <c r="K261" s="45"/>
      <c r="L261" s="39"/>
      <c r="M261" s="39"/>
      <c r="N261" s="39"/>
      <c r="O261" s="39"/>
      <c r="P261" s="39"/>
      <c r="Q261" s="39"/>
    </row>
    <row r="262" spans="1:17" x14ac:dyDescent="0.25">
      <c r="A262" s="3">
        <v>43983</v>
      </c>
      <c r="B262" s="1">
        <v>854522274.22999978</v>
      </c>
      <c r="C262" s="1">
        <v>83846702.470000014</v>
      </c>
      <c r="D262" s="1">
        <v>58890635.340000018</v>
      </c>
      <c r="E262" s="1">
        <v>6162923.9699999997</v>
      </c>
      <c r="F262" s="1">
        <v>50142211.580000043</v>
      </c>
      <c r="G262" s="1">
        <v>90106091.460000023</v>
      </c>
      <c r="H262" s="1">
        <f>9121803.61+7285680.37</f>
        <v>16407483.98</v>
      </c>
      <c r="I262" s="1">
        <v>1394558225.7500024</v>
      </c>
      <c r="J262" s="1">
        <v>1832763927.8000007</v>
      </c>
      <c r="K262" s="45"/>
      <c r="L262" s="39"/>
      <c r="M262" s="39"/>
      <c r="N262" s="39"/>
      <c r="O262" s="39"/>
      <c r="P262" s="39"/>
      <c r="Q262" s="39"/>
    </row>
    <row r="263" spans="1:17" x14ac:dyDescent="0.25">
      <c r="A263" s="3">
        <v>44013</v>
      </c>
      <c r="B263" s="1">
        <v>915648325.9000001</v>
      </c>
      <c r="C263" s="1">
        <v>84445857.709999993</v>
      </c>
      <c r="D263" s="1">
        <v>59315934.769999966</v>
      </c>
      <c r="E263" s="1">
        <v>4939901.0399999944</v>
      </c>
      <c r="F263" s="1">
        <v>89783134.860000089</v>
      </c>
      <c r="G263" s="1">
        <v>95291454.620000005</v>
      </c>
      <c r="H263" s="1">
        <f>17869070.6+83357.78+14077551.15</f>
        <v>32029979.530000001</v>
      </c>
      <c r="I263" s="1">
        <v>1493062604.3200054</v>
      </c>
      <c r="J263" s="1">
        <v>1957192046.0600061</v>
      </c>
      <c r="K263" s="45"/>
      <c r="L263" s="39"/>
      <c r="M263" s="39"/>
      <c r="N263" s="39"/>
      <c r="O263" s="39"/>
      <c r="P263" s="39"/>
      <c r="Q263" s="39"/>
    </row>
    <row r="264" spans="1:17" x14ac:dyDescent="0.25">
      <c r="A264" s="3">
        <v>44044</v>
      </c>
      <c r="B264" s="1">
        <v>1014973231.24</v>
      </c>
      <c r="C264" s="1">
        <v>36491467.409999989</v>
      </c>
      <c r="D264" s="1">
        <v>58283447.569999993</v>
      </c>
      <c r="E264" s="1">
        <v>4986401.33</v>
      </c>
      <c r="F264" s="1">
        <v>62717624.070000008</v>
      </c>
      <c r="G264" s="1">
        <v>99147984.039999992</v>
      </c>
      <c r="H264" s="1">
        <v>102484866.25</v>
      </c>
      <c r="I264" s="1">
        <v>1412093889.6000004</v>
      </c>
      <c r="J264" s="1">
        <v>1907206509.4499969</v>
      </c>
      <c r="K264" s="45"/>
      <c r="L264" s="39"/>
      <c r="M264" s="39"/>
      <c r="N264" s="39"/>
      <c r="O264" s="39"/>
      <c r="P264" s="39"/>
      <c r="Q264" s="39"/>
    </row>
    <row r="265" spans="1:17" x14ac:dyDescent="0.25">
      <c r="A265" s="3">
        <v>44075</v>
      </c>
      <c r="B265" s="1">
        <v>1042014493.7599998</v>
      </c>
      <c r="C265" s="1">
        <v>26697032.860000014</v>
      </c>
      <c r="D265" s="1">
        <v>58637766.380000025</v>
      </c>
      <c r="E265" s="1">
        <v>6741451.990000003</v>
      </c>
      <c r="F265" s="1">
        <v>56611587.570000038</v>
      </c>
      <c r="G265" s="1">
        <v>79658022.939999998</v>
      </c>
      <c r="H265" s="1">
        <v>45280345.140000001</v>
      </c>
      <c r="I265" s="1">
        <v>1473676408.7599931</v>
      </c>
      <c r="J265" s="1">
        <v>1965467370.069993</v>
      </c>
      <c r="K265" s="45"/>
      <c r="L265" s="39"/>
      <c r="M265" s="39"/>
      <c r="N265" s="39"/>
      <c r="O265" s="39"/>
      <c r="P265" s="39"/>
      <c r="Q265" s="39"/>
    </row>
    <row r="266" spans="1:17" x14ac:dyDescent="0.25">
      <c r="A266" s="3">
        <v>44105</v>
      </c>
      <c r="B266" s="1">
        <v>1200454415.4200003</v>
      </c>
      <c r="C266" s="1">
        <v>18958419.319999997</v>
      </c>
      <c r="D266" s="1">
        <v>65552938.210000016</v>
      </c>
      <c r="E266" s="1">
        <v>7422506.3000000026</v>
      </c>
      <c r="F266" s="1">
        <v>54543564.629999928</v>
      </c>
      <c r="G266" s="1">
        <v>111866293.38</v>
      </c>
      <c r="H266" s="1">
        <v>50478578.18</v>
      </c>
      <c r="I266" s="1">
        <v>1457909937.2399955</v>
      </c>
      <c r="J266" s="1">
        <v>2033695389.1699948</v>
      </c>
      <c r="K266" s="45"/>
      <c r="L266" s="39"/>
      <c r="M266" s="39"/>
      <c r="N266" s="39"/>
      <c r="O266" s="39"/>
      <c r="P266" s="39"/>
      <c r="Q266" s="39"/>
    </row>
    <row r="267" spans="1:17" x14ac:dyDescent="0.25">
      <c r="A267" s="3">
        <v>44136</v>
      </c>
      <c r="B267" s="1">
        <v>1128122560.5599999</v>
      </c>
      <c r="C267" s="1">
        <v>13632816.180000002</v>
      </c>
      <c r="D267" s="1">
        <v>60994074.230000004</v>
      </c>
      <c r="E267" s="1">
        <v>6893867.3500000006</v>
      </c>
      <c r="F267" s="1">
        <v>48621218.659999989</v>
      </c>
      <c r="G267" s="1">
        <v>157767769.88999999</v>
      </c>
      <c r="H267" s="1">
        <v>220616080.07999998</v>
      </c>
      <c r="I267" s="1">
        <v>1443133058.6999943</v>
      </c>
      <c r="J267" s="1">
        <v>1961585173.6599889</v>
      </c>
      <c r="K267" s="45"/>
      <c r="L267" s="39"/>
      <c r="M267" s="39"/>
      <c r="N267" s="39"/>
      <c r="O267" s="39"/>
      <c r="P267" s="39"/>
      <c r="Q267" s="39"/>
    </row>
    <row r="268" spans="1:17" x14ac:dyDescent="0.25">
      <c r="A268" s="3">
        <v>44166</v>
      </c>
      <c r="B268" s="1">
        <v>1061730570.6</v>
      </c>
      <c r="C268" s="1">
        <v>14261902.980000002</v>
      </c>
      <c r="D268" s="1">
        <v>114928678.78000014</v>
      </c>
      <c r="E268" s="1">
        <v>9385469.4299999997</v>
      </c>
      <c r="F268" s="37">
        <v>52359371.159999937</v>
      </c>
      <c r="G268" s="1">
        <v>168933329.11999997</v>
      </c>
      <c r="H268" s="1">
        <v>51526760.560000002</v>
      </c>
      <c r="I268" s="37">
        <v>1558363028.4500151</v>
      </c>
      <c r="J268" s="1">
        <v>2068531312.0200043</v>
      </c>
      <c r="K268" s="45"/>
      <c r="L268" s="39"/>
      <c r="M268" s="39"/>
      <c r="N268" s="39"/>
      <c r="O268" s="39"/>
      <c r="P268" s="39"/>
      <c r="Q268" s="39"/>
    </row>
    <row r="269" spans="1:17" x14ac:dyDescent="0.25">
      <c r="A269" s="3">
        <v>44197</v>
      </c>
      <c r="B269" s="1">
        <v>1247154502.3500009</v>
      </c>
      <c r="C269" s="1">
        <v>28162480.890000027</v>
      </c>
      <c r="D269" s="1">
        <v>53579849.289999999</v>
      </c>
      <c r="E269" s="1">
        <v>8954584.1800000016</v>
      </c>
      <c r="F269" s="1">
        <v>49851345.569999978</v>
      </c>
      <c r="G269" s="1">
        <v>155000606.31999999</v>
      </c>
      <c r="H269" s="1">
        <v>50798325.729999997</v>
      </c>
      <c r="I269" s="1">
        <v>1450715023.6100047</v>
      </c>
      <c r="J269" s="1">
        <v>2023398310.2700036</v>
      </c>
      <c r="K269" s="45"/>
      <c r="L269" s="39"/>
      <c r="M269" s="39"/>
      <c r="N269" s="39"/>
      <c r="O269" s="39"/>
      <c r="P269" s="39"/>
      <c r="Q269" s="39"/>
    </row>
    <row r="270" spans="1:17" x14ac:dyDescent="0.25">
      <c r="A270" s="3">
        <v>44228</v>
      </c>
      <c r="B270" s="1">
        <v>1082508447.1400006</v>
      </c>
      <c r="C270" s="1">
        <v>28734418.690000013</v>
      </c>
      <c r="D270" s="1">
        <v>36612977.409999982</v>
      </c>
      <c r="E270" s="1">
        <v>6311055.8699999982</v>
      </c>
      <c r="F270" s="1">
        <v>46820512.279999949</v>
      </c>
      <c r="G270" s="1">
        <v>213593095.65999997</v>
      </c>
      <c r="H270" s="1">
        <v>260059064.78999996</v>
      </c>
      <c r="I270" s="1">
        <v>1454109298.7000086</v>
      </c>
      <c r="J270" s="1">
        <v>1971086746.0700088</v>
      </c>
      <c r="K270" s="45"/>
      <c r="L270" s="39"/>
      <c r="M270" s="39"/>
      <c r="N270" s="39"/>
      <c r="O270" s="39"/>
      <c r="P270" s="39"/>
      <c r="Q270" s="39"/>
    </row>
    <row r="271" spans="1:17" x14ac:dyDescent="0.25">
      <c r="A271" s="3">
        <v>44256</v>
      </c>
      <c r="B271" s="1">
        <v>1080277665.3499956</v>
      </c>
      <c r="C271" s="1">
        <v>49012166.739999942</v>
      </c>
      <c r="D271" s="1">
        <v>90719877.810000002</v>
      </c>
      <c r="E271" s="1">
        <v>8562221.0899999961</v>
      </c>
      <c r="F271" s="1">
        <v>60127082.779999964</v>
      </c>
      <c r="G271" s="1">
        <v>140227645.98000002</v>
      </c>
      <c r="H271" s="1">
        <v>50134378.649999999</v>
      </c>
      <c r="I271" s="1">
        <v>1371628759.079998</v>
      </c>
      <c r="J271" s="1">
        <v>1888840464.2000041</v>
      </c>
      <c r="K271" s="45"/>
      <c r="L271" s="39"/>
      <c r="M271" s="39"/>
      <c r="N271" s="39"/>
      <c r="O271" s="39"/>
      <c r="P271" s="39"/>
      <c r="Q271" s="39"/>
    </row>
    <row r="272" spans="1:17" x14ac:dyDescent="0.25">
      <c r="A272" s="3">
        <v>44287</v>
      </c>
      <c r="B272" s="1">
        <v>1167068640.2199976</v>
      </c>
      <c r="C272" s="1">
        <v>59371037.120000057</v>
      </c>
      <c r="D272" s="1">
        <v>60091597.299999967</v>
      </c>
      <c r="E272" s="1">
        <v>9442245.620000001</v>
      </c>
      <c r="F272" s="1">
        <v>53333666.559999935</v>
      </c>
      <c r="G272" s="1">
        <v>146597497.76999998</v>
      </c>
      <c r="H272" s="1">
        <v>61634981.819999993</v>
      </c>
      <c r="I272" s="1">
        <v>1356228317.7600012</v>
      </c>
      <c r="J272" s="1">
        <v>1913505689.820003</v>
      </c>
      <c r="K272" s="45"/>
      <c r="L272" s="39"/>
      <c r="M272" s="39"/>
      <c r="N272" s="39"/>
      <c r="O272" s="39"/>
      <c r="P272" s="39"/>
      <c r="Q272" s="39"/>
    </row>
    <row r="273" spans="1:17" x14ac:dyDescent="0.25">
      <c r="A273" s="3">
        <v>44317</v>
      </c>
      <c r="B273" s="1">
        <v>1062999722.860002</v>
      </c>
      <c r="C273" s="1">
        <v>33149453.160000008</v>
      </c>
      <c r="D273" s="1">
        <v>60945614.700000003</v>
      </c>
      <c r="E273" s="1">
        <v>8529608.4400000051</v>
      </c>
      <c r="F273" s="1">
        <v>54442727.170000024</v>
      </c>
      <c r="G273" s="1">
        <v>174233552.10999998</v>
      </c>
      <c r="H273" s="1">
        <v>433362523.77999997</v>
      </c>
      <c r="I273" s="1">
        <v>1810690444.6599927</v>
      </c>
      <c r="J273" s="1">
        <v>2324137635.1199994</v>
      </c>
      <c r="K273" s="45"/>
      <c r="L273" s="39"/>
      <c r="M273" s="39"/>
      <c r="N273" s="39"/>
      <c r="O273" s="39"/>
      <c r="P273" s="39"/>
      <c r="Q273" s="39"/>
    </row>
    <row r="274" spans="1:17" x14ac:dyDescent="0.25">
      <c r="A274" s="3">
        <v>44348</v>
      </c>
      <c r="B274" s="1">
        <v>1183765834.7400005</v>
      </c>
      <c r="C274" s="1">
        <v>46534361.139999971</v>
      </c>
      <c r="D274" s="1">
        <v>60323481.01000002</v>
      </c>
      <c r="E274" s="1">
        <v>7971766.129999999</v>
      </c>
      <c r="F274" s="1">
        <v>64255237.379999943</v>
      </c>
      <c r="G274" s="1">
        <v>153397335.33000001</v>
      </c>
      <c r="H274" s="1">
        <f>41283736.23+1460688.79+32499583.7</f>
        <v>75244008.719999999</v>
      </c>
      <c r="I274" s="1">
        <v>1450213792.6700003</v>
      </c>
      <c r="J274" s="1">
        <v>2010538344.3600044</v>
      </c>
      <c r="K274" s="45"/>
      <c r="L274" s="39"/>
      <c r="M274" s="39"/>
      <c r="N274" s="39"/>
      <c r="O274" s="39"/>
      <c r="P274" s="39"/>
      <c r="Q274" s="39"/>
    </row>
    <row r="275" spans="1:17" x14ac:dyDescent="0.25">
      <c r="A275" s="3">
        <v>44378</v>
      </c>
      <c r="B275" s="1">
        <v>1279224720.0900018</v>
      </c>
      <c r="C275" s="1">
        <v>155044324.1999999</v>
      </c>
      <c r="D275" s="1">
        <v>63372642.480000012</v>
      </c>
      <c r="E275" s="1">
        <v>9299519.0700000003</v>
      </c>
      <c r="F275" s="1">
        <v>99517520.150000051</v>
      </c>
      <c r="G275" s="1">
        <v>136275082.52000001</v>
      </c>
      <c r="H275" s="1">
        <f>38909877.71+30917597.36</f>
        <v>69827475.069999993</v>
      </c>
      <c r="I275" s="1">
        <v>1555511893.049989</v>
      </c>
      <c r="J275" s="1">
        <v>2259050304.5999875</v>
      </c>
      <c r="K275" s="45"/>
      <c r="L275" s="39"/>
      <c r="M275" s="39"/>
      <c r="N275" s="39"/>
      <c r="O275" s="39"/>
      <c r="P275" s="39"/>
      <c r="Q275" s="39"/>
    </row>
    <row r="276" spans="1:17" x14ac:dyDescent="0.25">
      <c r="A276" s="3">
        <v>44409</v>
      </c>
      <c r="B276" s="1">
        <v>1391232946.6400068</v>
      </c>
      <c r="C276" s="1">
        <v>68632020.219999939</v>
      </c>
      <c r="D276" s="1">
        <v>57427967.720000029</v>
      </c>
      <c r="E276" s="1">
        <v>10050950.940000001</v>
      </c>
      <c r="F276" s="1">
        <v>68727787.509999961</v>
      </c>
      <c r="G276" s="1">
        <v>172749969.63000003</v>
      </c>
      <c r="H276" s="1">
        <f>31330740.81+321023610.09+24970939.96</f>
        <v>377325290.85999995</v>
      </c>
      <c r="I276" s="1">
        <v>2006663337.6500063</v>
      </c>
      <c r="J276" s="1">
        <v>2735685357.7900019</v>
      </c>
      <c r="K276" s="45"/>
      <c r="L276" s="39"/>
      <c r="M276" s="39"/>
      <c r="N276" s="39"/>
      <c r="O276" s="39"/>
      <c r="P276" s="39"/>
      <c r="Q276" s="39"/>
    </row>
    <row r="277" spans="1:17" x14ac:dyDescent="0.25">
      <c r="A277" s="3">
        <v>44440</v>
      </c>
      <c r="B277" s="1">
        <v>1368977459.9000022</v>
      </c>
      <c r="C277" s="1">
        <v>59744040.699999951</v>
      </c>
      <c r="D277" s="1">
        <v>71697861.030000001</v>
      </c>
      <c r="E277" s="1">
        <v>9554639.7899999954</v>
      </c>
      <c r="F277" s="1">
        <v>61791965.079999954</v>
      </c>
      <c r="G277" s="1">
        <v>134139576.40999995</v>
      </c>
      <c r="H277" s="1">
        <f>42610912.91+742825.09+33709980.96</f>
        <v>77063718.960000008</v>
      </c>
      <c r="I277" s="1">
        <v>1635762618.2000051</v>
      </c>
      <c r="J277" s="1">
        <v>2296674936.4000058</v>
      </c>
      <c r="K277" s="45"/>
      <c r="L277" s="39"/>
      <c r="M277" s="39"/>
      <c r="N277" s="39"/>
      <c r="O277" s="39"/>
      <c r="P277" s="39"/>
      <c r="Q277" s="39"/>
    </row>
    <row r="278" spans="1:17" x14ac:dyDescent="0.25">
      <c r="A278" s="3">
        <v>44470</v>
      </c>
      <c r="B278" s="1">
        <v>1333704372.7300031</v>
      </c>
      <c r="C278" s="1">
        <v>55469455.250000007</v>
      </c>
      <c r="D278" s="1">
        <v>71889722.319999963</v>
      </c>
      <c r="E278" s="1">
        <v>10785655.169999998</v>
      </c>
      <c r="F278" s="1">
        <v>83679615.420000002</v>
      </c>
      <c r="G278" s="1">
        <v>149089820.09000003</v>
      </c>
      <c r="H278" s="1">
        <f>40196135.14+115625.79+31888417.6</f>
        <v>72200178.530000001</v>
      </c>
      <c r="I278" s="1">
        <v>1648935406.1099944</v>
      </c>
      <c r="J278" s="1">
        <v>2286624604.0500045</v>
      </c>
      <c r="K278" s="45"/>
      <c r="L278" s="39"/>
      <c r="M278" s="39"/>
      <c r="N278" s="39"/>
      <c r="O278" s="39"/>
      <c r="P278" s="39"/>
      <c r="Q278" s="39"/>
    </row>
    <row r="279" spans="1:17" x14ac:dyDescent="0.25">
      <c r="A279" s="3">
        <v>44501</v>
      </c>
      <c r="B279" s="1">
        <v>1471921534.1099946</v>
      </c>
      <c r="C279" s="1">
        <v>24551718.54999999</v>
      </c>
      <c r="D279" s="1">
        <v>94365922.679999977</v>
      </c>
      <c r="E279" s="1">
        <v>9348097.9300000016</v>
      </c>
      <c r="F279" s="1">
        <v>61702164.370000012</v>
      </c>
      <c r="G279" s="1">
        <v>197843939.74000001</v>
      </c>
      <c r="H279" s="1">
        <f>34687376.69+338866998.9+27809589.67</f>
        <v>401363965.25999999</v>
      </c>
      <c r="I279" s="1">
        <v>2038930166.7600021</v>
      </c>
      <c r="J279" s="1">
        <v>2716776403.3499985</v>
      </c>
      <c r="K279" s="45"/>
      <c r="L279" s="39"/>
      <c r="M279" s="39"/>
      <c r="N279" s="39"/>
      <c r="O279" s="39"/>
      <c r="P279" s="39"/>
      <c r="Q279" s="39"/>
    </row>
    <row r="280" spans="1:17" x14ac:dyDescent="0.25">
      <c r="A280" s="3">
        <v>44531</v>
      </c>
      <c r="B280" s="1">
        <v>1484184510.6700008</v>
      </c>
      <c r="C280" s="1">
        <v>22118010.649999991</v>
      </c>
      <c r="D280" s="1">
        <v>149462790.57000002</v>
      </c>
      <c r="E280" s="1">
        <v>12774639.270000001</v>
      </c>
      <c r="F280" s="1">
        <v>63287585.150000006</v>
      </c>
      <c r="G280" s="1">
        <v>204590575.5</v>
      </c>
      <c r="H280" s="1">
        <f>42018811.18+1495243.93+33165790.03</f>
        <v>76679845.140000001</v>
      </c>
      <c r="I280" s="1">
        <v>1950622316.3099933</v>
      </c>
      <c r="J280" s="1">
        <v>2636062960.3099995</v>
      </c>
      <c r="K280" s="45"/>
      <c r="L280" s="39"/>
      <c r="M280" s="39"/>
      <c r="N280" s="39"/>
      <c r="O280" s="39"/>
      <c r="P280" s="39"/>
      <c r="Q280" s="39"/>
    </row>
    <row r="281" spans="1:17" x14ac:dyDescent="0.25">
      <c r="A281" s="3">
        <v>44562</v>
      </c>
      <c r="B281" s="1">
        <v>1479696102.4700019</v>
      </c>
      <c r="C281" s="1">
        <v>46575791.489999957</v>
      </c>
      <c r="D281" s="1">
        <v>70815722.14000003</v>
      </c>
      <c r="E281" s="1">
        <v>7202754.7700000005</v>
      </c>
      <c r="F281" s="1">
        <v>59495614.660000071</v>
      </c>
      <c r="G281" s="1">
        <v>198384859.75000009</v>
      </c>
      <c r="H281" s="1">
        <v>74570194.020000011</v>
      </c>
      <c r="I281" s="1">
        <v>1724232760.9299922</v>
      </c>
      <c r="J281" s="1">
        <v>2403658298.9999967</v>
      </c>
      <c r="K281" s="45"/>
      <c r="L281" s="39"/>
      <c r="M281" s="39"/>
      <c r="N281" s="39"/>
      <c r="O281" s="39"/>
      <c r="P281" s="39"/>
      <c r="Q281" s="39"/>
    </row>
    <row r="282" spans="1:17" x14ac:dyDescent="0.25">
      <c r="A282" s="3">
        <v>44593</v>
      </c>
      <c r="B282" s="1">
        <v>1380144528.639997</v>
      </c>
      <c r="C282" s="1">
        <v>39313542.899999976</v>
      </c>
      <c r="D282" s="1">
        <v>42243749.710000068</v>
      </c>
      <c r="E282" s="1">
        <v>5842718.6799999988</v>
      </c>
      <c r="F282" s="1">
        <v>55869385.270000048</v>
      </c>
      <c r="G282" s="1">
        <v>307415603.83999997</v>
      </c>
      <c r="H282" s="1">
        <v>478466244.33999997</v>
      </c>
      <c r="I282" s="1">
        <v>2133205261.6600087</v>
      </c>
      <c r="J282" s="1">
        <v>2788956393.3600125</v>
      </c>
      <c r="K282" s="45"/>
      <c r="L282" s="39"/>
      <c r="M282" s="39"/>
      <c r="N282" s="39"/>
      <c r="O282" s="39"/>
      <c r="P282" s="39"/>
      <c r="Q282" s="39"/>
    </row>
    <row r="283" spans="1:17" x14ac:dyDescent="0.25">
      <c r="A283" s="3">
        <v>44621</v>
      </c>
      <c r="B283" s="1">
        <v>1322274650.3600037</v>
      </c>
      <c r="C283" s="1">
        <v>80398276.63000007</v>
      </c>
      <c r="D283" s="1">
        <v>112298291.97999993</v>
      </c>
      <c r="E283" s="1">
        <v>10009162.430000002</v>
      </c>
      <c r="F283" s="1">
        <v>73786969.150000021</v>
      </c>
      <c r="G283" s="1">
        <v>175547564.53999999</v>
      </c>
      <c r="H283" s="1">
        <v>83252820.219999999</v>
      </c>
      <c r="I283" s="1">
        <v>1868054627.0300069</v>
      </c>
      <c r="J283" s="1">
        <v>2500412257.2499995</v>
      </c>
      <c r="K283" s="45"/>
      <c r="L283" s="39"/>
      <c r="M283" s="39"/>
      <c r="N283" s="39"/>
      <c r="O283" s="39"/>
      <c r="P283" s="39"/>
      <c r="Q283" s="39"/>
    </row>
    <row r="284" spans="1:17" x14ac:dyDescent="0.25">
      <c r="A284" s="3">
        <v>44652</v>
      </c>
      <c r="B284" s="1">
        <v>1449679412.0799947</v>
      </c>
      <c r="C284" s="1">
        <v>249407137.39999989</v>
      </c>
      <c r="D284" s="1">
        <v>81616283.879999846</v>
      </c>
      <c r="E284" s="1">
        <v>9428415.0999999996</v>
      </c>
      <c r="F284" s="1">
        <v>107186600.18000004</v>
      </c>
      <c r="G284" s="1">
        <v>215301444.32999998</v>
      </c>
      <c r="H284" s="1">
        <v>65133533.980000004</v>
      </c>
      <c r="I284" s="1">
        <v>1863168393.650002</v>
      </c>
      <c r="J284" s="1">
        <v>2655963188.0300045</v>
      </c>
      <c r="K284" s="45"/>
      <c r="L284" s="39"/>
      <c r="M284" s="39"/>
      <c r="N284" s="39"/>
      <c r="O284" s="39"/>
      <c r="P284" s="39"/>
      <c r="Q284" s="39"/>
    </row>
    <row r="285" spans="1:17" x14ac:dyDescent="0.25">
      <c r="A285" s="3">
        <v>44682</v>
      </c>
      <c r="B285" s="1">
        <v>1469652204.8099971</v>
      </c>
      <c r="C285" s="1">
        <v>123534394.29000007</v>
      </c>
      <c r="D285" s="1">
        <v>76312551.680000022</v>
      </c>
      <c r="E285" s="1">
        <v>13140431.260000009</v>
      </c>
      <c r="F285" s="1">
        <v>82196467.840000063</v>
      </c>
      <c r="G285" s="1">
        <v>230537365.41999999</v>
      </c>
      <c r="H285" s="1">
        <v>388292312.87</v>
      </c>
      <c r="I285" s="1">
        <v>2582887901.4300065</v>
      </c>
      <c r="J285" s="1">
        <v>3308663187.8000073</v>
      </c>
      <c r="K285" s="45"/>
      <c r="L285" s="39"/>
      <c r="M285" s="39"/>
      <c r="N285" s="39"/>
      <c r="O285" s="39"/>
      <c r="P285" s="39"/>
      <c r="Q285" s="39"/>
    </row>
    <row r="286" spans="1:17" x14ac:dyDescent="0.25">
      <c r="A286" s="3">
        <v>44713</v>
      </c>
      <c r="B286" s="1">
        <v>1489305691.5500011</v>
      </c>
      <c r="C286" s="1">
        <v>108692657.60999994</v>
      </c>
      <c r="D286" s="1">
        <v>77671609.190000147</v>
      </c>
      <c r="E286" s="1">
        <v>12567968.850000007</v>
      </c>
      <c r="F286" s="1">
        <v>77922519.290000007</v>
      </c>
      <c r="G286" s="1">
        <v>221420154.60000002</v>
      </c>
      <c r="H286" s="1">
        <v>61546734.790000021</v>
      </c>
      <c r="I286" s="1">
        <v>1980163034.1500041</v>
      </c>
      <c r="J286" s="1">
        <v>2701943107.2900028</v>
      </c>
      <c r="K286" s="45"/>
      <c r="L286" s="39"/>
      <c r="M286" s="39"/>
      <c r="N286" s="39"/>
      <c r="O286" s="39"/>
      <c r="P286" s="39"/>
      <c r="Q286" s="39"/>
    </row>
    <row r="287" spans="1:17" x14ac:dyDescent="0.25">
      <c r="A287" s="3">
        <v>44743</v>
      </c>
      <c r="B287" s="1">
        <v>1442149171.4100025</v>
      </c>
      <c r="C287" s="1">
        <v>108466908.36</v>
      </c>
      <c r="D287" s="1">
        <v>81981671.709999993</v>
      </c>
      <c r="E287" s="1">
        <v>12157172.000000002</v>
      </c>
      <c r="F287" s="1">
        <v>105177119.89000005</v>
      </c>
      <c r="G287" s="1">
        <v>198965840.5</v>
      </c>
      <c r="H287" s="1">
        <v>64906079.349999994</v>
      </c>
      <c r="I287" s="1">
        <v>1817483988.4199991</v>
      </c>
      <c r="J287" s="1">
        <v>2517884747.9700036</v>
      </c>
      <c r="K287" s="45"/>
      <c r="L287" s="39"/>
      <c r="M287" s="39"/>
      <c r="N287" s="39"/>
      <c r="O287" s="39"/>
      <c r="P287" s="39"/>
      <c r="Q287" s="39"/>
    </row>
    <row r="288" spans="1:17" x14ac:dyDescent="0.25">
      <c r="A288" s="3">
        <v>44774</v>
      </c>
      <c r="B288" s="1">
        <v>1265398306.9500043</v>
      </c>
      <c r="C288" s="1">
        <v>59459499.77000007</v>
      </c>
      <c r="D288" s="1">
        <v>88319441.470000058</v>
      </c>
      <c r="E288" s="1">
        <v>16070219.500000007</v>
      </c>
      <c r="F288" s="1">
        <v>73507354.680000037</v>
      </c>
      <c r="G288" s="1">
        <v>225621645.50999993</v>
      </c>
      <c r="H288" s="1">
        <v>309561500.19000006</v>
      </c>
      <c r="I288" s="1">
        <v>2118177997.150002</v>
      </c>
      <c r="J288" s="1">
        <v>2722073989.3700099</v>
      </c>
      <c r="K288" s="45"/>
      <c r="L288" s="39"/>
      <c r="M288" s="39"/>
      <c r="N288" s="39"/>
      <c r="O288" s="39"/>
      <c r="P288" s="39"/>
      <c r="Q288" s="39"/>
    </row>
    <row r="289" spans="1:1021 1031:2041 2051:3071 3081:4091 4101:5111 5121:6141 6151:7161 7171:8191 8201:9211 9221:10231 10241:11261 11271:12281 12291:13311 13321:14331 14341:15351 15361:16381" x14ac:dyDescent="0.25">
      <c r="A289" s="3">
        <v>44805</v>
      </c>
      <c r="B289" s="1">
        <v>1276355891.9099996</v>
      </c>
      <c r="C289" s="1">
        <v>38844446.849999972</v>
      </c>
      <c r="D289" s="1">
        <v>79689845.629999965</v>
      </c>
      <c r="E289" s="1">
        <v>11226494.640000008</v>
      </c>
      <c r="F289" s="1">
        <v>69492807.809999973</v>
      </c>
      <c r="G289" s="1">
        <v>187869579.78</v>
      </c>
      <c r="H289" s="1">
        <v>41047810.539999992</v>
      </c>
      <c r="I289" s="1">
        <v>1662272024.470001</v>
      </c>
      <c r="J289" s="1">
        <v>2248655912.9799991</v>
      </c>
      <c r="K289" s="45"/>
      <c r="L289" s="39"/>
      <c r="M289" s="39"/>
      <c r="N289" s="39"/>
      <c r="O289" s="39"/>
      <c r="P289" s="39"/>
      <c r="Q289" s="39"/>
    </row>
    <row r="290" spans="1:1021 1031:2041 2051:3071 3081:4091 4101:5111 5121:6141 6151:7161 7171:8191 8201:9211 9221:10231 10241:11261 11271:12281 12291:13311 13321:14331 14341:15351 15361:16381" x14ac:dyDescent="0.25">
      <c r="A290" s="3">
        <v>44835</v>
      </c>
      <c r="B290" s="1">
        <v>1345328975.1299987</v>
      </c>
      <c r="C290" s="1">
        <v>28920937.309999987</v>
      </c>
      <c r="D290" s="1">
        <v>80910386.729999989</v>
      </c>
      <c r="E290" s="1">
        <v>11949679.630000005</v>
      </c>
      <c r="F290" s="1">
        <v>62631506.460000008</v>
      </c>
      <c r="G290" s="1">
        <v>194004654.06999999</v>
      </c>
      <c r="H290" s="1">
        <v>59593333.5</v>
      </c>
      <c r="I290" s="1">
        <v>1743431836.4900053</v>
      </c>
      <c r="J290" s="1">
        <v>2357195138.7900047</v>
      </c>
      <c r="K290" s="45"/>
      <c r="L290" s="39"/>
      <c r="M290" s="39"/>
      <c r="N290" s="39"/>
      <c r="O290" s="39"/>
      <c r="P290" s="39"/>
      <c r="Q290" s="39"/>
    </row>
    <row r="291" spans="1:1021 1031:2041 2051:3071 3081:4091 4101:5111 5121:6141 6151:7161 7171:8191 8201:9211 9221:10231 10241:11261 11271:12281 12291:13311 13321:14331 14341:15351 15361:16381" x14ac:dyDescent="0.25">
      <c r="A291" s="3">
        <v>44866</v>
      </c>
      <c r="B291" s="1">
        <v>1375199432.5899956</v>
      </c>
      <c r="C291" s="1">
        <v>20987769.529999983</v>
      </c>
      <c r="D291" s="1">
        <v>79463041.280000061</v>
      </c>
      <c r="E291" s="1">
        <v>12268236.239999996</v>
      </c>
      <c r="F291" s="1">
        <v>59439123.489999935</v>
      </c>
      <c r="G291" s="1">
        <v>252005711.54000002</v>
      </c>
      <c r="H291" s="1">
        <v>157400848.26999998</v>
      </c>
      <c r="I291" s="1">
        <v>2017848522.480006</v>
      </c>
      <c r="J291" s="1">
        <v>2646832382.1100025</v>
      </c>
      <c r="K291" s="45"/>
      <c r="L291" s="39"/>
      <c r="M291" s="39"/>
      <c r="N291" s="39"/>
      <c r="O291" s="39"/>
      <c r="P291" s="39"/>
      <c r="Q291" s="39"/>
    </row>
    <row r="292" spans="1:1021 1031:2041 2051:3071 3081:4091 4101:5111 5121:6141 6151:7161 7171:8191 8201:9211 9221:10231 10241:11261 11271:12281 12291:13311 13321:14331 14341:15351 15361:16381" x14ac:dyDescent="0.25">
      <c r="A292" s="3">
        <v>44896</v>
      </c>
      <c r="B292" s="1">
        <v>1356225799.9599977</v>
      </c>
      <c r="C292" s="1">
        <v>23461368.100000042</v>
      </c>
      <c r="D292" s="1">
        <v>210054444.2599999</v>
      </c>
      <c r="E292" s="1">
        <v>14635493.579999994</v>
      </c>
      <c r="F292" s="1">
        <v>60390782.630000018</v>
      </c>
      <c r="G292" s="1">
        <v>264633881.23000002</v>
      </c>
      <c r="H292" s="1">
        <v>54108078.780000001</v>
      </c>
      <c r="I292" s="1">
        <v>2022812004.429985</v>
      </c>
      <c r="J292" s="1">
        <v>2650756057.8999906</v>
      </c>
      <c r="K292" s="45"/>
      <c r="L292" s="39"/>
      <c r="M292" s="39"/>
      <c r="N292" s="39"/>
      <c r="O292" s="39"/>
      <c r="P292" s="39"/>
      <c r="Q292" s="39"/>
    </row>
    <row r="293" spans="1:1021 1031:2041 2051:3071 3081:4091 4101:5111 5121:6141 6151:7161 7171:8191 8201:9211 9221:10231 10241:11261 11271:12281 12291:13311 13321:14331 14341:15351 15361:16381" x14ac:dyDescent="0.25">
      <c r="A293" s="3">
        <v>44957</v>
      </c>
      <c r="B293" s="1">
        <v>1469778517.220001</v>
      </c>
      <c r="C293" s="1">
        <v>56984046.719999991</v>
      </c>
      <c r="D293" s="1">
        <v>78533473.249999985</v>
      </c>
      <c r="E293" s="1">
        <v>15214678.709999992</v>
      </c>
      <c r="F293" s="1">
        <v>69562984.420000061</v>
      </c>
      <c r="G293" s="1">
        <v>232175482.54999998</v>
      </c>
      <c r="H293" s="1">
        <v>45234818.579999998</v>
      </c>
      <c r="I293" s="1">
        <v>1740888657.3999953</v>
      </c>
      <c r="J293" s="1">
        <v>2425700479.1300015</v>
      </c>
      <c r="K293" s="1"/>
      <c r="L293" s="39"/>
      <c r="M293" s="39"/>
      <c r="N293" s="39"/>
      <c r="O293" s="39"/>
      <c r="P293" s="39"/>
      <c r="Q293" s="39"/>
    </row>
    <row r="294" spans="1:1021 1031:2041 2051:3071 3081:4091 4101:5111 5121:6141 6151:7161 7171:8191 8201:9211 9221:10231 10241:11261 11271:12281 12291:13311 13321:14331 14341:15351 15361:16381" x14ac:dyDescent="0.25">
      <c r="A294" s="3">
        <v>44985</v>
      </c>
      <c r="B294" s="1">
        <v>1341578226.9799967</v>
      </c>
      <c r="C294" s="1">
        <v>47976291.549999952</v>
      </c>
      <c r="D294" s="1">
        <v>77961181.180000007</v>
      </c>
      <c r="E294" s="1">
        <v>11995291.529999994</v>
      </c>
      <c r="F294" s="1">
        <v>61289503.500000015</v>
      </c>
      <c r="G294" s="1">
        <v>348569999.86999989</v>
      </c>
      <c r="H294" s="1">
        <v>147219408.33000004</v>
      </c>
      <c r="I294" s="1">
        <v>1871717339.6500001</v>
      </c>
      <c r="J294" s="1">
        <v>2521408396.5799961</v>
      </c>
      <c r="K294" s="1"/>
      <c r="L294" s="39"/>
      <c r="M294" s="39"/>
      <c r="N294" s="39"/>
      <c r="O294" s="39"/>
      <c r="P294" s="39"/>
      <c r="Q294" s="39"/>
    </row>
    <row r="295" spans="1:1021 1031:2041 2051:3071 3081:4091 4101:5111 5121:6141 6151:7161 7171:8191 8201:9211 9221:10231 10241:11261 11271:12281 12291:13311 13321:14331 14341:15351 15361:16381" x14ac:dyDescent="0.25">
      <c r="A295" s="3">
        <v>45016</v>
      </c>
      <c r="B295" s="1">
        <v>1223268333.5800021</v>
      </c>
      <c r="C295" s="1">
        <v>81921626.949999943</v>
      </c>
      <c r="D295" s="1">
        <v>89638684.210000023</v>
      </c>
      <c r="E295" s="1">
        <v>15525200.180000002</v>
      </c>
      <c r="F295" s="1">
        <v>79555611.960000008</v>
      </c>
      <c r="G295" s="1">
        <v>200709127.67999995</v>
      </c>
      <c r="H295" s="1">
        <v>52103123.500000007</v>
      </c>
      <c r="I295" s="1">
        <v>1678175769.0599957</v>
      </c>
      <c r="J295" s="1">
        <v>2301157688.1499987</v>
      </c>
      <c r="K295" s="1"/>
      <c r="L295" s="39"/>
      <c r="M295" s="39"/>
      <c r="N295" s="39"/>
      <c r="O295" s="39"/>
      <c r="P295" s="39"/>
      <c r="Q295" s="39"/>
    </row>
    <row r="296" spans="1:1021 1031:2041 2051:3071 3081:4091 4101:5111 5121:6141 6151:7161 7171:8191 8201:9211 9221:10231 10241:11261 11271:12281 12291:13311 13321:14331 14341:15351 15361:16381" x14ac:dyDescent="0.25">
      <c r="A296" s="3">
        <v>45046</v>
      </c>
      <c r="B296" s="1">
        <v>1578207190.1999965</v>
      </c>
      <c r="C296" s="1">
        <v>347918472.7300002</v>
      </c>
      <c r="D296" s="1">
        <v>89805111.25000006</v>
      </c>
      <c r="E296" s="1">
        <v>10685878.409999995</v>
      </c>
      <c r="F296" s="1">
        <v>108191294.03999986</v>
      </c>
      <c r="G296" s="1">
        <v>235095223.68999997</v>
      </c>
      <c r="H296" s="1">
        <v>50499325.18999999</v>
      </c>
      <c r="I296" s="1">
        <v>2154251299.6099896</v>
      </c>
      <c r="J296" s="1">
        <v>3061216359.9100013</v>
      </c>
      <c r="K296" s="1"/>
      <c r="L296" s="39"/>
      <c r="M296" s="39"/>
      <c r="N296" s="39"/>
      <c r="O296" s="39"/>
      <c r="P296" s="39"/>
      <c r="Q296" s="39"/>
    </row>
    <row r="297" spans="1:1021 1031:2041 2051:3071 3081:4091 4101:5111 5121:6141 6151:7161 7171:8191 8201:9211 9221:10231 10241:11261 11271:12281 12291:13311 13321:14331 14341:15351 15361:16381" x14ac:dyDescent="0.25">
      <c r="A297" s="3">
        <v>45077</v>
      </c>
      <c r="B297" s="1">
        <v>1385269740.3399968</v>
      </c>
      <c r="C297" s="1">
        <v>113412178.95999993</v>
      </c>
      <c r="D297" s="1">
        <v>90967833.290000096</v>
      </c>
      <c r="E297" s="1">
        <v>13938691.859999998</v>
      </c>
      <c r="F297" s="1">
        <v>80473611.669999987</v>
      </c>
      <c r="G297" s="1">
        <v>251426816.92000005</v>
      </c>
      <c r="H297" s="1">
        <v>158901478.24999994</v>
      </c>
      <c r="I297" s="1">
        <v>2154636332.1299992</v>
      </c>
      <c r="J297" s="1">
        <v>2843702068.1599913</v>
      </c>
      <c r="K297" s="1"/>
      <c r="L297" s="39"/>
      <c r="M297" s="39"/>
      <c r="N297" s="39"/>
      <c r="O297" s="39"/>
      <c r="P297" s="39"/>
      <c r="Q297" s="39"/>
    </row>
    <row r="298" spans="1:1021 1031:2041 2051:3071 3081:4091 4101:5111 5121:6141 6151:7161 7171:8191 8201:9211 9221:10231 10241:11261 11271:12281 12291:13311 13321:14331 14341:15351 15361:16381" x14ac:dyDescent="0.25">
      <c r="A298" s="3">
        <v>45107</v>
      </c>
      <c r="B298" s="1">
        <v>1442732693.4599957</v>
      </c>
      <c r="C298" s="1">
        <v>92992433.180000052</v>
      </c>
      <c r="D298" s="1">
        <v>87602775.500000089</v>
      </c>
      <c r="E298" s="1">
        <v>14614424.700000009</v>
      </c>
      <c r="F298" s="1">
        <v>74744854.90000008</v>
      </c>
      <c r="G298" s="1">
        <v>241966162.76999995</v>
      </c>
      <c r="H298" s="1">
        <v>54051989.280000001</v>
      </c>
      <c r="I298" s="1">
        <v>1798878929.3699977</v>
      </c>
      <c r="J298" s="1">
        <v>2499305689.3700147</v>
      </c>
      <c r="K298" s="1"/>
      <c r="L298" s="39"/>
      <c r="M298" s="39"/>
      <c r="N298" s="39"/>
      <c r="O298" s="39"/>
      <c r="P298" s="39"/>
      <c r="Q298" s="39"/>
    </row>
    <row r="299" spans="1:1021 1031:2041 2051:3071 3081:4091 4101:5111 5121:6141 6151:7161 7171:8191 8201:9211 9221:10231 10241:11261 11271:12281 12291:13311 13321:14331 14341:15351 15361:16381" x14ac:dyDescent="0.25">
      <c r="A299" s="3">
        <v>45138</v>
      </c>
      <c r="B299" s="1">
        <v>1460860928.8299963</v>
      </c>
      <c r="C299" s="1">
        <v>86715835.610000059</v>
      </c>
      <c r="D299" s="1">
        <v>95277148.820000097</v>
      </c>
      <c r="E299" s="1">
        <v>11960395.759999996</v>
      </c>
      <c r="F299" s="1">
        <v>77369347.520000115</v>
      </c>
      <c r="G299" s="1">
        <v>181294899.69</v>
      </c>
      <c r="H299" s="1">
        <v>48030954.340000004</v>
      </c>
      <c r="I299" s="1">
        <v>2465562169.4500213</v>
      </c>
      <c r="J299" s="1">
        <v>3158871830.6100111</v>
      </c>
      <c r="K299" s="1"/>
      <c r="L299" s="39"/>
      <c r="M299" s="39"/>
      <c r="N299" s="39"/>
      <c r="O299" s="39"/>
      <c r="P299" s="39"/>
      <c r="Q299" s="39"/>
    </row>
    <row r="300" spans="1:1021 1031:2041 2051:3071 3081:4091 4101:5111 5121:6141 6151:7161 7171:8191 8201:9211 9221:10231 10241:11261 11271:12281 12291:13311 13321:14331 14341:15351 15361:16381" s="1" customFormat="1" x14ac:dyDescent="0.25">
      <c r="A300" s="3">
        <v>45169</v>
      </c>
      <c r="B300" s="1">
        <v>1570185857.8600025</v>
      </c>
      <c r="C300" s="1">
        <v>80370508.240000054</v>
      </c>
      <c r="D300" s="1">
        <v>99535250.930000022</v>
      </c>
      <c r="E300" s="1">
        <v>14567237.829999996</v>
      </c>
      <c r="F300" s="1">
        <v>80207916.680000052</v>
      </c>
      <c r="G300" s="1">
        <v>207317327.97999999</v>
      </c>
      <c r="H300" s="1">
        <v>212113188.03000003</v>
      </c>
      <c r="I300" s="1">
        <v>2391481441.0099955</v>
      </c>
      <c r="J300" s="1">
        <v>3133411415.1200037</v>
      </c>
      <c r="K300" s="3"/>
      <c r="U300" s="3"/>
      <c r="AE300" s="3"/>
      <c r="AO300" s="3"/>
      <c r="AY300" s="3"/>
      <c r="BI300" s="3"/>
      <c r="BS300" s="3"/>
      <c r="CC300" s="3"/>
      <c r="CM300" s="3"/>
      <c r="CW300" s="3"/>
      <c r="DG300" s="3"/>
      <c r="DQ300" s="3"/>
      <c r="EA300" s="3"/>
      <c r="EK300" s="3"/>
      <c r="EU300" s="3"/>
      <c r="FE300" s="3"/>
      <c r="FO300" s="3"/>
      <c r="FY300" s="3"/>
      <c r="GI300" s="3"/>
      <c r="GS300" s="3"/>
      <c r="HC300" s="3"/>
      <c r="HM300" s="3"/>
      <c r="HW300" s="3"/>
      <c r="IG300" s="3"/>
      <c r="IQ300" s="3"/>
      <c r="JA300" s="3"/>
      <c r="JK300" s="3"/>
      <c r="JU300" s="3"/>
      <c r="KE300" s="3"/>
      <c r="KO300" s="3"/>
      <c r="KY300" s="3"/>
      <c r="LI300" s="3"/>
      <c r="LS300" s="3"/>
      <c r="MC300" s="3"/>
      <c r="MM300" s="3"/>
      <c r="MW300" s="3"/>
      <c r="NG300" s="3"/>
      <c r="NQ300" s="3"/>
      <c r="OA300" s="3"/>
      <c r="OK300" s="3"/>
      <c r="OU300" s="3"/>
      <c r="PE300" s="3"/>
      <c r="PO300" s="3"/>
      <c r="PY300" s="3"/>
      <c r="QI300" s="3"/>
      <c r="QS300" s="3"/>
      <c r="RC300" s="3"/>
      <c r="RM300" s="3"/>
      <c r="RW300" s="3"/>
      <c r="SG300" s="3"/>
      <c r="SQ300" s="3"/>
      <c r="TA300" s="3"/>
      <c r="TK300" s="3"/>
      <c r="TU300" s="3"/>
      <c r="UE300" s="3"/>
      <c r="UO300" s="3"/>
      <c r="UY300" s="3"/>
      <c r="VI300" s="3"/>
      <c r="VS300" s="3"/>
      <c r="WC300" s="3"/>
      <c r="WM300" s="3"/>
      <c r="WW300" s="3"/>
      <c r="XG300" s="3"/>
      <c r="XQ300" s="3"/>
      <c r="YA300" s="3"/>
      <c r="YK300" s="3"/>
      <c r="YU300" s="3"/>
      <c r="ZE300" s="3"/>
      <c r="ZO300" s="3"/>
      <c r="ZY300" s="3"/>
      <c r="AAI300" s="3"/>
      <c r="AAS300" s="3"/>
      <c r="ABC300" s="3"/>
      <c r="ABM300" s="3"/>
      <c r="ABW300" s="3"/>
      <c r="ACG300" s="3"/>
      <c r="ACQ300" s="3"/>
      <c r="ADA300" s="3"/>
      <c r="ADK300" s="3"/>
      <c r="ADU300" s="3"/>
      <c r="AEE300" s="3"/>
      <c r="AEO300" s="3"/>
      <c r="AEY300" s="3"/>
      <c r="AFI300" s="3"/>
      <c r="AFS300" s="3"/>
      <c r="AGC300" s="3"/>
      <c r="AGM300" s="3"/>
      <c r="AGW300" s="3"/>
      <c r="AHG300" s="3"/>
      <c r="AHQ300" s="3"/>
      <c r="AIA300" s="3"/>
      <c r="AIK300" s="3"/>
      <c r="AIU300" s="3"/>
      <c r="AJE300" s="3"/>
      <c r="AJO300" s="3"/>
      <c r="AJY300" s="3"/>
      <c r="AKI300" s="3"/>
      <c r="AKS300" s="3"/>
      <c r="ALC300" s="3"/>
      <c r="ALM300" s="3"/>
      <c r="ALW300" s="3"/>
      <c r="AMG300" s="3"/>
      <c r="AMQ300" s="3"/>
      <c r="ANA300" s="3"/>
      <c r="ANK300" s="3"/>
      <c r="ANU300" s="3"/>
      <c r="AOE300" s="3"/>
      <c r="AOO300" s="3"/>
      <c r="AOY300" s="3"/>
      <c r="API300" s="3"/>
      <c r="APS300" s="3"/>
      <c r="AQC300" s="3"/>
      <c r="AQM300" s="3"/>
      <c r="AQW300" s="3"/>
      <c r="ARG300" s="3"/>
      <c r="ARQ300" s="3"/>
      <c r="ASA300" s="3"/>
      <c r="ASK300" s="3"/>
      <c r="ASU300" s="3"/>
      <c r="ATE300" s="3"/>
      <c r="ATO300" s="3"/>
      <c r="ATY300" s="3"/>
      <c r="AUI300" s="3"/>
      <c r="AUS300" s="3"/>
      <c r="AVC300" s="3"/>
      <c r="AVM300" s="3"/>
      <c r="AVW300" s="3"/>
      <c r="AWG300" s="3"/>
      <c r="AWQ300" s="3"/>
      <c r="AXA300" s="3"/>
      <c r="AXK300" s="3"/>
      <c r="AXU300" s="3"/>
      <c r="AYE300" s="3"/>
      <c r="AYO300" s="3"/>
      <c r="AYY300" s="3"/>
      <c r="AZI300" s="3"/>
      <c r="AZS300" s="3"/>
      <c r="BAC300" s="3"/>
      <c r="BAM300" s="3"/>
      <c r="BAW300" s="3"/>
      <c r="BBG300" s="3"/>
      <c r="BBQ300" s="3"/>
      <c r="BCA300" s="3"/>
      <c r="BCK300" s="3"/>
      <c r="BCU300" s="3"/>
      <c r="BDE300" s="3"/>
      <c r="BDO300" s="3"/>
      <c r="BDY300" s="3"/>
      <c r="BEI300" s="3"/>
      <c r="BES300" s="3"/>
      <c r="BFC300" s="3"/>
      <c r="BFM300" s="3"/>
      <c r="BFW300" s="3"/>
      <c r="BGG300" s="3"/>
      <c r="BGQ300" s="3"/>
      <c r="BHA300" s="3"/>
      <c r="BHK300" s="3"/>
      <c r="BHU300" s="3"/>
      <c r="BIE300" s="3"/>
      <c r="BIO300" s="3"/>
      <c r="BIY300" s="3"/>
      <c r="BJI300" s="3"/>
      <c r="BJS300" s="3"/>
      <c r="BKC300" s="3"/>
      <c r="BKM300" s="3"/>
      <c r="BKW300" s="3"/>
      <c r="BLG300" s="3"/>
      <c r="BLQ300" s="3"/>
      <c r="BMA300" s="3"/>
      <c r="BMK300" s="3"/>
      <c r="BMU300" s="3"/>
      <c r="BNE300" s="3"/>
      <c r="BNO300" s="3"/>
      <c r="BNY300" s="3"/>
      <c r="BOI300" s="3"/>
      <c r="BOS300" s="3"/>
      <c r="BPC300" s="3"/>
      <c r="BPM300" s="3"/>
      <c r="BPW300" s="3"/>
      <c r="BQG300" s="3"/>
      <c r="BQQ300" s="3"/>
      <c r="BRA300" s="3"/>
      <c r="BRK300" s="3"/>
      <c r="BRU300" s="3"/>
      <c r="BSE300" s="3"/>
      <c r="BSO300" s="3"/>
      <c r="BSY300" s="3"/>
      <c r="BTI300" s="3"/>
      <c r="BTS300" s="3"/>
      <c r="BUC300" s="3"/>
      <c r="BUM300" s="3"/>
      <c r="BUW300" s="3"/>
      <c r="BVG300" s="3"/>
      <c r="BVQ300" s="3"/>
      <c r="BWA300" s="3"/>
      <c r="BWK300" s="3"/>
      <c r="BWU300" s="3"/>
      <c r="BXE300" s="3"/>
      <c r="BXO300" s="3"/>
      <c r="BXY300" s="3"/>
      <c r="BYI300" s="3"/>
      <c r="BYS300" s="3"/>
      <c r="BZC300" s="3"/>
      <c r="BZM300" s="3"/>
      <c r="BZW300" s="3"/>
      <c r="CAG300" s="3"/>
      <c r="CAQ300" s="3"/>
      <c r="CBA300" s="3"/>
      <c r="CBK300" s="3"/>
      <c r="CBU300" s="3"/>
      <c r="CCE300" s="3"/>
      <c r="CCO300" s="3"/>
      <c r="CCY300" s="3"/>
      <c r="CDI300" s="3"/>
      <c r="CDS300" s="3"/>
      <c r="CEC300" s="3"/>
      <c r="CEM300" s="3"/>
      <c r="CEW300" s="3"/>
      <c r="CFG300" s="3"/>
      <c r="CFQ300" s="3"/>
      <c r="CGA300" s="3"/>
      <c r="CGK300" s="3"/>
      <c r="CGU300" s="3"/>
      <c r="CHE300" s="3"/>
      <c r="CHO300" s="3"/>
      <c r="CHY300" s="3"/>
      <c r="CII300" s="3"/>
      <c r="CIS300" s="3"/>
      <c r="CJC300" s="3"/>
      <c r="CJM300" s="3"/>
      <c r="CJW300" s="3"/>
      <c r="CKG300" s="3"/>
      <c r="CKQ300" s="3"/>
      <c r="CLA300" s="3"/>
      <c r="CLK300" s="3"/>
      <c r="CLU300" s="3"/>
      <c r="CME300" s="3"/>
      <c r="CMO300" s="3"/>
      <c r="CMY300" s="3"/>
      <c r="CNI300" s="3"/>
      <c r="CNS300" s="3"/>
      <c r="COC300" s="3"/>
      <c r="COM300" s="3"/>
      <c r="COW300" s="3"/>
      <c r="CPG300" s="3"/>
      <c r="CPQ300" s="3"/>
      <c r="CQA300" s="3"/>
      <c r="CQK300" s="3"/>
      <c r="CQU300" s="3"/>
      <c r="CRE300" s="3"/>
      <c r="CRO300" s="3"/>
      <c r="CRY300" s="3"/>
      <c r="CSI300" s="3"/>
      <c r="CSS300" s="3"/>
      <c r="CTC300" s="3"/>
      <c r="CTM300" s="3"/>
      <c r="CTW300" s="3"/>
      <c r="CUG300" s="3"/>
      <c r="CUQ300" s="3"/>
      <c r="CVA300" s="3"/>
      <c r="CVK300" s="3"/>
      <c r="CVU300" s="3"/>
      <c r="CWE300" s="3"/>
      <c r="CWO300" s="3"/>
      <c r="CWY300" s="3"/>
      <c r="CXI300" s="3"/>
      <c r="CXS300" s="3"/>
      <c r="CYC300" s="3"/>
      <c r="CYM300" s="3"/>
      <c r="CYW300" s="3"/>
      <c r="CZG300" s="3"/>
      <c r="CZQ300" s="3"/>
      <c r="DAA300" s="3"/>
      <c r="DAK300" s="3"/>
      <c r="DAU300" s="3"/>
      <c r="DBE300" s="3"/>
      <c r="DBO300" s="3"/>
      <c r="DBY300" s="3"/>
      <c r="DCI300" s="3"/>
      <c r="DCS300" s="3"/>
      <c r="DDC300" s="3"/>
      <c r="DDM300" s="3"/>
      <c r="DDW300" s="3"/>
      <c r="DEG300" s="3"/>
      <c r="DEQ300" s="3"/>
      <c r="DFA300" s="3"/>
      <c r="DFK300" s="3"/>
      <c r="DFU300" s="3"/>
      <c r="DGE300" s="3"/>
      <c r="DGO300" s="3"/>
      <c r="DGY300" s="3"/>
      <c r="DHI300" s="3"/>
      <c r="DHS300" s="3"/>
      <c r="DIC300" s="3"/>
      <c r="DIM300" s="3"/>
      <c r="DIW300" s="3"/>
      <c r="DJG300" s="3"/>
      <c r="DJQ300" s="3"/>
      <c r="DKA300" s="3"/>
      <c r="DKK300" s="3"/>
      <c r="DKU300" s="3"/>
      <c r="DLE300" s="3"/>
      <c r="DLO300" s="3"/>
      <c r="DLY300" s="3"/>
      <c r="DMI300" s="3"/>
      <c r="DMS300" s="3"/>
      <c r="DNC300" s="3"/>
      <c r="DNM300" s="3"/>
      <c r="DNW300" s="3"/>
      <c r="DOG300" s="3"/>
      <c r="DOQ300" s="3"/>
      <c r="DPA300" s="3"/>
      <c r="DPK300" s="3"/>
      <c r="DPU300" s="3"/>
      <c r="DQE300" s="3"/>
      <c r="DQO300" s="3"/>
      <c r="DQY300" s="3"/>
      <c r="DRI300" s="3"/>
      <c r="DRS300" s="3"/>
      <c r="DSC300" s="3"/>
      <c r="DSM300" s="3"/>
      <c r="DSW300" s="3"/>
      <c r="DTG300" s="3"/>
      <c r="DTQ300" s="3"/>
      <c r="DUA300" s="3"/>
      <c r="DUK300" s="3"/>
      <c r="DUU300" s="3"/>
      <c r="DVE300" s="3"/>
      <c r="DVO300" s="3"/>
      <c r="DVY300" s="3"/>
      <c r="DWI300" s="3"/>
      <c r="DWS300" s="3"/>
      <c r="DXC300" s="3"/>
      <c r="DXM300" s="3"/>
      <c r="DXW300" s="3"/>
      <c r="DYG300" s="3"/>
      <c r="DYQ300" s="3"/>
      <c r="DZA300" s="3"/>
      <c r="DZK300" s="3"/>
      <c r="DZU300" s="3"/>
      <c r="EAE300" s="3"/>
      <c r="EAO300" s="3"/>
      <c r="EAY300" s="3"/>
      <c r="EBI300" s="3"/>
      <c r="EBS300" s="3"/>
      <c r="ECC300" s="3"/>
      <c r="ECM300" s="3"/>
      <c r="ECW300" s="3"/>
      <c r="EDG300" s="3"/>
      <c r="EDQ300" s="3"/>
      <c r="EEA300" s="3"/>
      <c r="EEK300" s="3"/>
      <c r="EEU300" s="3"/>
      <c r="EFE300" s="3"/>
      <c r="EFO300" s="3"/>
      <c r="EFY300" s="3"/>
      <c r="EGI300" s="3"/>
      <c r="EGS300" s="3"/>
      <c r="EHC300" s="3"/>
      <c r="EHM300" s="3"/>
      <c r="EHW300" s="3"/>
      <c r="EIG300" s="3"/>
      <c r="EIQ300" s="3"/>
      <c r="EJA300" s="3"/>
      <c r="EJK300" s="3"/>
      <c r="EJU300" s="3"/>
      <c r="EKE300" s="3"/>
      <c r="EKO300" s="3"/>
      <c r="EKY300" s="3"/>
      <c r="ELI300" s="3"/>
      <c r="ELS300" s="3"/>
      <c r="EMC300" s="3"/>
      <c r="EMM300" s="3"/>
      <c r="EMW300" s="3"/>
      <c r="ENG300" s="3"/>
      <c r="ENQ300" s="3"/>
      <c r="EOA300" s="3"/>
      <c r="EOK300" s="3"/>
      <c r="EOU300" s="3"/>
      <c r="EPE300" s="3"/>
      <c r="EPO300" s="3"/>
      <c r="EPY300" s="3"/>
      <c r="EQI300" s="3"/>
      <c r="EQS300" s="3"/>
      <c r="ERC300" s="3"/>
      <c r="ERM300" s="3"/>
      <c r="ERW300" s="3"/>
      <c r="ESG300" s="3"/>
      <c r="ESQ300" s="3"/>
      <c r="ETA300" s="3"/>
      <c r="ETK300" s="3"/>
      <c r="ETU300" s="3"/>
      <c r="EUE300" s="3"/>
      <c r="EUO300" s="3"/>
      <c r="EUY300" s="3"/>
      <c r="EVI300" s="3"/>
      <c r="EVS300" s="3"/>
      <c r="EWC300" s="3"/>
      <c r="EWM300" s="3"/>
      <c r="EWW300" s="3"/>
      <c r="EXG300" s="3"/>
      <c r="EXQ300" s="3"/>
      <c r="EYA300" s="3"/>
      <c r="EYK300" s="3"/>
      <c r="EYU300" s="3"/>
      <c r="EZE300" s="3"/>
      <c r="EZO300" s="3"/>
      <c r="EZY300" s="3"/>
      <c r="FAI300" s="3"/>
      <c r="FAS300" s="3"/>
      <c r="FBC300" s="3"/>
      <c r="FBM300" s="3"/>
      <c r="FBW300" s="3"/>
      <c r="FCG300" s="3"/>
      <c r="FCQ300" s="3"/>
      <c r="FDA300" s="3"/>
      <c r="FDK300" s="3"/>
      <c r="FDU300" s="3"/>
      <c r="FEE300" s="3"/>
      <c r="FEO300" s="3"/>
      <c r="FEY300" s="3"/>
      <c r="FFI300" s="3"/>
      <c r="FFS300" s="3"/>
      <c r="FGC300" s="3"/>
      <c r="FGM300" s="3"/>
      <c r="FGW300" s="3"/>
      <c r="FHG300" s="3"/>
      <c r="FHQ300" s="3"/>
      <c r="FIA300" s="3"/>
      <c r="FIK300" s="3"/>
      <c r="FIU300" s="3"/>
      <c r="FJE300" s="3"/>
      <c r="FJO300" s="3"/>
      <c r="FJY300" s="3"/>
      <c r="FKI300" s="3"/>
      <c r="FKS300" s="3"/>
      <c r="FLC300" s="3"/>
      <c r="FLM300" s="3"/>
      <c r="FLW300" s="3"/>
      <c r="FMG300" s="3"/>
      <c r="FMQ300" s="3"/>
      <c r="FNA300" s="3"/>
      <c r="FNK300" s="3"/>
      <c r="FNU300" s="3"/>
      <c r="FOE300" s="3"/>
      <c r="FOO300" s="3"/>
      <c r="FOY300" s="3"/>
      <c r="FPI300" s="3"/>
      <c r="FPS300" s="3"/>
      <c r="FQC300" s="3"/>
      <c r="FQM300" s="3"/>
      <c r="FQW300" s="3"/>
      <c r="FRG300" s="3"/>
      <c r="FRQ300" s="3"/>
      <c r="FSA300" s="3"/>
      <c r="FSK300" s="3"/>
      <c r="FSU300" s="3"/>
      <c r="FTE300" s="3"/>
      <c r="FTO300" s="3"/>
      <c r="FTY300" s="3"/>
      <c r="FUI300" s="3"/>
      <c r="FUS300" s="3"/>
      <c r="FVC300" s="3"/>
      <c r="FVM300" s="3"/>
      <c r="FVW300" s="3"/>
      <c r="FWG300" s="3"/>
      <c r="FWQ300" s="3"/>
      <c r="FXA300" s="3"/>
      <c r="FXK300" s="3"/>
      <c r="FXU300" s="3"/>
      <c r="FYE300" s="3"/>
      <c r="FYO300" s="3"/>
      <c r="FYY300" s="3"/>
      <c r="FZI300" s="3"/>
      <c r="FZS300" s="3"/>
      <c r="GAC300" s="3"/>
      <c r="GAM300" s="3"/>
      <c r="GAW300" s="3"/>
      <c r="GBG300" s="3"/>
      <c r="GBQ300" s="3"/>
      <c r="GCA300" s="3"/>
      <c r="GCK300" s="3"/>
      <c r="GCU300" s="3"/>
      <c r="GDE300" s="3"/>
      <c r="GDO300" s="3"/>
      <c r="GDY300" s="3"/>
      <c r="GEI300" s="3"/>
      <c r="GES300" s="3"/>
      <c r="GFC300" s="3"/>
      <c r="GFM300" s="3"/>
      <c r="GFW300" s="3"/>
      <c r="GGG300" s="3"/>
      <c r="GGQ300" s="3"/>
      <c r="GHA300" s="3"/>
      <c r="GHK300" s="3"/>
      <c r="GHU300" s="3"/>
      <c r="GIE300" s="3"/>
      <c r="GIO300" s="3"/>
      <c r="GIY300" s="3"/>
      <c r="GJI300" s="3"/>
      <c r="GJS300" s="3"/>
      <c r="GKC300" s="3"/>
      <c r="GKM300" s="3"/>
      <c r="GKW300" s="3"/>
      <c r="GLG300" s="3"/>
      <c r="GLQ300" s="3"/>
      <c r="GMA300" s="3"/>
      <c r="GMK300" s="3"/>
      <c r="GMU300" s="3"/>
      <c r="GNE300" s="3"/>
      <c r="GNO300" s="3"/>
      <c r="GNY300" s="3"/>
      <c r="GOI300" s="3"/>
      <c r="GOS300" s="3"/>
      <c r="GPC300" s="3"/>
      <c r="GPM300" s="3"/>
      <c r="GPW300" s="3"/>
      <c r="GQG300" s="3"/>
      <c r="GQQ300" s="3"/>
      <c r="GRA300" s="3"/>
      <c r="GRK300" s="3"/>
      <c r="GRU300" s="3"/>
      <c r="GSE300" s="3"/>
      <c r="GSO300" s="3"/>
      <c r="GSY300" s="3"/>
      <c r="GTI300" s="3"/>
      <c r="GTS300" s="3"/>
      <c r="GUC300" s="3"/>
      <c r="GUM300" s="3"/>
      <c r="GUW300" s="3"/>
      <c r="GVG300" s="3"/>
      <c r="GVQ300" s="3"/>
      <c r="GWA300" s="3"/>
      <c r="GWK300" s="3"/>
      <c r="GWU300" s="3"/>
      <c r="GXE300" s="3"/>
      <c r="GXO300" s="3"/>
      <c r="GXY300" s="3"/>
      <c r="GYI300" s="3"/>
      <c r="GYS300" s="3"/>
      <c r="GZC300" s="3"/>
      <c r="GZM300" s="3"/>
      <c r="GZW300" s="3"/>
      <c r="HAG300" s="3"/>
      <c r="HAQ300" s="3"/>
      <c r="HBA300" s="3"/>
      <c r="HBK300" s="3"/>
      <c r="HBU300" s="3"/>
      <c r="HCE300" s="3"/>
      <c r="HCO300" s="3"/>
      <c r="HCY300" s="3"/>
      <c r="HDI300" s="3"/>
      <c r="HDS300" s="3"/>
      <c r="HEC300" s="3"/>
      <c r="HEM300" s="3"/>
      <c r="HEW300" s="3"/>
      <c r="HFG300" s="3"/>
      <c r="HFQ300" s="3"/>
      <c r="HGA300" s="3"/>
      <c r="HGK300" s="3"/>
      <c r="HGU300" s="3"/>
      <c r="HHE300" s="3"/>
      <c r="HHO300" s="3"/>
      <c r="HHY300" s="3"/>
      <c r="HII300" s="3"/>
      <c r="HIS300" s="3"/>
      <c r="HJC300" s="3"/>
      <c r="HJM300" s="3"/>
      <c r="HJW300" s="3"/>
      <c r="HKG300" s="3"/>
      <c r="HKQ300" s="3"/>
      <c r="HLA300" s="3"/>
      <c r="HLK300" s="3"/>
      <c r="HLU300" s="3"/>
      <c r="HME300" s="3"/>
      <c r="HMO300" s="3"/>
      <c r="HMY300" s="3"/>
      <c r="HNI300" s="3"/>
      <c r="HNS300" s="3"/>
      <c r="HOC300" s="3"/>
      <c r="HOM300" s="3"/>
      <c r="HOW300" s="3"/>
      <c r="HPG300" s="3"/>
      <c r="HPQ300" s="3"/>
      <c r="HQA300" s="3"/>
      <c r="HQK300" s="3"/>
      <c r="HQU300" s="3"/>
      <c r="HRE300" s="3"/>
      <c r="HRO300" s="3"/>
      <c r="HRY300" s="3"/>
      <c r="HSI300" s="3"/>
      <c r="HSS300" s="3"/>
      <c r="HTC300" s="3"/>
      <c r="HTM300" s="3"/>
      <c r="HTW300" s="3"/>
      <c r="HUG300" s="3"/>
      <c r="HUQ300" s="3"/>
      <c r="HVA300" s="3"/>
      <c r="HVK300" s="3"/>
      <c r="HVU300" s="3"/>
      <c r="HWE300" s="3"/>
      <c r="HWO300" s="3"/>
      <c r="HWY300" s="3"/>
      <c r="HXI300" s="3"/>
      <c r="HXS300" s="3"/>
      <c r="HYC300" s="3"/>
      <c r="HYM300" s="3"/>
      <c r="HYW300" s="3"/>
      <c r="HZG300" s="3"/>
      <c r="HZQ300" s="3"/>
      <c r="IAA300" s="3"/>
      <c r="IAK300" s="3"/>
      <c r="IAU300" s="3"/>
      <c r="IBE300" s="3"/>
      <c r="IBO300" s="3"/>
      <c r="IBY300" s="3"/>
      <c r="ICI300" s="3"/>
      <c r="ICS300" s="3"/>
      <c r="IDC300" s="3"/>
      <c r="IDM300" s="3"/>
      <c r="IDW300" s="3"/>
      <c r="IEG300" s="3"/>
      <c r="IEQ300" s="3"/>
      <c r="IFA300" s="3"/>
      <c r="IFK300" s="3"/>
      <c r="IFU300" s="3"/>
      <c r="IGE300" s="3"/>
      <c r="IGO300" s="3"/>
      <c r="IGY300" s="3"/>
      <c r="IHI300" s="3"/>
      <c r="IHS300" s="3"/>
      <c r="IIC300" s="3"/>
      <c r="IIM300" s="3"/>
      <c r="IIW300" s="3"/>
      <c r="IJG300" s="3"/>
      <c r="IJQ300" s="3"/>
      <c r="IKA300" s="3"/>
      <c r="IKK300" s="3"/>
      <c r="IKU300" s="3"/>
      <c r="ILE300" s="3"/>
      <c r="ILO300" s="3"/>
      <c r="ILY300" s="3"/>
      <c r="IMI300" s="3"/>
      <c r="IMS300" s="3"/>
      <c r="INC300" s="3"/>
      <c r="INM300" s="3"/>
      <c r="INW300" s="3"/>
      <c r="IOG300" s="3"/>
      <c r="IOQ300" s="3"/>
      <c r="IPA300" s="3"/>
      <c r="IPK300" s="3"/>
      <c r="IPU300" s="3"/>
      <c r="IQE300" s="3"/>
      <c r="IQO300" s="3"/>
      <c r="IQY300" s="3"/>
      <c r="IRI300" s="3"/>
      <c r="IRS300" s="3"/>
      <c r="ISC300" s="3"/>
      <c r="ISM300" s="3"/>
      <c r="ISW300" s="3"/>
      <c r="ITG300" s="3"/>
      <c r="ITQ300" s="3"/>
      <c r="IUA300" s="3"/>
      <c r="IUK300" s="3"/>
      <c r="IUU300" s="3"/>
      <c r="IVE300" s="3"/>
      <c r="IVO300" s="3"/>
      <c r="IVY300" s="3"/>
      <c r="IWI300" s="3"/>
      <c r="IWS300" s="3"/>
      <c r="IXC300" s="3"/>
      <c r="IXM300" s="3"/>
      <c r="IXW300" s="3"/>
      <c r="IYG300" s="3"/>
      <c r="IYQ300" s="3"/>
      <c r="IZA300" s="3"/>
      <c r="IZK300" s="3"/>
      <c r="IZU300" s="3"/>
      <c r="JAE300" s="3"/>
      <c r="JAO300" s="3"/>
      <c r="JAY300" s="3"/>
      <c r="JBI300" s="3"/>
      <c r="JBS300" s="3"/>
      <c r="JCC300" s="3"/>
      <c r="JCM300" s="3"/>
      <c r="JCW300" s="3"/>
      <c r="JDG300" s="3"/>
      <c r="JDQ300" s="3"/>
      <c r="JEA300" s="3"/>
      <c r="JEK300" s="3"/>
      <c r="JEU300" s="3"/>
      <c r="JFE300" s="3"/>
      <c r="JFO300" s="3"/>
      <c r="JFY300" s="3"/>
      <c r="JGI300" s="3"/>
      <c r="JGS300" s="3"/>
      <c r="JHC300" s="3"/>
      <c r="JHM300" s="3"/>
      <c r="JHW300" s="3"/>
      <c r="JIG300" s="3"/>
      <c r="JIQ300" s="3"/>
      <c r="JJA300" s="3"/>
      <c r="JJK300" s="3"/>
      <c r="JJU300" s="3"/>
      <c r="JKE300" s="3"/>
      <c r="JKO300" s="3"/>
      <c r="JKY300" s="3"/>
      <c r="JLI300" s="3"/>
      <c r="JLS300" s="3"/>
      <c r="JMC300" s="3"/>
      <c r="JMM300" s="3"/>
      <c r="JMW300" s="3"/>
      <c r="JNG300" s="3"/>
      <c r="JNQ300" s="3"/>
      <c r="JOA300" s="3"/>
      <c r="JOK300" s="3"/>
      <c r="JOU300" s="3"/>
      <c r="JPE300" s="3"/>
      <c r="JPO300" s="3"/>
      <c r="JPY300" s="3"/>
      <c r="JQI300" s="3"/>
      <c r="JQS300" s="3"/>
      <c r="JRC300" s="3"/>
      <c r="JRM300" s="3"/>
      <c r="JRW300" s="3"/>
      <c r="JSG300" s="3"/>
      <c r="JSQ300" s="3"/>
      <c r="JTA300" s="3"/>
      <c r="JTK300" s="3"/>
      <c r="JTU300" s="3"/>
      <c r="JUE300" s="3"/>
      <c r="JUO300" s="3"/>
      <c r="JUY300" s="3"/>
      <c r="JVI300" s="3"/>
      <c r="JVS300" s="3"/>
      <c r="JWC300" s="3"/>
      <c r="JWM300" s="3"/>
      <c r="JWW300" s="3"/>
      <c r="JXG300" s="3"/>
      <c r="JXQ300" s="3"/>
      <c r="JYA300" s="3"/>
      <c r="JYK300" s="3"/>
      <c r="JYU300" s="3"/>
      <c r="JZE300" s="3"/>
      <c r="JZO300" s="3"/>
      <c r="JZY300" s="3"/>
      <c r="KAI300" s="3"/>
      <c r="KAS300" s="3"/>
      <c r="KBC300" s="3"/>
      <c r="KBM300" s="3"/>
      <c r="KBW300" s="3"/>
      <c r="KCG300" s="3"/>
      <c r="KCQ300" s="3"/>
      <c r="KDA300" s="3"/>
      <c r="KDK300" s="3"/>
      <c r="KDU300" s="3"/>
      <c r="KEE300" s="3"/>
      <c r="KEO300" s="3"/>
      <c r="KEY300" s="3"/>
      <c r="KFI300" s="3"/>
      <c r="KFS300" s="3"/>
      <c r="KGC300" s="3"/>
      <c r="KGM300" s="3"/>
      <c r="KGW300" s="3"/>
      <c r="KHG300" s="3"/>
      <c r="KHQ300" s="3"/>
      <c r="KIA300" s="3"/>
      <c r="KIK300" s="3"/>
      <c r="KIU300" s="3"/>
      <c r="KJE300" s="3"/>
      <c r="KJO300" s="3"/>
      <c r="KJY300" s="3"/>
      <c r="KKI300" s="3"/>
      <c r="KKS300" s="3"/>
      <c r="KLC300" s="3"/>
      <c r="KLM300" s="3"/>
      <c r="KLW300" s="3"/>
      <c r="KMG300" s="3"/>
      <c r="KMQ300" s="3"/>
      <c r="KNA300" s="3"/>
      <c r="KNK300" s="3"/>
      <c r="KNU300" s="3"/>
      <c r="KOE300" s="3"/>
      <c r="KOO300" s="3"/>
      <c r="KOY300" s="3"/>
      <c r="KPI300" s="3"/>
      <c r="KPS300" s="3"/>
      <c r="KQC300" s="3"/>
      <c r="KQM300" s="3"/>
      <c r="KQW300" s="3"/>
      <c r="KRG300" s="3"/>
      <c r="KRQ300" s="3"/>
      <c r="KSA300" s="3"/>
      <c r="KSK300" s="3"/>
      <c r="KSU300" s="3"/>
      <c r="KTE300" s="3"/>
      <c r="KTO300" s="3"/>
      <c r="KTY300" s="3"/>
      <c r="KUI300" s="3"/>
      <c r="KUS300" s="3"/>
      <c r="KVC300" s="3"/>
      <c r="KVM300" s="3"/>
      <c r="KVW300" s="3"/>
      <c r="KWG300" s="3"/>
      <c r="KWQ300" s="3"/>
      <c r="KXA300" s="3"/>
      <c r="KXK300" s="3"/>
      <c r="KXU300" s="3"/>
      <c r="KYE300" s="3"/>
      <c r="KYO300" s="3"/>
      <c r="KYY300" s="3"/>
      <c r="KZI300" s="3"/>
      <c r="KZS300" s="3"/>
      <c r="LAC300" s="3"/>
      <c r="LAM300" s="3"/>
      <c r="LAW300" s="3"/>
      <c r="LBG300" s="3"/>
      <c r="LBQ300" s="3"/>
      <c r="LCA300" s="3"/>
      <c r="LCK300" s="3"/>
      <c r="LCU300" s="3"/>
      <c r="LDE300" s="3"/>
      <c r="LDO300" s="3"/>
      <c r="LDY300" s="3"/>
      <c r="LEI300" s="3"/>
      <c r="LES300" s="3"/>
      <c r="LFC300" s="3"/>
      <c r="LFM300" s="3"/>
      <c r="LFW300" s="3"/>
      <c r="LGG300" s="3"/>
      <c r="LGQ300" s="3"/>
      <c r="LHA300" s="3"/>
      <c r="LHK300" s="3"/>
      <c r="LHU300" s="3"/>
      <c r="LIE300" s="3"/>
      <c r="LIO300" s="3"/>
      <c r="LIY300" s="3"/>
      <c r="LJI300" s="3"/>
      <c r="LJS300" s="3"/>
      <c r="LKC300" s="3"/>
      <c r="LKM300" s="3"/>
      <c r="LKW300" s="3"/>
      <c r="LLG300" s="3"/>
      <c r="LLQ300" s="3"/>
      <c r="LMA300" s="3"/>
      <c r="LMK300" s="3"/>
      <c r="LMU300" s="3"/>
      <c r="LNE300" s="3"/>
      <c r="LNO300" s="3"/>
      <c r="LNY300" s="3"/>
      <c r="LOI300" s="3"/>
      <c r="LOS300" s="3"/>
      <c r="LPC300" s="3"/>
      <c r="LPM300" s="3"/>
      <c r="LPW300" s="3"/>
      <c r="LQG300" s="3"/>
      <c r="LQQ300" s="3"/>
      <c r="LRA300" s="3"/>
      <c r="LRK300" s="3"/>
      <c r="LRU300" s="3"/>
      <c r="LSE300" s="3"/>
      <c r="LSO300" s="3"/>
      <c r="LSY300" s="3"/>
      <c r="LTI300" s="3"/>
      <c r="LTS300" s="3"/>
      <c r="LUC300" s="3"/>
      <c r="LUM300" s="3"/>
      <c r="LUW300" s="3"/>
      <c r="LVG300" s="3"/>
      <c r="LVQ300" s="3"/>
      <c r="LWA300" s="3"/>
      <c r="LWK300" s="3"/>
      <c r="LWU300" s="3"/>
      <c r="LXE300" s="3"/>
      <c r="LXO300" s="3"/>
      <c r="LXY300" s="3"/>
      <c r="LYI300" s="3"/>
      <c r="LYS300" s="3"/>
      <c r="LZC300" s="3"/>
      <c r="LZM300" s="3"/>
      <c r="LZW300" s="3"/>
      <c r="MAG300" s="3"/>
      <c r="MAQ300" s="3"/>
      <c r="MBA300" s="3"/>
      <c r="MBK300" s="3"/>
      <c r="MBU300" s="3"/>
      <c r="MCE300" s="3"/>
      <c r="MCO300" s="3"/>
      <c r="MCY300" s="3"/>
      <c r="MDI300" s="3"/>
      <c r="MDS300" s="3"/>
      <c r="MEC300" s="3"/>
      <c r="MEM300" s="3"/>
      <c r="MEW300" s="3"/>
      <c r="MFG300" s="3"/>
      <c r="MFQ300" s="3"/>
      <c r="MGA300" s="3"/>
      <c r="MGK300" s="3"/>
      <c r="MGU300" s="3"/>
      <c r="MHE300" s="3"/>
      <c r="MHO300" s="3"/>
      <c r="MHY300" s="3"/>
      <c r="MII300" s="3"/>
      <c r="MIS300" s="3"/>
      <c r="MJC300" s="3"/>
      <c r="MJM300" s="3"/>
      <c r="MJW300" s="3"/>
      <c r="MKG300" s="3"/>
      <c r="MKQ300" s="3"/>
      <c r="MLA300" s="3"/>
      <c r="MLK300" s="3"/>
      <c r="MLU300" s="3"/>
      <c r="MME300" s="3"/>
      <c r="MMO300" s="3"/>
      <c r="MMY300" s="3"/>
      <c r="MNI300" s="3"/>
      <c r="MNS300" s="3"/>
      <c r="MOC300" s="3"/>
      <c r="MOM300" s="3"/>
      <c r="MOW300" s="3"/>
      <c r="MPG300" s="3"/>
      <c r="MPQ300" s="3"/>
      <c r="MQA300" s="3"/>
      <c r="MQK300" s="3"/>
      <c r="MQU300" s="3"/>
      <c r="MRE300" s="3"/>
      <c r="MRO300" s="3"/>
      <c r="MRY300" s="3"/>
      <c r="MSI300" s="3"/>
      <c r="MSS300" s="3"/>
      <c r="MTC300" s="3"/>
      <c r="MTM300" s="3"/>
      <c r="MTW300" s="3"/>
      <c r="MUG300" s="3"/>
      <c r="MUQ300" s="3"/>
      <c r="MVA300" s="3"/>
      <c r="MVK300" s="3"/>
      <c r="MVU300" s="3"/>
      <c r="MWE300" s="3"/>
      <c r="MWO300" s="3"/>
      <c r="MWY300" s="3"/>
      <c r="MXI300" s="3"/>
      <c r="MXS300" s="3"/>
      <c r="MYC300" s="3"/>
      <c r="MYM300" s="3"/>
      <c r="MYW300" s="3"/>
      <c r="MZG300" s="3"/>
      <c r="MZQ300" s="3"/>
      <c r="NAA300" s="3"/>
      <c r="NAK300" s="3"/>
      <c r="NAU300" s="3"/>
      <c r="NBE300" s="3"/>
      <c r="NBO300" s="3"/>
      <c r="NBY300" s="3"/>
      <c r="NCI300" s="3"/>
      <c r="NCS300" s="3"/>
      <c r="NDC300" s="3"/>
      <c r="NDM300" s="3"/>
      <c r="NDW300" s="3"/>
      <c r="NEG300" s="3"/>
      <c r="NEQ300" s="3"/>
      <c r="NFA300" s="3"/>
      <c r="NFK300" s="3"/>
      <c r="NFU300" s="3"/>
      <c r="NGE300" s="3"/>
      <c r="NGO300" s="3"/>
      <c r="NGY300" s="3"/>
      <c r="NHI300" s="3"/>
      <c r="NHS300" s="3"/>
      <c r="NIC300" s="3"/>
      <c r="NIM300" s="3"/>
      <c r="NIW300" s="3"/>
      <c r="NJG300" s="3"/>
      <c r="NJQ300" s="3"/>
      <c r="NKA300" s="3"/>
      <c r="NKK300" s="3"/>
      <c r="NKU300" s="3"/>
      <c r="NLE300" s="3"/>
      <c r="NLO300" s="3"/>
      <c r="NLY300" s="3"/>
      <c r="NMI300" s="3"/>
      <c r="NMS300" s="3"/>
      <c r="NNC300" s="3"/>
      <c r="NNM300" s="3"/>
      <c r="NNW300" s="3"/>
      <c r="NOG300" s="3"/>
      <c r="NOQ300" s="3"/>
      <c r="NPA300" s="3"/>
      <c r="NPK300" s="3"/>
      <c r="NPU300" s="3"/>
      <c r="NQE300" s="3"/>
      <c r="NQO300" s="3"/>
      <c r="NQY300" s="3"/>
      <c r="NRI300" s="3"/>
      <c r="NRS300" s="3"/>
      <c r="NSC300" s="3"/>
      <c r="NSM300" s="3"/>
      <c r="NSW300" s="3"/>
      <c r="NTG300" s="3"/>
      <c r="NTQ300" s="3"/>
      <c r="NUA300" s="3"/>
      <c r="NUK300" s="3"/>
      <c r="NUU300" s="3"/>
      <c r="NVE300" s="3"/>
      <c r="NVO300" s="3"/>
      <c r="NVY300" s="3"/>
      <c r="NWI300" s="3"/>
      <c r="NWS300" s="3"/>
      <c r="NXC300" s="3"/>
      <c r="NXM300" s="3"/>
      <c r="NXW300" s="3"/>
      <c r="NYG300" s="3"/>
      <c r="NYQ300" s="3"/>
      <c r="NZA300" s="3"/>
      <c r="NZK300" s="3"/>
      <c r="NZU300" s="3"/>
      <c r="OAE300" s="3"/>
      <c r="OAO300" s="3"/>
      <c r="OAY300" s="3"/>
      <c r="OBI300" s="3"/>
      <c r="OBS300" s="3"/>
      <c r="OCC300" s="3"/>
      <c r="OCM300" s="3"/>
      <c r="OCW300" s="3"/>
      <c r="ODG300" s="3"/>
      <c r="ODQ300" s="3"/>
      <c r="OEA300" s="3"/>
      <c r="OEK300" s="3"/>
      <c r="OEU300" s="3"/>
      <c r="OFE300" s="3"/>
      <c r="OFO300" s="3"/>
      <c r="OFY300" s="3"/>
      <c r="OGI300" s="3"/>
      <c r="OGS300" s="3"/>
      <c r="OHC300" s="3"/>
      <c r="OHM300" s="3"/>
      <c r="OHW300" s="3"/>
      <c r="OIG300" s="3"/>
      <c r="OIQ300" s="3"/>
      <c r="OJA300" s="3"/>
      <c r="OJK300" s="3"/>
      <c r="OJU300" s="3"/>
      <c r="OKE300" s="3"/>
      <c r="OKO300" s="3"/>
      <c r="OKY300" s="3"/>
      <c r="OLI300" s="3"/>
      <c r="OLS300" s="3"/>
      <c r="OMC300" s="3"/>
      <c r="OMM300" s="3"/>
      <c r="OMW300" s="3"/>
      <c r="ONG300" s="3"/>
      <c r="ONQ300" s="3"/>
      <c r="OOA300" s="3"/>
      <c r="OOK300" s="3"/>
      <c r="OOU300" s="3"/>
      <c r="OPE300" s="3"/>
      <c r="OPO300" s="3"/>
      <c r="OPY300" s="3"/>
      <c r="OQI300" s="3"/>
      <c r="OQS300" s="3"/>
      <c r="ORC300" s="3"/>
      <c r="ORM300" s="3"/>
      <c r="ORW300" s="3"/>
      <c r="OSG300" s="3"/>
      <c r="OSQ300" s="3"/>
      <c r="OTA300" s="3"/>
      <c r="OTK300" s="3"/>
      <c r="OTU300" s="3"/>
      <c r="OUE300" s="3"/>
      <c r="OUO300" s="3"/>
      <c r="OUY300" s="3"/>
      <c r="OVI300" s="3"/>
      <c r="OVS300" s="3"/>
      <c r="OWC300" s="3"/>
      <c r="OWM300" s="3"/>
      <c r="OWW300" s="3"/>
      <c r="OXG300" s="3"/>
      <c r="OXQ300" s="3"/>
      <c r="OYA300" s="3"/>
      <c r="OYK300" s="3"/>
      <c r="OYU300" s="3"/>
      <c r="OZE300" s="3"/>
      <c r="OZO300" s="3"/>
      <c r="OZY300" s="3"/>
      <c r="PAI300" s="3"/>
      <c r="PAS300" s="3"/>
      <c r="PBC300" s="3"/>
      <c r="PBM300" s="3"/>
      <c r="PBW300" s="3"/>
      <c r="PCG300" s="3"/>
      <c r="PCQ300" s="3"/>
      <c r="PDA300" s="3"/>
      <c r="PDK300" s="3"/>
      <c r="PDU300" s="3"/>
      <c r="PEE300" s="3"/>
      <c r="PEO300" s="3"/>
      <c r="PEY300" s="3"/>
      <c r="PFI300" s="3"/>
      <c r="PFS300" s="3"/>
      <c r="PGC300" s="3"/>
      <c r="PGM300" s="3"/>
      <c r="PGW300" s="3"/>
      <c r="PHG300" s="3"/>
      <c r="PHQ300" s="3"/>
      <c r="PIA300" s="3"/>
      <c r="PIK300" s="3"/>
      <c r="PIU300" s="3"/>
      <c r="PJE300" s="3"/>
      <c r="PJO300" s="3"/>
      <c r="PJY300" s="3"/>
      <c r="PKI300" s="3"/>
      <c r="PKS300" s="3"/>
      <c r="PLC300" s="3"/>
      <c r="PLM300" s="3"/>
      <c r="PLW300" s="3"/>
      <c r="PMG300" s="3"/>
      <c r="PMQ300" s="3"/>
      <c r="PNA300" s="3"/>
      <c r="PNK300" s="3"/>
      <c r="PNU300" s="3"/>
      <c r="POE300" s="3"/>
      <c r="POO300" s="3"/>
      <c r="POY300" s="3"/>
      <c r="PPI300" s="3"/>
      <c r="PPS300" s="3"/>
      <c r="PQC300" s="3"/>
      <c r="PQM300" s="3"/>
      <c r="PQW300" s="3"/>
      <c r="PRG300" s="3"/>
      <c r="PRQ300" s="3"/>
      <c r="PSA300" s="3"/>
      <c r="PSK300" s="3"/>
      <c r="PSU300" s="3"/>
      <c r="PTE300" s="3"/>
      <c r="PTO300" s="3"/>
      <c r="PTY300" s="3"/>
      <c r="PUI300" s="3"/>
      <c r="PUS300" s="3"/>
      <c r="PVC300" s="3"/>
      <c r="PVM300" s="3"/>
      <c r="PVW300" s="3"/>
      <c r="PWG300" s="3"/>
      <c r="PWQ300" s="3"/>
      <c r="PXA300" s="3"/>
      <c r="PXK300" s="3"/>
      <c r="PXU300" s="3"/>
      <c r="PYE300" s="3"/>
      <c r="PYO300" s="3"/>
      <c r="PYY300" s="3"/>
      <c r="PZI300" s="3"/>
      <c r="PZS300" s="3"/>
      <c r="QAC300" s="3"/>
      <c r="QAM300" s="3"/>
      <c r="QAW300" s="3"/>
      <c r="QBG300" s="3"/>
      <c r="QBQ300" s="3"/>
      <c r="QCA300" s="3"/>
      <c r="QCK300" s="3"/>
      <c r="QCU300" s="3"/>
      <c r="QDE300" s="3"/>
      <c r="QDO300" s="3"/>
      <c r="QDY300" s="3"/>
      <c r="QEI300" s="3"/>
      <c r="QES300" s="3"/>
      <c r="QFC300" s="3"/>
      <c r="QFM300" s="3"/>
      <c r="QFW300" s="3"/>
      <c r="QGG300" s="3"/>
      <c r="QGQ300" s="3"/>
      <c r="QHA300" s="3"/>
      <c r="QHK300" s="3"/>
      <c r="QHU300" s="3"/>
      <c r="QIE300" s="3"/>
      <c r="QIO300" s="3"/>
      <c r="QIY300" s="3"/>
      <c r="QJI300" s="3"/>
      <c r="QJS300" s="3"/>
      <c r="QKC300" s="3"/>
      <c r="QKM300" s="3"/>
      <c r="QKW300" s="3"/>
      <c r="QLG300" s="3"/>
      <c r="QLQ300" s="3"/>
      <c r="QMA300" s="3"/>
      <c r="QMK300" s="3"/>
      <c r="QMU300" s="3"/>
      <c r="QNE300" s="3"/>
      <c r="QNO300" s="3"/>
      <c r="QNY300" s="3"/>
      <c r="QOI300" s="3"/>
      <c r="QOS300" s="3"/>
      <c r="QPC300" s="3"/>
      <c r="QPM300" s="3"/>
      <c r="QPW300" s="3"/>
      <c r="QQG300" s="3"/>
      <c r="QQQ300" s="3"/>
      <c r="QRA300" s="3"/>
      <c r="QRK300" s="3"/>
      <c r="QRU300" s="3"/>
      <c r="QSE300" s="3"/>
      <c r="QSO300" s="3"/>
      <c r="QSY300" s="3"/>
      <c r="QTI300" s="3"/>
      <c r="QTS300" s="3"/>
      <c r="QUC300" s="3"/>
      <c r="QUM300" s="3"/>
      <c r="QUW300" s="3"/>
      <c r="QVG300" s="3"/>
      <c r="QVQ300" s="3"/>
      <c r="QWA300" s="3"/>
      <c r="QWK300" s="3"/>
      <c r="QWU300" s="3"/>
      <c r="QXE300" s="3"/>
      <c r="QXO300" s="3"/>
      <c r="QXY300" s="3"/>
      <c r="QYI300" s="3"/>
      <c r="QYS300" s="3"/>
      <c r="QZC300" s="3"/>
      <c r="QZM300" s="3"/>
      <c r="QZW300" s="3"/>
      <c r="RAG300" s="3"/>
      <c r="RAQ300" s="3"/>
      <c r="RBA300" s="3"/>
      <c r="RBK300" s="3"/>
      <c r="RBU300" s="3"/>
      <c r="RCE300" s="3"/>
      <c r="RCO300" s="3"/>
      <c r="RCY300" s="3"/>
      <c r="RDI300" s="3"/>
      <c r="RDS300" s="3"/>
      <c r="REC300" s="3"/>
      <c r="REM300" s="3"/>
      <c r="REW300" s="3"/>
      <c r="RFG300" s="3"/>
      <c r="RFQ300" s="3"/>
      <c r="RGA300" s="3"/>
      <c r="RGK300" s="3"/>
      <c r="RGU300" s="3"/>
      <c r="RHE300" s="3"/>
      <c r="RHO300" s="3"/>
      <c r="RHY300" s="3"/>
      <c r="RII300" s="3"/>
      <c r="RIS300" s="3"/>
      <c r="RJC300" s="3"/>
      <c r="RJM300" s="3"/>
      <c r="RJW300" s="3"/>
      <c r="RKG300" s="3"/>
      <c r="RKQ300" s="3"/>
      <c r="RLA300" s="3"/>
      <c r="RLK300" s="3"/>
      <c r="RLU300" s="3"/>
      <c r="RME300" s="3"/>
      <c r="RMO300" s="3"/>
      <c r="RMY300" s="3"/>
      <c r="RNI300" s="3"/>
      <c r="RNS300" s="3"/>
      <c r="ROC300" s="3"/>
      <c r="ROM300" s="3"/>
      <c r="ROW300" s="3"/>
      <c r="RPG300" s="3"/>
      <c r="RPQ300" s="3"/>
      <c r="RQA300" s="3"/>
      <c r="RQK300" s="3"/>
      <c r="RQU300" s="3"/>
      <c r="RRE300" s="3"/>
      <c r="RRO300" s="3"/>
      <c r="RRY300" s="3"/>
      <c r="RSI300" s="3"/>
      <c r="RSS300" s="3"/>
      <c r="RTC300" s="3"/>
      <c r="RTM300" s="3"/>
      <c r="RTW300" s="3"/>
      <c r="RUG300" s="3"/>
      <c r="RUQ300" s="3"/>
      <c r="RVA300" s="3"/>
      <c r="RVK300" s="3"/>
      <c r="RVU300" s="3"/>
      <c r="RWE300" s="3"/>
      <c r="RWO300" s="3"/>
      <c r="RWY300" s="3"/>
      <c r="RXI300" s="3"/>
      <c r="RXS300" s="3"/>
      <c r="RYC300" s="3"/>
      <c r="RYM300" s="3"/>
      <c r="RYW300" s="3"/>
      <c r="RZG300" s="3"/>
      <c r="RZQ300" s="3"/>
      <c r="SAA300" s="3"/>
      <c r="SAK300" s="3"/>
      <c r="SAU300" s="3"/>
      <c r="SBE300" s="3"/>
      <c r="SBO300" s="3"/>
      <c r="SBY300" s="3"/>
      <c r="SCI300" s="3"/>
      <c r="SCS300" s="3"/>
      <c r="SDC300" s="3"/>
      <c r="SDM300" s="3"/>
      <c r="SDW300" s="3"/>
      <c r="SEG300" s="3"/>
      <c r="SEQ300" s="3"/>
      <c r="SFA300" s="3"/>
      <c r="SFK300" s="3"/>
      <c r="SFU300" s="3"/>
      <c r="SGE300" s="3"/>
      <c r="SGO300" s="3"/>
      <c r="SGY300" s="3"/>
      <c r="SHI300" s="3"/>
      <c r="SHS300" s="3"/>
      <c r="SIC300" s="3"/>
      <c r="SIM300" s="3"/>
      <c r="SIW300" s="3"/>
      <c r="SJG300" s="3"/>
      <c r="SJQ300" s="3"/>
      <c r="SKA300" s="3"/>
      <c r="SKK300" s="3"/>
      <c r="SKU300" s="3"/>
      <c r="SLE300" s="3"/>
      <c r="SLO300" s="3"/>
      <c r="SLY300" s="3"/>
      <c r="SMI300" s="3"/>
      <c r="SMS300" s="3"/>
      <c r="SNC300" s="3"/>
      <c r="SNM300" s="3"/>
      <c r="SNW300" s="3"/>
      <c r="SOG300" s="3"/>
      <c r="SOQ300" s="3"/>
      <c r="SPA300" s="3"/>
      <c r="SPK300" s="3"/>
      <c r="SPU300" s="3"/>
      <c r="SQE300" s="3"/>
      <c r="SQO300" s="3"/>
      <c r="SQY300" s="3"/>
      <c r="SRI300" s="3"/>
      <c r="SRS300" s="3"/>
      <c r="SSC300" s="3"/>
      <c r="SSM300" s="3"/>
      <c r="SSW300" s="3"/>
      <c r="STG300" s="3"/>
      <c r="STQ300" s="3"/>
      <c r="SUA300" s="3"/>
      <c r="SUK300" s="3"/>
      <c r="SUU300" s="3"/>
      <c r="SVE300" s="3"/>
      <c r="SVO300" s="3"/>
      <c r="SVY300" s="3"/>
      <c r="SWI300" s="3"/>
      <c r="SWS300" s="3"/>
      <c r="SXC300" s="3"/>
      <c r="SXM300" s="3"/>
      <c r="SXW300" s="3"/>
      <c r="SYG300" s="3"/>
      <c r="SYQ300" s="3"/>
      <c r="SZA300" s="3"/>
      <c r="SZK300" s="3"/>
      <c r="SZU300" s="3"/>
      <c r="TAE300" s="3"/>
      <c r="TAO300" s="3"/>
      <c r="TAY300" s="3"/>
      <c r="TBI300" s="3"/>
      <c r="TBS300" s="3"/>
      <c r="TCC300" s="3"/>
      <c r="TCM300" s="3"/>
      <c r="TCW300" s="3"/>
      <c r="TDG300" s="3"/>
      <c r="TDQ300" s="3"/>
      <c r="TEA300" s="3"/>
      <c r="TEK300" s="3"/>
      <c r="TEU300" s="3"/>
      <c r="TFE300" s="3"/>
      <c r="TFO300" s="3"/>
      <c r="TFY300" s="3"/>
      <c r="TGI300" s="3"/>
      <c r="TGS300" s="3"/>
      <c r="THC300" s="3"/>
      <c r="THM300" s="3"/>
      <c r="THW300" s="3"/>
      <c r="TIG300" s="3"/>
      <c r="TIQ300" s="3"/>
      <c r="TJA300" s="3"/>
      <c r="TJK300" s="3"/>
      <c r="TJU300" s="3"/>
      <c r="TKE300" s="3"/>
      <c r="TKO300" s="3"/>
      <c r="TKY300" s="3"/>
      <c r="TLI300" s="3"/>
      <c r="TLS300" s="3"/>
      <c r="TMC300" s="3"/>
      <c r="TMM300" s="3"/>
      <c r="TMW300" s="3"/>
      <c r="TNG300" s="3"/>
      <c r="TNQ300" s="3"/>
      <c r="TOA300" s="3"/>
      <c r="TOK300" s="3"/>
      <c r="TOU300" s="3"/>
      <c r="TPE300" s="3"/>
      <c r="TPO300" s="3"/>
      <c r="TPY300" s="3"/>
      <c r="TQI300" s="3"/>
      <c r="TQS300" s="3"/>
      <c r="TRC300" s="3"/>
      <c r="TRM300" s="3"/>
      <c r="TRW300" s="3"/>
      <c r="TSG300" s="3"/>
      <c r="TSQ300" s="3"/>
      <c r="TTA300" s="3"/>
      <c r="TTK300" s="3"/>
      <c r="TTU300" s="3"/>
      <c r="TUE300" s="3"/>
      <c r="TUO300" s="3"/>
      <c r="TUY300" s="3"/>
      <c r="TVI300" s="3"/>
      <c r="TVS300" s="3"/>
      <c r="TWC300" s="3"/>
      <c r="TWM300" s="3"/>
      <c r="TWW300" s="3"/>
      <c r="TXG300" s="3"/>
      <c r="TXQ300" s="3"/>
      <c r="TYA300" s="3"/>
      <c r="TYK300" s="3"/>
      <c r="TYU300" s="3"/>
      <c r="TZE300" s="3"/>
      <c r="TZO300" s="3"/>
      <c r="TZY300" s="3"/>
      <c r="UAI300" s="3"/>
      <c r="UAS300" s="3"/>
      <c r="UBC300" s="3"/>
      <c r="UBM300" s="3"/>
      <c r="UBW300" s="3"/>
      <c r="UCG300" s="3"/>
      <c r="UCQ300" s="3"/>
      <c r="UDA300" s="3"/>
      <c r="UDK300" s="3"/>
      <c r="UDU300" s="3"/>
      <c r="UEE300" s="3"/>
      <c r="UEO300" s="3"/>
      <c r="UEY300" s="3"/>
      <c r="UFI300" s="3"/>
      <c r="UFS300" s="3"/>
      <c r="UGC300" s="3"/>
      <c r="UGM300" s="3"/>
      <c r="UGW300" s="3"/>
      <c r="UHG300" s="3"/>
      <c r="UHQ300" s="3"/>
      <c r="UIA300" s="3"/>
      <c r="UIK300" s="3"/>
      <c r="UIU300" s="3"/>
      <c r="UJE300" s="3"/>
      <c r="UJO300" s="3"/>
      <c r="UJY300" s="3"/>
      <c r="UKI300" s="3"/>
      <c r="UKS300" s="3"/>
      <c r="ULC300" s="3"/>
      <c r="ULM300" s="3"/>
      <c r="ULW300" s="3"/>
      <c r="UMG300" s="3"/>
      <c r="UMQ300" s="3"/>
      <c r="UNA300" s="3"/>
      <c r="UNK300" s="3"/>
      <c r="UNU300" s="3"/>
      <c r="UOE300" s="3"/>
      <c r="UOO300" s="3"/>
      <c r="UOY300" s="3"/>
      <c r="UPI300" s="3"/>
      <c r="UPS300" s="3"/>
      <c r="UQC300" s="3"/>
      <c r="UQM300" s="3"/>
      <c r="UQW300" s="3"/>
      <c r="URG300" s="3"/>
      <c r="URQ300" s="3"/>
      <c r="USA300" s="3"/>
      <c r="USK300" s="3"/>
      <c r="USU300" s="3"/>
      <c r="UTE300" s="3"/>
      <c r="UTO300" s="3"/>
      <c r="UTY300" s="3"/>
      <c r="UUI300" s="3"/>
      <c r="UUS300" s="3"/>
      <c r="UVC300" s="3"/>
      <c r="UVM300" s="3"/>
      <c r="UVW300" s="3"/>
      <c r="UWG300" s="3"/>
      <c r="UWQ300" s="3"/>
      <c r="UXA300" s="3"/>
      <c r="UXK300" s="3"/>
      <c r="UXU300" s="3"/>
      <c r="UYE300" s="3"/>
      <c r="UYO300" s="3"/>
      <c r="UYY300" s="3"/>
      <c r="UZI300" s="3"/>
      <c r="UZS300" s="3"/>
      <c r="VAC300" s="3"/>
      <c r="VAM300" s="3"/>
      <c r="VAW300" s="3"/>
      <c r="VBG300" s="3"/>
      <c r="VBQ300" s="3"/>
      <c r="VCA300" s="3"/>
      <c r="VCK300" s="3"/>
      <c r="VCU300" s="3"/>
      <c r="VDE300" s="3"/>
      <c r="VDO300" s="3"/>
      <c r="VDY300" s="3"/>
      <c r="VEI300" s="3"/>
      <c r="VES300" s="3"/>
      <c r="VFC300" s="3"/>
      <c r="VFM300" s="3"/>
      <c r="VFW300" s="3"/>
      <c r="VGG300" s="3"/>
      <c r="VGQ300" s="3"/>
      <c r="VHA300" s="3"/>
      <c r="VHK300" s="3"/>
      <c r="VHU300" s="3"/>
      <c r="VIE300" s="3"/>
      <c r="VIO300" s="3"/>
      <c r="VIY300" s="3"/>
      <c r="VJI300" s="3"/>
      <c r="VJS300" s="3"/>
      <c r="VKC300" s="3"/>
      <c r="VKM300" s="3"/>
      <c r="VKW300" s="3"/>
      <c r="VLG300" s="3"/>
      <c r="VLQ300" s="3"/>
      <c r="VMA300" s="3"/>
      <c r="VMK300" s="3"/>
      <c r="VMU300" s="3"/>
      <c r="VNE300" s="3"/>
      <c r="VNO300" s="3"/>
      <c r="VNY300" s="3"/>
      <c r="VOI300" s="3"/>
      <c r="VOS300" s="3"/>
      <c r="VPC300" s="3"/>
      <c r="VPM300" s="3"/>
      <c r="VPW300" s="3"/>
      <c r="VQG300" s="3"/>
      <c r="VQQ300" s="3"/>
      <c r="VRA300" s="3"/>
      <c r="VRK300" s="3"/>
      <c r="VRU300" s="3"/>
      <c r="VSE300" s="3"/>
      <c r="VSO300" s="3"/>
      <c r="VSY300" s="3"/>
      <c r="VTI300" s="3"/>
      <c r="VTS300" s="3"/>
      <c r="VUC300" s="3"/>
      <c r="VUM300" s="3"/>
      <c r="VUW300" s="3"/>
      <c r="VVG300" s="3"/>
      <c r="VVQ300" s="3"/>
      <c r="VWA300" s="3"/>
      <c r="VWK300" s="3"/>
      <c r="VWU300" s="3"/>
      <c r="VXE300" s="3"/>
      <c r="VXO300" s="3"/>
      <c r="VXY300" s="3"/>
      <c r="VYI300" s="3"/>
      <c r="VYS300" s="3"/>
      <c r="VZC300" s="3"/>
      <c r="VZM300" s="3"/>
      <c r="VZW300" s="3"/>
      <c r="WAG300" s="3"/>
      <c r="WAQ300" s="3"/>
      <c r="WBA300" s="3"/>
      <c r="WBK300" s="3"/>
      <c r="WBU300" s="3"/>
      <c r="WCE300" s="3"/>
      <c r="WCO300" s="3"/>
      <c r="WCY300" s="3"/>
      <c r="WDI300" s="3"/>
      <c r="WDS300" s="3"/>
      <c r="WEC300" s="3"/>
      <c r="WEM300" s="3"/>
      <c r="WEW300" s="3"/>
      <c r="WFG300" s="3"/>
      <c r="WFQ300" s="3"/>
      <c r="WGA300" s="3"/>
      <c r="WGK300" s="3"/>
      <c r="WGU300" s="3"/>
      <c r="WHE300" s="3"/>
      <c r="WHO300" s="3"/>
      <c r="WHY300" s="3"/>
      <c r="WII300" s="3"/>
      <c r="WIS300" s="3"/>
      <c r="WJC300" s="3"/>
      <c r="WJM300" s="3"/>
      <c r="WJW300" s="3"/>
      <c r="WKG300" s="3"/>
      <c r="WKQ300" s="3"/>
      <c r="WLA300" s="3"/>
      <c r="WLK300" s="3"/>
      <c r="WLU300" s="3"/>
      <c r="WME300" s="3"/>
      <c r="WMO300" s="3"/>
      <c r="WMY300" s="3"/>
      <c r="WNI300" s="3"/>
      <c r="WNS300" s="3"/>
      <c r="WOC300" s="3"/>
      <c r="WOM300" s="3"/>
      <c r="WOW300" s="3"/>
      <c r="WPG300" s="3"/>
      <c r="WPQ300" s="3"/>
      <c r="WQA300" s="3"/>
      <c r="WQK300" s="3"/>
      <c r="WQU300" s="3"/>
      <c r="WRE300" s="3"/>
      <c r="WRO300" s="3"/>
      <c r="WRY300" s="3"/>
      <c r="WSI300" s="3"/>
      <c r="WSS300" s="3"/>
      <c r="WTC300" s="3"/>
      <c r="WTM300" s="3"/>
      <c r="WTW300" s="3"/>
      <c r="WUG300" s="3"/>
      <c r="WUQ300" s="3"/>
      <c r="WVA300" s="3"/>
      <c r="WVK300" s="3"/>
      <c r="WVU300" s="3"/>
      <c r="WWE300" s="3"/>
      <c r="WWO300" s="3"/>
      <c r="WWY300" s="3"/>
      <c r="WXI300" s="3"/>
      <c r="WXS300" s="3"/>
      <c r="WYC300" s="3"/>
      <c r="WYM300" s="3"/>
      <c r="WYW300" s="3"/>
      <c r="WZG300" s="3"/>
      <c r="WZQ300" s="3"/>
      <c r="XAA300" s="3"/>
      <c r="XAK300" s="3"/>
      <c r="XAU300" s="3"/>
      <c r="XBE300" s="3"/>
      <c r="XBO300" s="3"/>
      <c r="XBY300" s="3"/>
      <c r="XCI300" s="3"/>
      <c r="XCS300" s="3"/>
      <c r="XDC300" s="3"/>
      <c r="XDM300" s="3"/>
      <c r="XDW300" s="3"/>
      <c r="XEG300" s="3"/>
      <c r="XEQ300" s="3"/>
      <c r="XFA300" s="3"/>
    </row>
    <row r="301" spans="1:1021 1031:2041 2051:3071 3081:4091 4101:5111 5121:6141 6151:7161 7171:8191 8201:9211 9221:10231 10241:11261 11271:12281 12291:13311 13321:14331 14341:15351 15361:16381" x14ac:dyDescent="0.25">
      <c r="A301" s="3">
        <v>45199</v>
      </c>
      <c r="B301" s="1">
        <v>1551332178.6600015</v>
      </c>
      <c r="C301" s="1">
        <v>64826663.890000015</v>
      </c>
      <c r="D301" s="1">
        <v>97632549.779999956</v>
      </c>
      <c r="E301" s="1">
        <v>14181659.270000011</v>
      </c>
      <c r="F301" s="1">
        <v>99648020.330000132</v>
      </c>
      <c r="G301" s="1">
        <v>184308428.66999999</v>
      </c>
      <c r="H301" s="1">
        <v>58343394.090000011</v>
      </c>
      <c r="I301" s="1">
        <v>2176818734.7499971</v>
      </c>
      <c r="J301" s="1">
        <v>2905503991.3300071</v>
      </c>
      <c r="K301" s="1"/>
      <c r="L301" s="39"/>
      <c r="M301" s="39"/>
      <c r="N301" s="39"/>
      <c r="O301" s="39"/>
      <c r="P301" s="39"/>
      <c r="Q301" s="39"/>
    </row>
    <row r="302" spans="1:1021 1031:2041 2051:3071 3081:4091 4101:5111 5121:6141 6151:7161 7171:8191 8201:9211 9221:10231 10241:11261 11271:12281 12291:13311 13321:14331 14341:15351 15361:16381" x14ac:dyDescent="0.25">
      <c r="A302" s="3">
        <v>45230</v>
      </c>
      <c r="B302" s="1">
        <v>1469198990.269999</v>
      </c>
      <c r="C302" s="1">
        <v>65224588.180000052</v>
      </c>
      <c r="D302" s="1">
        <v>91258595.139999971</v>
      </c>
      <c r="E302" s="1">
        <v>11831449.999999987</v>
      </c>
      <c r="F302" s="1">
        <v>118278724.84999996</v>
      </c>
      <c r="G302" s="1">
        <v>196421689.30000004</v>
      </c>
      <c r="H302" s="1">
        <v>68935060.309999973</v>
      </c>
      <c r="I302" s="1">
        <v>1981114499.7299912</v>
      </c>
      <c r="J302" s="1">
        <v>2688938196.9299879</v>
      </c>
      <c r="K302" s="1"/>
      <c r="L302" s="39"/>
      <c r="M302" s="39"/>
      <c r="N302" s="39"/>
      <c r="O302" s="39"/>
      <c r="P302" s="39"/>
      <c r="Q302" s="39"/>
    </row>
    <row r="303" spans="1:1021 1031:2041 2051:3071 3081:4091 4101:5111 5121:6141 6151:7161 7171:8191 8201:9211 9221:10231 10241:11261 11271:12281 12291:13311 13321:14331 14341:15351 15361:16381" x14ac:dyDescent="0.25">
      <c r="A303" s="3">
        <v>45231</v>
      </c>
      <c r="B303" s="1">
        <v>1585181706.730001</v>
      </c>
      <c r="C303" s="1">
        <v>31977876.479999997</v>
      </c>
      <c r="D303" s="1">
        <v>111726233.00000004</v>
      </c>
      <c r="E303" s="1">
        <v>15111839.439999998</v>
      </c>
      <c r="F303" s="1">
        <v>79719915.640000015</v>
      </c>
      <c r="G303" s="1">
        <v>267756739.61999997</v>
      </c>
      <c r="H303" s="1">
        <v>330482750.45999998</v>
      </c>
      <c r="I303" s="1">
        <v>2434230935.3699946</v>
      </c>
      <c r="J303" s="1">
        <v>3239775797.0699873</v>
      </c>
      <c r="K303" s="1"/>
      <c r="L303" s="39"/>
      <c r="M303" s="39"/>
      <c r="N303" s="39"/>
      <c r="O303" s="39"/>
      <c r="P303" s="39"/>
      <c r="Q303" s="39"/>
    </row>
    <row r="304" spans="1:1021 1031:2041 2051:3071 3081:4091 4101:5111 5121:6141 6151:7161 7171:8191 8201:9211 9221:10231 10241:11261 11271:12281 12291:13311 13321:14331 14341:15351 15361:16381" x14ac:dyDescent="0.25">
      <c r="A304" s="3">
        <v>45261</v>
      </c>
      <c r="B304" s="1">
        <v>1645373916.9199989</v>
      </c>
      <c r="C304" s="1">
        <v>25809842.129999988</v>
      </c>
      <c r="D304" s="1">
        <v>214575617.21000004</v>
      </c>
      <c r="E304" s="1">
        <v>13229578.740000004</v>
      </c>
      <c r="F304" s="1">
        <v>67807128.170000061</v>
      </c>
      <c r="G304" s="1">
        <v>291208234.43000007</v>
      </c>
      <c r="H304" s="1">
        <v>62987141.770000011</v>
      </c>
      <c r="I304" s="1">
        <v>2446878463.9500055</v>
      </c>
      <c r="J304" s="1">
        <v>3288145158.3000126</v>
      </c>
      <c r="K304" s="1"/>
      <c r="L304" s="39"/>
      <c r="M304" s="39"/>
      <c r="N304" s="39"/>
      <c r="O304" s="39"/>
      <c r="P304" s="39"/>
      <c r="Q304" s="39"/>
    </row>
    <row r="305" spans="1:17" x14ac:dyDescent="0.25">
      <c r="A305" s="3">
        <v>45292</v>
      </c>
      <c r="B305" s="1">
        <v>1784801328.5500042</v>
      </c>
      <c r="C305" s="1">
        <v>67355285.410000011</v>
      </c>
      <c r="D305" s="1">
        <v>95321988.939999998</v>
      </c>
      <c r="E305" s="1">
        <v>14965234.939999994</v>
      </c>
      <c r="F305" s="1">
        <v>67050697.599999949</v>
      </c>
      <c r="G305" s="1">
        <v>247393809.78</v>
      </c>
      <c r="H305" s="1">
        <v>49134670.740000002</v>
      </c>
      <c r="I305" s="1">
        <v>2068825156.6700101</v>
      </c>
      <c r="J305" s="1">
        <v>2894521137.2400064</v>
      </c>
      <c r="K305" s="1"/>
      <c r="L305" s="39"/>
      <c r="M305" s="39"/>
      <c r="N305" s="39"/>
      <c r="O305" s="39"/>
      <c r="P305" s="39"/>
      <c r="Q305" s="39"/>
    </row>
    <row r="306" spans="1:17" x14ac:dyDescent="0.25">
      <c r="A306" s="3">
        <v>45323</v>
      </c>
      <c r="B306" s="1">
        <v>1550157874.0599976</v>
      </c>
      <c r="C306" s="1">
        <v>56986653.659999967</v>
      </c>
      <c r="D306" s="1">
        <v>92030789.140000015</v>
      </c>
      <c r="E306" s="1">
        <v>17517934.580000021</v>
      </c>
      <c r="F306" s="1">
        <v>60911682.599999964</v>
      </c>
      <c r="G306" s="1">
        <v>350414830.81999999</v>
      </c>
      <c r="H306" s="1">
        <v>260404693.34999999</v>
      </c>
      <c r="I306" s="1">
        <v>2256577071.3200026</v>
      </c>
      <c r="J306" s="1">
        <v>3003770340.5600009</v>
      </c>
      <c r="K306" s="1"/>
      <c r="L306" s="39"/>
      <c r="M306" s="39"/>
      <c r="N306" s="39"/>
      <c r="O306" s="39"/>
      <c r="P306" s="39"/>
      <c r="Q306" s="39"/>
    </row>
    <row r="307" spans="1:17" x14ac:dyDescent="0.25">
      <c r="A307" s="7">
        <v>45352</v>
      </c>
      <c r="B307" s="15">
        <v>1537352406.7100015</v>
      </c>
      <c r="C307" s="15">
        <v>94538616.770000041</v>
      </c>
      <c r="D307" s="15">
        <v>169825536.62</v>
      </c>
      <c r="E307" s="15">
        <v>15191461.239999995</v>
      </c>
      <c r="F307" s="15">
        <v>71577179.00999999</v>
      </c>
      <c r="G307" s="15">
        <v>214516490.53000003</v>
      </c>
      <c r="H307" s="15">
        <v>59394088.549999997</v>
      </c>
      <c r="I307" s="15">
        <v>2128663872.2299964</v>
      </c>
      <c r="J307" s="15">
        <v>2867103487.3599906</v>
      </c>
      <c r="K307" s="1"/>
      <c r="L307" s="39"/>
      <c r="M307" s="39"/>
      <c r="N307" s="39"/>
      <c r="O307" s="39"/>
      <c r="P307" s="39"/>
      <c r="Q307" s="39"/>
    </row>
    <row r="308" spans="1:17" x14ac:dyDescent="0.25">
      <c r="A308" s="4" t="s">
        <v>11</v>
      </c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7" ht="60" customHeight="1" x14ac:dyDescent="0.25">
      <c r="A309" s="61" t="s">
        <v>58</v>
      </c>
      <c r="B309" s="61"/>
      <c r="C309" s="61"/>
      <c r="D309" s="61"/>
      <c r="E309" s="61"/>
      <c r="F309" s="61"/>
      <c r="G309" s="61"/>
      <c r="H309" s="61"/>
      <c r="I309" s="61"/>
      <c r="J309" s="61"/>
      <c r="K309" s="1"/>
      <c r="L309" s="1"/>
      <c r="M309" s="1"/>
      <c r="N309" s="1"/>
    </row>
    <row r="310" spans="1:17" x14ac:dyDescent="0.25">
      <c r="A310" s="4"/>
      <c r="I310" s="1"/>
    </row>
    <row r="311" spans="1:17" x14ac:dyDescent="0.25">
      <c r="A311" s="4"/>
      <c r="E311" s="5"/>
      <c r="J311" s="1"/>
    </row>
    <row r="312" spans="1:17" x14ac:dyDescent="0.25">
      <c r="A312" s="4"/>
      <c r="B312" s="24"/>
      <c r="D312" s="1"/>
      <c r="F312" s="49"/>
      <c r="G312" s="1"/>
      <c r="K312" s="1"/>
    </row>
    <row r="313" spans="1:17" x14ac:dyDescent="0.25">
      <c r="A313" s="4"/>
      <c r="B313" s="24"/>
      <c r="C313" s="1"/>
      <c r="D313" s="1"/>
      <c r="E313" s="1"/>
      <c r="F313" s="49"/>
      <c r="G313" s="1"/>
      <c r="I313" s="1"/>
      <c r="K313" s="1"/>
    </row>
    <row r="314" spans="1:17" x14ac:dyDescent="0.25">
      <c r="A314" s="47"/>
      <c r="B314" s="1"/>
      <c r="C314" s="1"/>
      <c r="D314" s="1"/>
      <c r="E314" s="1"/>
      <c r="F314" s="1"/>
      <c r="G314" s="1"/>
      <c r="I314" s="1"/>
      <c r="K314" s="1"/>
    </row>
    <row r="315" spans="1:17" x14ac:dyDescent="0.25">
      <c r="A315" s="48"/>
      <c r="B315" s="4"/>
      <c r="C315" s="1"/>
      <c r="D315" s="28"/>
      <c r="E315" s="28"/>
      <c r="F315" s="1"/>
      <c r="G315" s="28"/>
      <c r="H315" s="28"/>
      <c r="I315" s="1"/>
      <c r="J315" s="1"/>
    </row>
    <row r="316" spans="1:17" x14ac:dyDescent="0.25">
      <c r="A316" s="48"/>
      <c r="B316" s="1"/>
      <c r="E316" s="24"/>
      <c r="F316" s="24"/>
      <c r="G316" s="24"/>
      <c r="H316" s="24"/>
      <c r="J316" s="1"/>
    </row>
    <row r="317" spans="1:17" x14ac:dyDescent="0.25">
      <c r="A317" s="48"/>
      <c r="B317" s="1"/>
      <c r="D317" s="28"/>
      <c r="E317" s="28"/>
      <c r="F317" s="28"/>
      <c r="G317" s="28"/>
      <c r="H317" s="28"/>
      <c r="J317" s="1"/>
    </row>
    <row r="318" spans="1:17" x14ac:dyDescent="0.25">
      <c r="A318" s="48"/>
      <c r="B318" s="1"/>
      <c r="D318" s="32"/>
      <c r="E318" s="32"/>
      <c r="F318" s="32"/>
      <c r="G318" s="32"/>
      <c r="H318" s="32"/>
    </row>
    <row r="319" spans="1:17" x14ac:dyDescent="0.25">
      <c r="B319" s="1"/>
    </row>
    <row r="320" spans="1:17" x14ac:dyDescent="0.25">
      <c r="B320" s="1"/>
      <c r="C320" s="1"/>
    </row>
    <row r="321" spans="2:3" x14ac:dyDescent="0.25">
      <c r="B321" s="28"/>
      <c r="C321" s="1"/>
    </row>
    <row r="322" spans="2:3" x14ac:dyDescent="0.25">
      <c r="B322" s="24"/>
    </row>
    <row r="323" spans="2:3" x14ac:dyDescent="0.25">
      <c r="B323" s="24"/>
    </row>
    <row r="324" spans="2:3" x14ac:dyDescent="0.25">
      <c r="B324" s="24"/>
    </row>
    <row r="325" spans="2:3" x14ac:dyDescent="0.25">
      <c r="B325" s="24"/>
    </row>
    <row r="326" spans="2:3" x14ac:dyDescent="0.25">
      <c r="B326" s="24"/>
    </row>
    <row r="327" spans="2:3" x14ac:dyDescent="0.25">
      <c r="B327" s="24"/>
    </row>
    <row r="328" spans="2:3" x14ac:dyDescent="0.25">
      <c r="B328" s="24"/>
    </row>
    <row r="329" spans="2:3" x14ac:dyDescent="0.25">
      <c r="B329" s="24"/>
    </row>
    <row r="330" spans="2:3" x14ac:dyDescent="0.25">
      <c r="B330" s="24"/>
    </row>
    <row r="331" spans="2:3" x14ac:dyDescent="0.25">
      <c r="B331" s="24"/>
    </row>
    <row r="332" spans="2:3" x14ac:dyDescent="0.25">
      <c r="B332" s="24"/>
    </row>
    <row r="333" spans="2:3" x14ac:dyDescent="0.25">
      <c r="B333" s="24"/>
    </row>
    <row r="334" spans="2:3" x14ac:dyDescent="0.25">
      <c r="B334" s="24"/>
    </row>
    <row r="335" spans="2:3" x14ac:dyDescent="0.25">
      <c r="B335" s="24"/>
    </row>
    <row r="336" spans="2:3" x14ac:dyDescent="0.25">
      <c r="B336" s="24"/>
    </row>
    <row r="337" spans="2:2" x14ac:dyDescent="0.25">
      <c r="B337" s="24"/>
    </row>
    <row r="338" spans="2:2" x14ac:dyDescent="0.25">
      <c r="B338" s="24"/>
    </row>
    <row r="339" spans="2:2" x14ac:dyDescent="0.25">
      <c r="B339" s="24"/>
    </row>
    <row r="340" spans="2:2" x14ac:dyDescent="0.25">
      <c r="B340" s="24"/>
    </row>
    <row r="341" spans="2:2" x14ac:dyDescent="0.25">
      <c r="B341" s="24"/>
    </row>
    <row r="342" spans="2:2" x14ac:dyDescent="0.25">
      <c r="B342" s="24"/>
    </row>
    <row r="343" spans="2:2" x14ac:dyDescent="0.25">
      <c r="B343" s="24"/>
    </row>
    <row r="344" spans="2:2" x14ac:dyDescent="0.25">
      <c r="B344" s="24"/>
    </row>
    <row r="345" spans="2:2" x14ac:dyDescent="0.25">
      <c r="B345" s="24"/>
    </row>
    <row r="346" spans="2:2" x14ac:dyDescent="0.25">
      <c r="B346" s="24"/>
    </row>
    <row r="347" spans="2:2" x14ac:dyDescent="0.25">
      <c r="B347" s="24"/>
    </row>
    <row r="348" spans="2:2" x14ac:dyDescent="0.25">
      <c r="B348" s="24"/>
    </row>
    <row r="349" spans="2:2" x14ac:dyDescent="0.25">
      <c r="B349" s="24"/>
    </row>
    <row r="350" spans="2:2" x14ac:dyDescent="0.25">
      <c r="B350" s="24"/>
    </row>
    <row r="351" spans="2:2" x14ac:dyDescent="0.25">
      <c r="B351" s="24"/>
    </row>
    <row r="352" spans="2:2" x14ac:dyDescent="0.25">
      <c r="B352" s="24"/>
    </row>
    <row r="353" spans="2:2" x14ac:dyDescent="0.25">
      <c r="B353" s="24"/>
    </row>
    <row r="354" spans="2:2" x14ac:dyDescent="0.25">
      <c r="B354" s="24"/>
    </row>
    <row r="355" spans="2:2" x14ac:dyDescent="0.25">
      <c r="B355" s="24"/>
    </row>
    <row r="356" spans="2:2" x14ac:dyDescent="0.25">
      <c r="B356" s="24"/>
    </row>
    <row r="357" spans="2:2" x14ac:dyDescent="0.25">
      <c r="B357" s="24"/>
    </row>
    <row r="358" spans="2:2" x14ac:dyDescent="0.25">
      <c r="B358" s="24"/>
    </row>
    <row r="359" spans="2:2" x14ac:dyDescent="0.25">
      <c r="B359" s="24"/>
    </row>
    <row r="360" spans="2:2" x14ac:dyDescent="0.25">
      <c r="B360" s="24"/>
    </row>
    <row r="361" spans="2:2" x14ac:dyDescent="0.25">
      <c r="B361" s="24"/>
    </row>
    <row r="362" spans="2:2" x14ac:dyDescent="0.25">
      <c r="B362" s="24"/>
    </row>
    <row r="363" spans="2:2" x14ac:dyDescent="0.25">
      <c r="B363" s="24"/>
    </row>
    <row r="364" spans="2:2" x14ac:dyDescent="0.25">
      <c r="B364" s="24"/>
    </row>
    <row r="365" spans="2:2" x14ac:dyDescent="0.25">
      <c r="B365" s="24"/>
    </row>
    <row r="366" spans="2:2" x14ac:dyDescent="0.25">
      <c r="B366" s="24"/>
    </row>
    <row r="367" spans="2:2" x14ac:dyDescent="0.25">
      <c r="B367" s="24"/>
    </row>
    <row r="368" spans="2:2" x14ac:dyDescent="0.25">
      <c r="B368" s="24"/>
    </row>
    <row r="369" spans="2:2" x14ac:dyDescent="0.25">
      <c r="B369" s="24"/>
    </row>
    <row r="370" spans="2:2" x14ac:dyDescent="0.25">
      <c r="B370" s="24"/>
    </row>
    <row r="371" spans="2:2" x14ac:dyDescent="0.25">
      <c r="B371" s="24"/>
    </row>
    <row r="372" spans="2:2" x14ac:dyDescent="0.25">
      <c r="B372" s="24"/>
    </row>
    <row r="373" spans="2:2" x14ac:dyDescent="0.25">
      <c r="B373" s="24"/>
    </row>
    <row r="374" spans="2:2" x14ac:dyDescent="0.25">
      <c r="B374" s="24"/>
    </row>
    <row r="375" spans="2:2" x14ac:dyDescent="0.25">
      <c r="B375" s="24"/>
    </row>
    <row r="376" spans="2:2" x14ac:dyDescent="0.25">
      <c r="B376" s="24"/>
    </row>
    <row r="377" spans="2:2" x14ac:dyDescent="0.25">
      <c r="B377" s="24"/>
    </row>
    <row r="378" spans="2:2" x14ac:dyDescent="0.25">
      <c r="B378" s="24"/>
    </row>
    <row r="379" spans="2:2" x14ac:dyDescent="0.25">
      <c r="B379" s="24"/>
    </row>
    <row r="380" spans="2:2" x14ac:dyDescent="0.25">
      <c r="B380" s="24"/>
    </row>
    <row r="381" spans="2:2" x14ac:dyDescent="0.25">
      <c r="B381" s="24"/>
    </row>
    <row r="382" spans="2:2" x14ac:dyDescent="0.25">
      <c r="B382" s="24"/>
    </row>
    <row r="383" spans="2:2" x14ac:dyDescent="0.25">
      <c r="B383" s="24"/>
    </row>
    <row r="384" spans="2:2" x14ac:dyDescent="0.25">
      <c r="B384" s="24"/>
    </row>
    <row r="385" spans="2:2" x14ac:dyDescent="0.25">
      <c r="B385" s="24"/>
    </row>
    <row r="386" spans="2:2" x14ac:dyDescent="0.25">
      <c r="B386" s="24"/>
    </row>
    <row r="387" spans="2:2" x14ac:dyDescent="0.25">
      <c r="B387" s="24"/>
    </row>
    <row r="388" spans="2:2" x14ac:dyDescent="0.25">
      <c r="B388" s="24"/>
    </row>
    <row r="389" spans="2:2" x14ac:dyDescent="0.25">
      <c r="B389" s="24"/>
    </row>
    <row r="390" spans="2:2" x14ac:dyDescent="0.25">
      <c r="B390" s="24"/>
    </row>
    <row r="391" spans="2:2" x14ac:dyDescent="0.25">
      <c r="B391" s="24"/>
    </row>
    <row r="392" spans="2:2" x14ac:dyDescent="0.25">
      <c r="B392" s="24"/>
    </row>
    <row r="393" spans="2:2" x14ac:dyDescent="0.25">
      <c r="B393" s="24"/>
    </row>
    <row r="394" spans="2:2" x14ac:dyDescent="0.25">
      <c r="B394" s="24"/>
    </row>
    <row r="395" spans="2:2" x14ac:dyDescent="0.25">
      <c r="B395" s="24"/>
    </row>
    <row r="396" spans="2:2" x14ac:dyDescent="0.25">
      <c r="B396" s="24"/>
    </row>
    <row r="397" spans="2:2" x14ac:dyDescent="0.25">
      <c r="B397" s="24"/>
    </row>
    <row r="398" spans="2:2" x14ac:dyDescent="0.25">
      <c r="B398" s="24"/>
    </row>
    <row r="399" spans="2:2" x14ac:dyDescent="0.25">
      <c r="B399" s="24"/>
    </row>
    <row r="400" spans="2:2" x14ac:dyDescent="0.25">
      <c r="B400" s="24"/>
    </row>
    <row r="401" spans="2:2" x14ac:dyDescent="0.25">
      <c r="B401" s="24"/>
    </row>
    <row r="402" spans="2:2" x14ac:dyDescent="0.25">
      <c r="B402" s="24"/>
    </row>
    <row r="403" spans="2:2" x14ac:dyDescent="0.25">
      <c r="B403" s="24"/>
    </row>
    <row r="404" spans="2:2" x14ac:dyDescent="0.25">
      <c r="B404" s="24"/>
    </row>
    <row r="405" spans="2:2" x14ac:dyDescent="0.25">
      <c r="B405" s="24"/>
    </row>
    <row r="406" spans="2:2" x14ac:dyDescent="0.25">
      <c r="B406" s="24"/>
    </row>
    <row r="407" spans="2:2" x14ac:dyDescent="0.25">
      <c r="B407" s="24"/>
    </row>
    <row r="408" spans="2:2" x14ac:dyDescent="0.25">
      <c r="B408" s="24"/>
    </row>
    <row r="409" spans="2:2" x14ac:dyDescent="0.25">
      <c r="B409" s="24"/>
    </row>
    <row r="410" spans="2:2" x14ac:dyDescent="0.25">
      <c r="B410" s="24"/>
    </row>
    <row r="411" spans="2:2" x14ac:dyDescent="0.25">
      <c r="B411" s="24"/>
    </row>
    <row r="412" spans="2:2" x14ac:dyDescent="0.25">
      <c r="B412" s="24"/>
    </row>
    <row r="413" spans="2:2" x14ac:dyDescent="0.25">
      <c r="B413" s="24"/>
    </row>
    <row r="414" spans="2:2" x14ac:dyDescent="0.25">
      <c r="B414" s="24"/>
    </row>
    <row r="415" spans="2:2" x14ac:dyDescent="0.25">
      <c r="B415" s="24"/>
    </row>
    <row r="416" spans="2:2" x14ac:dyDescent="0.25">
      <c r="B416" s="24"/>
    </row>
    <row r="417" spans="2:2" x14ac:dyDescent="0.25">
      <c r="B417" s="24"/>
    </row>
    <row r="418" spans="2:2" x14ac:dyDescent="0.25">
      <c r="B418" s="24"/>
    </row>
    <row r="419" spans="2:2" x14ac:dyDescent="0.25">
      <c r="B419" s="24"/>
    </row>
    <row r="420" spans="2:2" x14ac:dyDescent="0.25">
      <c r="B420" s="24"/>
    </row>
    <row r="421" spans="2:2" x14ac:dyDescent="0.25">
      <c r="B421" s="24"/>
    </row>
    <row r="422" spans="2:2" x14ac:dyDescent="0.25">
      <c r="B422" s="24"/>
    </row>
    <row r="423" spans="2:2" x14ac:dyDescent="0.25">
      <c r="B423" s="24"/>
    </row>
    <row r="424" spans="2:2" x14ac:dyDescent="0.25">
      <c r="B424" s="24"/>
    </row>
    <row r="425" spans="2:2" x14ac:dyDescent="0.25">
      <c r="B425" s="24"/>
    </row>
    <row r="426" spans="2:2" x14ac:dyDescent="0.25">
      <c r="B426" s="24"/>
    </row>
    <row r="427" spans="2:2" x14ac:dyDescent="0.25">
      <c r="B427" s="24"/>
    </row>
    <row r="428" spans="2:2" x14ac:dyDescent="0.25">
      <c r="B428" s="24"/>
    </row>
    <row r="429" spans="2:2" x14ac:dyDescent="0.25">
      <c r="B429" s="24"/>
    </row>
    <row r="430" spans="2:2" x14ac:dyDescent="0.25">
      <c r="B430" s="24"/>
    </row>
    <row r="431" spans="2:2" x14ac:dyDescent="0.25">
      <c r="B431" s="24"/>
    </row>
    <row r="432" spans="2:2" x14ac:dyDescent="0.25">
      <c r="B432" s="24"/>
    </row>
    <row r="433" spans="2:2" x14ac:dyDescent="0.25">
      <c r="B433" s="24"/>
    </row>
    <row r="434" spans="2:2" x14ac:dyDescent="0.25">
      <c r="B434" s="24"/>
    </row>
    <row r="435" spans="2:2" x14ac:dyDescent="0.25">
      <c r="B435" s="24"/>
    </row>
    <row r="436" spans="2:2" x14ac:dyDescent="0.25">
      <c r="B436" s="24"/>
    </row>
    <row r="437" spans="2:2" x14ac:dyDescent="0.25">
      <c r="B437" s="24"/>
    </row>
    <row r="438" spans="2:2" x14ac:dyDescent="0.25">
      <c r="B438" s="24"/>
    </row>
    <row r="439" spans="2:2" x14ac:dyDescent="0.25">
      <c r="B439" s="24"/>
    </row>
    <row r="440" spans="2:2" x14ac:dyDescent="0.25">
      <c r="B440" s="24"/>
    </row>
    <row r="441" spans="2:2" x14ac:dyDescent="0.25">
      <c r="B441" s="24"/>
    </row>
    <row r="442" spans="2:2" x14ac:dyDescent="0.25">
      <c r="B442" s="24"/>
    </row>
    <row r="443" spans="2:2" x14ac:dyDescent="0.25">
      <c r="B443" s="24"/>
    </row>
    <row r="444" spans="2:2" x14ac:dyDescent="0.25">
      <c r="B444" s="24"/>
    </row>
    <row r="445" spans="2:2" x14ac:dyDescent="0.25">
      <c r="B445" s="24"/>
    </row>
    <row r="446" spans="2:2" x14ac:dyDescent="0.25">
      <c r="B446" s="24"/>
    </row>
    <row r="447" spans="2:2" x14ac:dyDescent="0.25">
      <c r="B447" s="24"/>
    </row>
    <row r="448" spans="2:2" x14ac:dyDescent="0.25">
      <c r="B448" s="24"/>
    </row>
    <row r="449" spans="2:2" x14ac:dyDescent="0.25">
      <c r="B449" s="24"/>
    </row>
    <row r="450" spans="2:2" x14ac:dyDescent="0.25">
      <c r="B450" s="24"/>
    </row>
    <row r="451" spans="2:2" x14ac:dyDescent="0.25">
      <c r="B451" s="24"/>
    </row>
    <row r="452" spans="2:2" x14ac:dyDescent="0.25">
      <c r="B452" s="24"/>
    </row>
    <row r="453" spans="2:2" x14ac:dyDescent="0.25">
      <c r="B453" s="24"/>
    </row>
    <row r="454" spans="2:2" x14ac:dyDescent="0.25">
      <c r="B454" s="24"/>
    </row>
    <row r="455" spans="2:2" x14ac:dyDescent="0.25">
      <c r="B455" s="24"/>
    </row>
    <row r="456" spans="2:2" x14ac:dyDescent="0.25">
      <c r="B456" s="24"/>
    </row>
    <row r="457" spans="2:2" x14ac:dyDescent="0.25">
      <c r="B457" s="10"/>
    </row>
    <row r="458" spans="2:2" x14ac:dyDescent="0.25">
      <c r="B458" s="24"/>
    </row>
    <row r="459" spans="2:2" x14ac:dyDescent="0.25">
      <c r="B459" s="24"/>
    </row>
    <row r="460" spans="2:2" x14ac:dyDescent="0.25">
      <c r="B460" s="24"/>
    </row>
    <row r="461" spans="2:2" x14ac:dyDescent="0.25">
      <c r="B461" s="10"/>
    </row>
    <row r="462" spans="2:2" x14ac:dyDescent="0.25">
      <c r="B462" s="10"/>
    </row>
    <row r="463" spans="2:2" x14ac:dyDescent="0.25">
      <c r="B463" s="10"/>
    </row>
    <row r="464" spans="2:2" x14ac:dyDescent="0.25">
      <c r="B464" s="10"/>
    </row>
    <row r="465" spans="2:2" x14ac:dyDescent="0.25">
      <c r="B465" s="10"/>
    </row>
    <row r="466" spans="2:2" x14ac:dyDescent="0.25">
      <c r="B466" s="10"/>
    </row>
    <row r="467" spans="2:2" x14ac:dyDescent="0.25">
      <c r="B467" s="10"/>
    </row>
    <row r="468" spans="2:2" x14ac:dyDescent="0.25">
      <c r="B468" s="10"/>
    </row>
    <row r="469" spans="2:2" x14ac:dyDescent="0.25">
      <c r="B469" s="10"/>
    </row>
    <row r="470" spans="2:2" x14ac:dyDescent="0.25">
      <c r="B470" s="10"/>
    </row>
    <row r="471" spans="2:2" x14ac:dyDescent="0.25">
      <c r="B471" s="10"/>
    </row>
    <row r="472" spans="2:2" x14ac:dyDescent="0.25">
      <c r="B472" s="10"/>
    </row>
    <row r="473" spans="2:2" x14ac:dyDescent="0.25">
      <c r="B473" s="10"/>
    </row>
    <row r="474" spans="2:2" x14ac:dyDescent="0.25">
      <c r="B474" s="10"/>
    </row>
    <row r="475" spans="2:2" x14ac:dyDescent="0.25">
      <c r="B475" s="10"/>
    </row>
    <row r="476" spans="2:2" x14ac:dyDescent="0.25">
      <c r="B476" s="10"/>
    </row>
    <row r="477" spans="2:2" x14ac:dyDescent="0.25">
      <c r="B477" s="10"/>
    </row>
    <row r="478" spans="2:2" x14ac:dyDescent="0.25">
      <c r="B478" s="10"/>
    </row>
    <row r="479" spans="2:2" x14ac:dyDescent="0.25">
      <c r="B479" s="10"/>
    </row>
    <row r="480" spans="2:2" x14ac:dyDescent="0.25">
      <c r="B480" s="10"/>
    </row>
    <row r="481" spans="2:2" x14ac:dyDescent="0.25">
      <c r="B481" s="10"/>
    </row>
    <row r="482" spans="2:2" x14ac:dyDescent="0.25">
      <c r="B482" s="10"/>
    </row>
    <row r="483" spans="2:2" x14ac:dyDescent="0.25">
      <c r="B483" s="10"/>
    </row>
    <row r="484" spans="2:2" x14ac:dyDescent="0.25">
      <c r="B484" s="10"/>
    </row>
    <row r="485" spans="2:2" x14ac:dyDescent="0.25">
      <c r="B485" s="10"/>
    </row>
    <row r="486" spans="2:2" x14ac:dyDescent="0.25">
      <c r="B486" s="10"/>
    </row>
    <row r="487" spans="2:2" x14ac:dyDescent="0.25">
      <c r="B487" s="10"/>
    </row>
    <row r="488" spans="2:2" x14ac:dyDescent="0.25">
      <c r="B488" s="10"/>
    </row>
    <row r="489" spans="2:2" x14ac:dyDescent="0.25">
      <c r="B489" s="10"/>
    </row>
    <row r="490" spans="2:2" x14ac:dyDescent="0.25">
      <c r="B490" s="10"/>
    </row>
    <row r="491" spans="2:2" x14ac:dyDescent="0.25">
      <c r="B491" s="10"/>
    </row>
    <row r="492" spans="2:2" x14ac:dyDescent="0.25">
      <c r="B492" s="10"/>
    </row>
    <row r="493" spans="2:2" x14ac:dyDescent="0.25">
      <c r="B493" s="10"/>
    </row>
    <row r="494" spans="2:2" x14ac:dyDescent="0.25">
      <c r="B494" s="10"/>
    </row>
    <row r="495" spans="2:2" x14ac:dyDescent="0.25">
      <c r="B495" s="10"/>
    </row>
    <row r="496" spans="2:2" x14ac:dyDescent="0.25">
      <c r="B496" s="10"/>
    </row>
    <row r="497" spans="2:2" x14ac:dyDescent="0.25">
      <c r="B497" s="10"/>
    </row>
  </sheetData>
  <mergeCells count="7">
    <mergeCell ref="A309:J309"/>
    <mergeCell ref="G3:H3"/>
    <mergeCell ref="A3:A4"/>
    <mergeCell ref="M2:Q2"/>
    <mergeCell ref="B3:F3"/>
    <mergeCell ref="I3:I4"/>
    <mergeCell ref="J3:J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A1:XDT506"/>
  <sheetViews>
    <sheetView workbookViewId="0">
      <pane xSplit="1" ySplit="4" topLeftCell="B5" activePane="bottomRight" state="frozen"/>
      <selection activeCell="A2" sqref="A2:O3"/>
      <selection pane="topRight" activeCell="A2" sqref="A2:O3"/>
      <selection pane="bottomLeft" activeCell="A2" sqref="A2:O3"/>
      <selection pane="bottomRight" activeCell="B5" sqref="B5"/>
    </sheetView>
  </sheetViews>
  <sheetFormatPr defaultColWidth="14" defaultRowHeight="15" x14ac:dyDescent="0.25"/>
  <cols>
    <col min="1" max="1" width="9.7109375" customWidth="1"/>
    <col min="2" max="5" width="15.42578125" customWidth="1"/>
    <col min="6" max="6" width="13.85546875" bestFit="1" customWidth="1"/>
    <col min="7" max="8" width="15.42578125" customWidth="1"/>
    <col min="9" max="9" width="16.7109375" customWidth="1"/>
    <col min="10" max="10" width="16.5703125" customWidth="1"/>
  </cols>
  <sheetData>
    <row r="1" spans="1:16348" ht="21" x14ac:dyDescent="0.3">
      <c r="A1" s="6" t="s">
        <v>53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  <c r="AMM1" s="6"/>
      <c r="AMN1" s="6"/>
      <c r="AMO1" s="6"/>
      <c r="AMP1" s="6"/>
      <c r="AMQ1" s="6"/>
      <c r="AMR1" s="6"/>
      <c r="AMS1" s="6"/>
      <c r="AMT1" s="6"/>
      <c r="AMU1" s="6"/>
      <c r="AMV1" s="6"/>
      <c r="AMW1" s="6"/>
      <c r="AMX1" s="6"/>
      <c r="AMY1" s="6"/>
      <c r="AMZ1" s="6"/>
      <c r="ANA1" s="6"/>
      <c r="ANB1" s="6"/>
      <c r="ANC1" s="6"/>
      <c r="AND1" s="6"/>
      <c r="ANE1" s="6"/>
      <c r="ANF1" s="6"/>
      <c r="ANG1" s="6"/>
      <c r="ANH1" s="6"/>
      <c r="ANI1" s="6"/>
      <c r="ANJ1" s="6"/>
      <c r="ANK1" s="6"/>
      <c r="ANL1" s="6"/>
      <c r="ANM1" s="6"/>
      <c r="ANN1" s="6"/>
      <c r="ANO1" s="6"/>
      <c r="ANP1" s="6"/>
      <c r="ANQ1" s="6"/>
      <c r="ANR1" s="6"/>
      <c r="ANS1" s="6"/>
      <c r="ANT1" s="6"/>
      <c r="ANU1" s="6"/>
      <c r="ANV1" s="6"/>
      <c r="ANW1" s="6"/>
      <c r="ANX1" s="6"/>
      <c r="ANY1" s="6"/>
      <c r="ANZ1" s="6"/>
      <c r="AOA1" s="6"/>
      <c r="AOB1" s="6"/>
      <c r="AOC1" s="6"/>
      <c r="AOD1" s="6"/>
      <c r="AOE1" s="6"/>
      <c r="AOF1" s="6"/>
      <c r="AOG1" s="6"/>
      <c r="AOH1" s="6"/>
      <c r="AOI1" s="6"/>
      <c r="AOJ1" s="6"/>
      <c r="AOK1" s="6"/>
      <c r="AOL1" s="6"/>
      <c r="AOM1" s="6"/>
      <c r="AON1" s="6"/>
      <c r="AOO1" s="6"/>
      <c r="AOP1" s="6"/>
      <c r="AOQ1" s="6"/>
      <c r="AOR1" s="6"/>
      <c r="AOS1" s="6"/>
      <c r="AOT1" s="6"/>
      <c r="AOU1" s="6"/>
      <c r="AOV1" s="6"/>
      <c r="AOW1" s="6"/>
      <c r="AOX1" s="6"/>
      <c r="AOY1" s="6"/>
      <c r="AOZ1" s="6"/>
      <c r="APA1" s="6"/>
      <c r="APB1" s="6"/>
      <c r="APC1" s="6"/>
      <c r="APD1" s="6"/>
      <c r="APE1" s="6"/>
      <c r="APF1" s="6"/>
      <c r="APG1" s="6"/>
      <c r="APH1" s="6"/>
      <c r="API1" s="6"/>
      <c r="APJ1" s="6"/>
      <c r="APK1" s="6"/>
      <c r="APL1" s="6"/>
      <c r="APM1" s="6"/>
      <c r="APN1" s="6"/>
      <c r="APO1" s="6"/>
      <c r="APP1" s="6"/>
      <c r="APQ1" s="6"/>
      <c r="APR1" s="6"/>
      <c r="APS1" s="6"/>
      <c r="APT1" s="6"/>
      <c r="APU1" s="6"/>
      <c r="APV1" s="6"/>
      <c r="APW1" s="6"/>
      <c r="APX1" s="6"/>
      <c r="APY1" s="6"/>
      <c r="APZ1" s="6"/>
      <c r="AQA1" s="6"/>
      <c r="AQB1" s="6"/>
      <c r="AQC1" s="6"/>
      <c r="AQD1" s="6"/>
      <c r="AQE1" s="6"/>
      <c r="AQF1" s="6"/>
      <c r="AQG1" s="6"/>
      <c r="AQH1" s="6"/>
      <c r="AQI1" s="6"/>
      <c r="AQJ1" s="6"/>
      <c r="AQK1" s="6"/>
      <c r="AQL1" s="6"/>
      <c r="AQM1" s="6"/>
      <c r="AQN1" s="6"/>
      <c r="AQO1" s="6"/>
      <c r="AQP1" s="6"/>
      <c r="AQQ1" s="6"/>
      <c r="AQR1" s="6"/>
      <c r="AQS1" s="6"/>
      <c r="AQT1" s="6"/>
      <c r="AQU1" s="6"/>
      <c r="AQV1" s="6"/>
      <c r="AQW1" s="6"/>
      <c r="AQX1" s="6"/>
      <c r="AQY1" s="6"/>
      <c r="AQZ1" s="6"/>
      <c r="ARA1" s="6"/>
      <c r="ARB1" s="6"/>
      <c r="ARC1" s="6"/>
      <c r="ARD1" s="6"/>
      <c r="ARE1" s="6"/>
      <c r="ARF1" s="6"/>
      <c r="ARG1" s="6"/>
      <c r="ARH1" s="6"/>
      <c r="ARI1" s="6"/>
      <c r="ARJ1" s="6"/>
      <c r="ARK1" s="6"/>
      <c r="ARL1" s="6"/>
      <c r="ARM1" s="6"/>
      <c r="ARN1" s="6"/>
      <c r="ARO1" s="6"/>
      <c r="ARP1" s="6"/>
      <c r="ARQ1" s="6"/>
      <c r="ARR1" s="6"/>
      <c r="ARS1" s="6"/>
      <c r="ART1" s="6"/>
      <c r="ARU1" s="6"/>
      <c r="ARV1" s="6"/>
      <c r="ARW1" s="6"/>
      <c r="ARX1" s="6"/>
      <c r="ARY1" s="6"/>
      <c r="ARZ1" s="6"/>
      <c r="ASA1" s="6"/>
      <c r="ASB1" s="6"/>
      <c r="ASC1" s="6"/>
      <c r="ASD1" s="6"/>
      <c r="ASE1" s="6"/>
      <c r="ASF1" s="6"/>
      <c r="ASG1" s="6"/>
      <c r="ASH1" s="6"/>
      <c r="ASI1" s="6"/>
      <c r="ASJ1" s="6"/>
      <c r="ASK1" s="6"/>
      <c r="ASL1" s="6"/>
      <c r="ASM1" s="6"/>
      <c r="ASN1" s="6"/>
      <c r="ASO1" s="6"/>
      <c r="ASP1" s="6"/>
      <c r="ASQ1" s="6"/>
      <c r="ASR1" s="6"/>
      <c r="ASS1" s="6"/>
      <c r="AST1" s="6"/>
      <c r="ASU1" s="6"/>
      <c r="ASV1" s="6"/>
      <c r="ASW1" s="6"/>
      <c r="ASX1" s="6"/>
      <c r="ASY1" s="6"/>
      <c r="ASZ1" s="6"/>
      <c r="ATA1" s="6"/>
      <c r="ATB1" s="6"/>
      <c r="ATC1" s="6"/>
      <c r="ATD1" s="6"/>
      <c r="ATE1" s="6"/>
      <c r="ATF1" s="6"/>
      <c r="ATG1" s="6"/>
      <c r="ATH1" s="6"/>
      <c r="ATI1" s="6"/>
      <c r="ATJ1" s="6"/>
      <c r="ATK1" s="6"/>
      <c r="ATL1" s="6"/>
      <c r="ATM1" s="6"/>
      <c r="ATN1" s="6"/>
      <c r="ATO1" s="6"/>
      <c r="ATP1" s="6"/>
      <c r="ATQ1" s="6"/>
      <c r="ATR1" s="6"/>
      <c r="ATS1" s="6"/>
      <c r="ATT1" s="6"/>
      <c r="ATU1" s="6"/>
      <c r="ATV1" s="6"/>
      <c r="ATW1" s="6"/>
      <c r="ATX1" s="6"/>
      <c r="ATY1" s="6"/>
      <c r="ATZ1" s="6"/>
      <c r="AUA1" s="6"/>
      <c r="AUB1" s="6"/>
      <c r="AUC1" s="6"/>
      <c r="AUD1" s="6"/>
      <c r="AUE1" s="6"/>
      <c r="AUF1" s="6"/>
      <c r="AUG1" s="6"/>
      <c r="AUH1" s="6"/>
      <c r="AUI1" s="6"/>
      <c r="AUJ1" s="6"/>
      <c r="AUK1" s="6"/>
      <c r="AUL1" s="6"/>
      <c r="AUM1" s="6"/>
      <c r="AUN1" s="6"/>
      <c r="AUO1" s="6"/>
      <c r="AUP1" s="6"/>
      <c r="AUQ1" s="6"/>
      <c r="AUR1" s="6"/>
      <c r="AUS1" s="6"/>
      <c r="AUT1" s="6"/>
      <c r="AUU1" s="6"/>
      <c r="AUV1" s="6"/>
      <c r="AUW1" s="6"/>
      <c r="AUX1" s="6"/>
      <c r="AUY1" s="6"/>
      <c r="AUZ1" s="6"/>
      <c r="AVA1" s="6"/>
      <c r="AVB1" s="6"/>
      <c r="AVC1" s="6"/>
      <c r="AVD1" s="6"/>
      <c r="AVE1" s="6"/>
      <c r="AVF1" s="6"/>
      <c r="AVG1" s="6"/>
      <c r="AVH1" s="6"/>
      <c r="AVI1" s="6"/>
      <c r="AVJ1" s="6"/>
      <c r="AVK1" s="6"/>
      <c r="AVL1" s="6"/>
      <c r="AVM1" s="6"/>
      <c r="AVN1" s="6"/>
      <c r="AVO1" s="6"/>
      <c r="AVP1" s="6"/>
      <c r="AVQ1" s="6"/>
      <c r="AVR1" s="6"/>
      <c r="AVS1" s="6"/>
      <c r="AVT1" s="6"/>
      <c r="AVU1" s="6"/>
      <c r="AVV1" s="6"/>
      <c r="AVW1" s="6"/>
      <c r="AVX1" s="6"/>
      <c r="AVY1" s="6"/>
      <c r="AVZ1" s="6"/>
      <c r="AWA1" s="6"/>
      <c r="AWB1" s="6"/>
      <c r="AWC1" s="6"/>
      <c r="AWD1" s="6"/>
      <c r="AWE1" s="6"/>
      <c r="AWF1" s="6"/>
      <c r="AWG1" s="6"/>
      <c r="AWH1" s="6"/>
      <c r="AWI1" s="6"/>
      <c r="AWJ1" s="6"/>
      <c r="AWK1" s="6"/>
      <c r="AWL1" s="6"/>
      <c r="AWM1" s="6"/>
      <c r="AWN1" s="6"/>
      <c r="AWO1" s="6"/>
      <c r="AWP1" s="6"/>
      <c r="AWQ1" s="6"/>
      <c r="AWR1" s="6"/>
      <c r="AWS1" s="6"/>
      <c r="AWT1" s="6"/>
      <c r="AWU1" s="6"/>
      <c r="AWV1" s="6"/>
      <c r="AWW1" s="6"/>
      <c r="AWX1" s="6"/>
      <c r="AWY1" s="6"/>
      <c r="AWZ1" s="6"/>
      <c r="AXA1" s="6"/>
      <c r="AXB1" s="6"/>
      <c r="AXC1" s="6"/>
      <c r="AXD1" s="6"/>
      <c r="AXE1" s="6"/>
      <c r="AXF1" s="6"/>
      <c r="AXG1" s="6"/>
      <c r="AXH1" s="6"/>
      <c r="AXI1" s="6"/>
      <c r="AXJ1" s="6"/>
      <c r="AXK1" s="6"/>
      <c r="AXL1" s="6"/>
      <c r="AXM1" s="6"/>
      <c r="AXN1" s="6"/>
      <c r="AXO1" s="6"/>
      <c r="AXP1" s="6"/>
      <c r="AXQ1" s="6"/>
      <c r="AXR1" s="6"/>
      <c r="AXS1" s="6"/>
      <c r="AXT1" s="6"/>
      <c r="AXU1" s="6"/>
      <c r="AXV1" s="6"/>
      <c r="AXW1" s="6"/>
      <c r="AXX1" s="6"/>
      <c r="AXY1" s="6"/>
      <c r="AXZ1" s="6"/>
      <c r="AYA1" s="6"/>
      <c r="AYB1" s="6"/>
      <c r="AYC1" s="6"/>
      <c r="AYD1" s="6"/>
      <c r="AYE1" s="6"/>
      <c r="AYF1" s="6"/>
      <c r="AYG1" s="6"/>
      <c r="AYH1" s="6"/>
      <c r="AYI1" s="6"/>
      <c r="AYJ1" s="6"/>
      <c r="AYK1" s="6"/>
      <c r="AYL1" s="6"/>
      <c r="AYM1" s="6"/>
      <c r="AYN1" s="6"/>
      <c r="AYO1" s="6"/>
      <c r="AYP1" s="6"/>
      <c r="AYQ1" s="6"/>
      <c r="AYR1" s="6"/>
      <c r="AYS1" s="6"/>
      <c r="AYT1" s="6"/>
      <c r="AYU1" s="6"/>
      <c r="AYV1" s="6"/>
      <c r="AYW1" s="6"/>
      <c r="AYX1" s="6"/>
      <c r="AYY1" s="6"/>
      <c r="AYZ1" s="6"/>
      <c r="AZA1" s="6"/>
      <c r="AZB1" s="6"/>
      <c r="AZC1" s="6"/>
      <c r="AZD1" s="6"/>
      <c r="AZE1" s="6"/>
      <c r="AZF1" s="6"/>
      <c r="AZG1" s="6"/>
      <c r="AZH1" s="6"/>
      <c r="AZI1" s="6"/>
      <c r="AZJ1" s="6"/>
      <c r="AZK1" s="6"/>
      <c r="AZL1" s="6"/>
      <c r="AZM1" s="6"/>
      <c r="AZN1" s="6"/>
      <c r="AZO1" s="6"/>
      <c r="AZP1" s="6"/>
      <c r="AZQ1" s="6"/>
      <c r="AZR1" s="6"/>
      <c r="AZS1" s="6"/>
      <c r="AZT1" s="6"/>
      <c r="AZU1" s="6"/>
      <c r="AZV1" s="6"/>
      <c r="AZW1" s="6"/>
      <c r="AZX1" s="6"/>
      <c r="AZY1" s="6"/>
      <c r="AZZ1" s="6"/>
      <c r="BAA1" s="6"/>
      <c r="BAB1" s="6"/>
      <c r="BAC1" s="6"/>
      <c r="BAD1" s="6"/>
      <c r="BAE1" s="6"/>
      <c r="BAF1" s="6"/>
      <c r="BAG1" s="6"/>
      <c r="BAH1" s="6"/>
      <c r="BAI1" s="6"/>
      <c r="BAJ1" s="6"/>
      <c r="BAK1" s="6"/>
      <c r="BAL1" s="6"/>
      <c r="BAM1" s="6"/>
      <c r="BAN1" s="6"/>
      <c r="BAO1" s="6"/>
      <c r="BAP1" s="6"/>
      <c r="BAQ1" s="6"/>
      <c r="BAR1" s="6"/>
      <c r="BAS1" s="6"/>
      <c r="BAT1" s="6"/>
      <c r="BAU1" s="6"/>
      <c r="BAV1" s="6"/>
      <c r="BAW1" s="6"/>
      <c r="BAX1" s="6"/>
      <c r="BAY1" s="6"/>
      <c r="BAZ1" s="6"/>
      <c r="BBA1" s="6"/>
      <c r="BBB1" s="6"/>
      <c r="BBC1" s="6"/>
      <c r="BBD1" s="6"/>
      <c r="BBE1" s="6"/>
      <c r="BBF1" s="6"/>
      <c r="BBG1" s="6"/>
      <c r="BBH1" s="6"/>
      <c r="BBI1" s="6"/>
      <c r="BBJ1" s="6"/>
      <c r="BBK1" s="6"/>
      <c r="BBL1" s="6"/>
      <c r="BBM1" s="6"/>
      <c r="BBN1" s="6"/>
      <c r="BBO1" s="6"/>
      <c r="BBP1" s="6"/>
      <c r="BBQ1" s="6"/>
      <c r="BBR1" s="6"/>
      <c r="BBS1" s="6"/>
      <c r="BBT1" s="6"/>
      <c r="BBU1" s="6"/>
      <c r="BBV1" s="6"/>
      <c r="BBW1" s="6"/>
      <c r="BBX1" s="6"/>
      <c r="BBY1" s="6"/>
      <c r="BBZ1" s="6"/>
      <c r="BCA1" s="6"/>
      <c r="BCB1" s="6"/>
      <c r="BCC1" s="6"/>
      <c r="BCD1" s="6"/>
      <c r="BCE1" s="6"/>
      <c r="BCF1" s="6"/>
      <c r="BCG1" s="6"/>
      <c r="BCH1" s="6"/>
      <c r="BCI1" s="6"/>
      <c r="BCJ1" s="6"/>
      <c r="BCK1" s="6"/>
      <c r="BCL1" s="6"/>
      <c r="BCM1" s="6"/>
      <c r="BCN1" s="6"/>
      <c r="BCO1" s="6"/>
      <c r="BCP1" s="6"/>
      <c r="BCQ1" s="6"/>
      <c r="BCR1" s="6"/>
      <c r="BCS1" s="6"/>
      <c r="BCT1" s="6"/>
      <c r="BCU1" s="6"/>
      <c r="BCV1" s="6"/>
      <c r="BCW1" s="6"/>
      <c r="BCX1" s="6"/>
      <c r="BCY1" s="6"/>
      <c r="BCZ1" s="6"/>
      <c r="BDA1" s="6"/>
      <c r="BDB1" s="6"/>
      <c r="BDC1" s="6"/>
      <c r="BDD1" s="6"/>
      <c r="BDE1" s="6"/>
      <c r="BDF1" s="6"/>
      <c r="BDG1" s="6"/>
      <c r="BDH1" s="6"/>
      <c r="BDI1" s="6"/>
      <c r="BDJ1" s="6"/>
      <c r="BDK1" s="6"/>
      <c r="BDL1" s="6"/>
      <c r="BDM1" s="6"/>
      <c r="BDN1" s="6"/>
      <c r="BDO1" s="6"/>
      <c r="BDP1" s="6"/>
      <c r="BDQ1" s="6"/>
      <c r="BDR1" s="6"/>
      <c r="BDS1" s="6"/>
      <c r="BDT1" s="6"/>
      <c r="BDU1" s="6"/>
      <c r="BDV1" s="6"/>
      <c r="BDW1" s="6"/>
      <c r="BDX1" s="6"/>
      <c r="BDY1" s="6"/>
      <c r="BDZ1" s="6"/>
      <c r="BEA1" s="6"/>
      <c r="BEB1" s="6"/>
      <c r="BEC1" s="6"/>
      <c r="BED1" s="6"/>
      <c r="BEE1" s="6"/>
      <c r="BEF1" s="6"/>
      <c r="BEG1" s="6"/>
      <c r="BEH1" s="6"/>
      <c r="BEI1" s="6"/>
      <c r="BEJ1" s="6"/>
      <c r="BEK1" s="6"/>
      <c r="BEL1" s="6"/>
      <c r="BEM1" s="6"/>
      <c r="BEN1" s="6"/>
      <c r="BEO1" s="6"/>
      <c r="BEP1" s="6"/>
      <c r="BEQ1" s="6"/>
      <c r="BER1" s="6"/>
      <c r="BES1" s="6"/>
      <c r="BET1" s="6"/>
      <c r="BEU1" s="6"/>
      <c r="BEV1" s="6"/>
      <c r="BEW1" s="6"/>
      <c r="BEX1" s="6"/>
      <c r="BEY1" s="6"/>
      <c r="BEZ1" s="6"/>
      <c r="BFA1" s="6"/>
      <c r="BFB1" s="6"/>
      <c r="BFC1" s="6"/>
      <c r="BFD1" s="6"/>
      <c r="BFE1" s="6"/>
      <c r="BFF1" s="6"/>
      <c r="BFG1" s="6"/>
      <c r="BFH1" s="6"/>
      <c r="BFI1" s="6"/>
      <c r="BFJ1" s="6"/>
      <c r="BFK1" s="6"/>
      <c r="BFL1" s="6"/>
      <c r="BFM1" s="6"/>
      <c r="BFN1" s="6"/>
      <c r="BFO1" s="6"/>
      <c r="BFP1" s="6"/>
      <c r="BFQ1" s="6"/>
      <c r="BFR1" s="6"/>
      <c r="BFS1" s="6"/>
      <c r="BFT1" s="6"/>
      <c r="BFU1" s="6"/>
      <c r="BFV1" s="6"/>
      <c r="BFW1" s="6"/>
      <c r="BFX1" s="6"/>
      <c r="BFY1" s="6"/>
      <c r="BFZ1" s="6"/>
      <c r="BGA1" s="6"/>
      <c r="BGB1" s="6"/>
      <c r="BGC1" s="6"/>
      <c r="BGD1" s="6"/>
      <c r="BGE1" s="6"/>
      <c r="BGF1" s="6"/>
      <c r="BGG1" s="6"/>
      <c r="BGH1" s="6"/>
      <c r="BGI1" s="6"/>
      <c r="BGJ1" s="6"/>
      <c r="BGK1" s="6"/>
      <c r="BGL1" s="6"/>
      <c r="BGM1" s="6"/>
      <c r="BGN1" s="6"/>
      <c r="BGO1" s="6"/>
      <c r="BGP1" s="6"/>
      <c r="BGQ1" s="6"/>
      <c r="BGR1" s="6"/>
      <c r="BGS1" s="6"/>
      <c r="BGT1" s="6"/>
      <c r="BGU1" s="6"/>
      <c r="BGV1" s="6"/>
      <c r="BGW1" s="6"/>
      <c r="BGX1" s="6"/>
      <c r="BGY1" s="6"/>
      <c r="BGZ1" s="6"/>
      <c r="BHA1" s="6"/>
      <c r="BHB1" s="6"/>
      <c r="BHC1" s="6"/>
      <c r="BHD1" s="6"/>
      <c r="BHE1" s="6"/>
      <c r="BHF1" s="6"/>
      <c r="BHG1" s="6"/>
      <c r="BHH1" s="6"/>
      <c r="BHI1" s="6"/>
      <c r="BHJ1" s="6"/>
      <c r="BHK1" s="6"/>
      <c r="BHL1" s="6"/>
      <c r="BHM1" s="6"/>
      <c r="BHN1" s="6"/>
      <c r="BHO1" s="6"/>
      <c r="BHP1" s="6"/>
      <c r="BHQ1" s="6"/>
      <c r="BHR1" s="6"/>
      <c r="BHS1" s="6"/>
      <c r="BHT1" s="6"/>
      <c r="BHU1" s="6"/>
      <c r="BHV1" s="6"/>
      <c r="BHW1" s="6"/>
      <c r="BHX1" s="6"/>
      <c r="BHY1" s="6"/>
      <c r="BHZ1" s="6"/>
      <c r="BIA1" s="6"/>
      <c r="BIB1" s="6"/>
      <c r="BIC1" s="6"/>
      <c r="BID1" s="6"/>
      <c r="BIE1" s="6"/>
      <c r="BIF1" s="6"/>
      <c r="BIG1" s="6"/>
      <c r="BIH1" s="6"/>
      <c r="BII1" s="6"/>
      <c r="BIJ1" s="6"/>
      <c r="BIK1" s="6"/>
      <c r="BIL1" s="6"/>
      <c r="BIM1" s="6"/>
      <c r="BIN1" s="6"/>
      <c r="BIO1" s="6"/>
      <c r="BIP1" s="6"/>
      <c r="BIQ1" s="6"/>
      <c r="BIR1" s="6"/>
      <c r="BIS1" s="6"/>
      <c r="BIT1" s="6"/>
      <c r="BIU1" s="6"/>
      <c r="BIV1" s="6"/>
      <c r="BIW1" s="6"/>
      <c r="BIX1" s="6"/>
      <c r="BIY1" s="6"/>
      <c r="BIZ1" s="6"/>
      <c r="BJA1" s="6"/>
      <c r="BJB1" s="6"/>
      <c r="BJC1" s="6"/>
      <c r="BJD1" s="6"/>
      <c r="BJE1" s="6"/>
      <c r="BJF1" s="6"/>
      <c r="BJG1" s="6"/>
      <c r="BJH1" s="6"/>
      <c r="BJI1" s="6"/>
      <c r="BJJ1" s="6"/>
      <c r="BJK1" s="6"/>
      <c r="BJL1" s="6"/>
      <c r="BJM1" s="6"/>
      <c r="BJN1" s="6"/>
      <c r="BJO1" s="6"/>
      <c r="BJP1" s="6"/>
      <c r="BJQ1" s="6"/>
      <c r="BJR1" s="6"/>
      <c r="BJS1" s="6"/>
      <c r="BJT1" s="6"/>
      <c r="BJU1" s="6"/>
      <c r="BJV1" s="6"/>
      <c r="BJW1" s="6"/>
      <c r="BJX1" s="6"/>
      <c r="BJY1" s="6"/>
      <c r="BJZ1" s="6"/>
      <c r="BKA1" s="6"/>
      <c r="BKB1" s="6"/>
      <c r="BKC1" s="6"/>
      <c r="BKD1" s="6"/>
      <c r="BKE1" s="6"/>
      <c r="BKF1" s="6"/>
      <c r="BKG1" s="6"/>
      <c r="BKH1" s="6"/>
      <c r="BKI1" s="6"/>
      <c r="BKJ1" s="6"/>
      <c r="BKK1" s="6"/>
      <c r="BKL1" s="6"/>
      <c r="BKM1" s="6"/>
      <c r="BKN1" s="6"/>
      <c r="BKO1" s="6"/>
      <c r="BKP1" s="6"/>
      <c r="BKQ1" s="6"/>
      <c r="BKR1" s="6"/>
      <c r="BKS1" s="6"/>
      <c r="BKT1" s="6"/>
      <c r="BKU1" s="6"/>
      <c r="BKV1" s="6"/>
      <c r="BKW1" s="6"/>
      <c r="BKX1" s="6"/>
      <c r="BKY1" s="6"/>
      <c r="BKZ1" s="6"/>
      <c r="BLA1" s="6"/>
      <c r="BLB1" s="6"/>
      <c r="BLC1" s="6"/>
      <c r="BLD1" s="6"/>
      <c r="BLE1" s="6"/>
      <c r="BLF1" s="6"/>
      <c r="BLG1" s="6"/>
      <c r="BLH1" s="6"/>
      <c r="BLI1" s="6"/>
      <c r="BLJ1" s="6"/>
      <c r="BLK1" s="6"/>
      <c r="BLL1" s="6"/>
      <c r="BLM1" s="6"/>
      <c r="BLN1" s="6"/>
      <c r="BLO1" s="6"/>
      <c r="BLP1" s="6"/>
      <c r="BLQ1" s="6"/>
      <c r="BLR1" s="6"/>
      <c r="BLS1" s="6"/>
      <c r="BLT1" s="6"/>
      <c r="BLU1" s="6"/>
      <c r="BLV1" s="6"/>
      <c r="BLW1" s="6"/>
      <c r="BLX1" s="6"/>
      <c r="BLY1" s="6"/>
      <c r="BLZ1" s="6"/>
      <c r="BMA1" s="6"/>
      <c r="BMB1" s="6"/>
      <c r="BMC1" s="6"/>
      <c r="BMD1" s="6"/>
      <c r="BME1" s="6"/>
      <c r="BMF1" s="6"/>
      <c r="BMG1" s="6"/>
      <c r="BMH1" s="6"/>
      <c r="BMI1" s="6"/>
      <c r="BMJ1" s="6"/>
      <c r="BMK1" s="6"/>
      <c r="BML1" s="6"/>
      <c r="BMM1" s="6"/>
      <c r="BMN1" s="6"/>
      <c r="BMO1" s="6"/>
      <c r="BMP1" s="6"/>
      <c r="BMQ1" s="6"/>
      <c r="BMR1" s="6"/>
      <c r="BMS1" s="6"/>
      <c r="BMT1" s="6"/>
      <c r="BMU1" s="6"/>
      <c r="BMV1" s="6"/>
      <c r="BMW1" s="6"/>
      <c r="BMX1" s="6"/>
      <c r="BMY1" s="6"/>
      <c r="BMZ1" s="6"/>
      <c r="BNA1" s="6"/>
      <c r="BNB1" s="6"/>
      <c r="BNC1" s="6"/>
      <c r="BND1" s="6"/>
      <c r="BNE1" s="6"/>
      <c r="BNF1" s="6"/>
      <c r="BNG1" s="6"/>
      <c r="BNH1" s="6"/>
      <c r="BNI1" s="6"/>
      <c r="BNJ1" s="6"/>
      <c r="BNK1" s="6"/>
      <c r="BNL1" s="6"/>
      <c r="BNM1" s="6"/>
      <c r="BNN1" s="6"/>
      <c r="BNO1" s="6"/>
      <c r="BNP1" s="6"/>
      <c r="BNQ1" s="6"/>
      <c r="BNR1" s="6"/>
      <c r="BNS1" s="6"/>
      <c r="BNT1" s="6"/>
      <c r="BNU1" s="6"/>
      <c r="BNV1" s="6"/>
      <c r="BNW1" s="6"/>
      <c r="BNX1" s="6"/>
      <c r="BNY1" s="6"/>
      <c r="BNZ1" s="6"/>
      <c r="BOA1" s="6"/>
      <c r="BOB1" s="6"/>
      <c r="BOC1" s="6"/>
      <c r="BOD1" s="6"/>
      <c r="BOE1" s="6"/>
      <c r="BOF1" s="6"/>
      <c r="BOG1" s="6"/>
      <c r="BOH1" s="6"/>
      <c r="BOI1" s="6"/>
      <c r="BOJ1" s="6"/>
      <c r="BOK1" s="6"/>
      <c r="BOL1" s="6"/>
      <c r="BOM1" s="6"/>
      <c r="BON1" s="6"/>
      <c r="BOO1" s="6"/>
      <c r="BOP1" s="6"/>
      <c r="BOQ1" s="6"/>
      <c r="BOR1" s="6"/>
      <c r="BOS1" s="6"/>
      <c r="BOT1" s="6"/>
      <c r="BOU1" s="6"/>
      <c r="BOV1" s="6"/>
      <c r="BOW1" s="6"/>
      <c r="BOX1" s="6"/>
      <c r="BOY1" s="6"/>
      <c r="BOZ1" s="6"/>
      <c r="BPA1" s="6"/>
      <c r="BPB1" s="6"/>
      <c r="BPC1" s="6"/>
      <c r="BPD1" s="6"/>
      <c r="BPE1" s="6"/>
      <c r="BPF1" s="6"/>
      <c r="BPG1" s="6"/>
      <c r="BPH1" s="6"/>
      <c r="BPI1" s="6"/>
      <c r="BPJ1" s="6"/>
      <c r="BPK1" s="6"/>
      <c r="BPL1" s="6"/>
      <c r="BPM1" s="6"/>
      <c r="BPN1" s="6"/>
      <c r="BPO1" s="6"/>
      <c r="BPP1" s="6"/>
      <c r="BPQ1" s="6"/>
      <c r="BPR1" s="6"/>
      <c r="BPS1" s="6"/>
      <c r="BPT1" s="6"/>
      <c r="BPU1" s="6"/>
      <c r="BPV1" s="6"/>
      <c r="BPW1" s="6"/>
      <c r="BPX1" s="6"/>
      <c r="BPY1" s="6"/>
      <c r="BPZ1" s="6"/>
      <c r="BQA1" s="6"/>
      <c r="BQB1" s="6"/>
      <c r="BQC1" s="6"/>
      <c r="BQD1" s="6"/>
      <c r="BQE1" s="6"/>
      <c r="BQF1" s="6"/>
      <c r="BQG1" s="6"/>
      <c r="BQH1" s="6"/>
      <c r="BQI1" s="6"/>
      <c r="BQJ1" s="6"/>
      <c r="BQK1" s="6"/>
      <c r="BQL1" s="6"/>
      <c r="BQM1" s="6"/>
      <c r="BQN1" s="6"/>
      <c r="BQO1" s="6"/>
      <c r="BQP1" s="6"/>
      <c r="BQQ1" s="6"/>
      <c r="BQR1" s="6"/>
      <c r="BQS1" s="6"/>
      <c r="BQT1" s="6"/>
      <c r="BQU1" s="6"/>
      <c r="BQV1" s="6"/>
      <c r="BQW1" s="6"/>
      <c r="BQX1" s="6"/>
      <c r="BQY1" s="6"/>
      <c r="BQZ1" s="6"/>
      <c r="BRA1" s="6"/>
      <c r="BRB1" s="6"/>
      <c r="BRC1" s="6"/>
      <c r="BRD1" s="6"/>
      <c r="BRE1" s="6"/>
      <c r="BRF1" s="6"/>
      <c r="BRG1" s="6"/>
      <c r="BRH1" s="6"/>
      <c r="BRI1" s="6"/>
      <c r="BRJ1" s="6"/>
      <c r="BRK1" s="6"/>
      <c r="BRL1" s="6"/>
      <c r="BRM1" s="6"/>
      <c r="BRN1" s="6"/>
      <c r="BRO1" s="6"/>
      <c r="BRP1" s="6"/>
      <c r="BRQ1" s="6"/>
      <c r="BRR1" s="6"/>
      <c r="BRS1" s="6"/>
      <c r="BRT1" s="6"/>
      <c r="BRU1" s="6"/>
      <c r="BRV1" s="6"/>
      <c r="BRW1" s="6"/>
      <c r="BRX1" s="6"/>
      <c r="BRY1" s="6"/>
      <c r="BRZ1" s="6"/>
      <c r="BSA1" s="6"/>
      <c r="BSB1" s="6"/>
      <c r="BSC1" s="6"/>
      <c r="BSD1" s="6"/>
      <c r="BSE1" s="6"/>
      <c r="BSF1" s="6"/>
      <c r="BSG1" s="6"/>
      <c r="BSH1" s="6"/>
      <c r="BSI1" s="6"/>
      <c r="BSJ1" s="6"/>
      <c r="BSK1" s="6"/>
      <c r="BSL1" s="6"/>
      <c r="BSM1" s="6"/>
      <c r="BSN1" s="6"/>
      <c r="BSO1" s="6"/>
      <c r="BSP1" s="6"/>
      <c r="BSQ1" s="6"/>
      <c r="BSR1" s="6"/>
      <c r="BSS1" s="6"/>
      <c r="BST1" s="6"/>
      <c r="BSU1" s="6"/>
      <c r="BSV1" s="6"/>
      <c r="BSW1" s="6"/>
      <c r="BSX1" s="6"/>
      <c r="BSY1" s="6"/>
      <c r="BSZ1" s="6"/>
      <c r="BTA1" s="6"/>
      <c r="BTB1" s="6"/>
      <c r="BTC1" s="6"/>
      <c r="BTD1" s="6"/>
      <c r="BTE1" s="6"/>
      <c r="BTF1" s="6"/>
      <c r="BTG1" s="6"/>
      <c r="BTH1" s="6"/>
      <c r="BTI1" s="6"/>
      <c r="BTJ1" s="6"/>
      <c r="BTK1" s="6"/>
      <c r="BTL1" s="6"/>
      <c r="BTM1" s="6"/>
      <c r="BTN1" s="6"/>
      <c r="BTO1" s="6"/>
      <c r="BTP1" s="6"/>
      <c r="BTQ1" s="6"/>
      <c r="BTR1" s="6"/>
      <c r="BTS1" s="6"/>
      <c r="BTT1" s="6"/>
      <c r="BTU1" s="6"/>
      <c r="BTV1" s="6"/>
      <c r="BTW1" s="6"/>
      <c r="BTX1" s="6"/>
      <c r="BTY1" s="6"/>
      <c r="BTZ1" s="6"/>
      <c r="BUA1" s="6"/>
      <c r="BUB1" s="6"/>
      <c r="BUC1" s="6"/>
      <c r="BUD1" s="6"/>
      <c r="BUE1" s="6"/>
      <c r="BUF1" s="6"/>
      <c r="BUG1" s="6"/>
      <c r="BUH1" s="6"/>
      <c r="BUI1" s="6"/>
      <c r="BUJ1" s="6"/>
      <c r="BUK1" s="6"/>
      <c r="BUL1" s="6"/>
      <c r="BUM1" s="6"/>
      <c r="BUN1" s="6"/>
      <c r="BUO1" s="6"/>
      <c r="BUP1" s="6"/>
      <c r="BUQ1" s="6"/>
      <c r="BUR1" s="6"/>
      <c r="BUS1" s="6"/>
      <c r="BUT1" s="6"/>
      <c r="BUU1" s="6"/>
      <c r="BUV1" s="6"/>
      <c r="BUW1" s="6"/>
      <c r="BUX1" s="6"/>
      <c r="BUY1" s="6"/>
      <c r="BUZ1" s="6"/>
      <c r="BVA1" s="6"/>
      <c r="BVB1" s="6"/>
      <c r="BVC1" s="6"/>
      <c r="BVD1" s="6"/>
      <c r="BVE1" s="6"/>
      <c r="BVF1" s="6"/>
      <c r="BVG1" s="6"/>
      <c r="BVH1" s="6"/>
      <c r="BVI1" s="6"/>
      <c r="BVJ1" s="6"/>
      <c r="BVK1" s="6"/>
      <c r="BVL1" s="6"/>
      <c r="BVM1" s="6"/>
      <c r="BVN1" s="6"/>
      <c r="BVO1" s="6"/>
      <c r="BVP1" s="6"/>
      <c r="BVQ1" s="6"/>
      <c r="BVR1" s="6"/>
      <c r="BVS1" s="6"/>
      <c r="BVT1" s="6"/>
      <c r="BVU1" s="6"/>
      <c r="BVV1" s="6"/>
      <c r="BVW1" s="6"/>
      <c r="BVX1" s="6"/>
      <c r="BVY1" s="6"/>
      <c r="BVZ1" s="6"/>
      <c r="BWA1" s="6"/>
      <c r="BWB1" s="6"/>
      <c r="BWC1" s="6"/>
      <c r="BWD1" s="6"/>
      <c r="BWE1" s="6"/>
      <c r="BWF1" s="6"/>
      <c r="BWG1" s="6"/>
      <c r="BWH1" s="6"/>
      <c r="BWI1" s="6"/>
      <c r="BWJ1" s="6"/>
      <c r="BWK1" s="6"/>
      <c r="BWL1" s="6"/>
      <c r="BWM1" s="6"/>
      <c r="BWN1" s="6"/>
      <c r="BWO1" s="6"/>
      <c r="BWP1" s="6"/>
      <c r="BWQ1" s="6"/>
      <c r="BWR1" s="6"/>
      <c r="BWS1" s="6"/>
      <c r="BWT1" s="6"/>
      <c r="BWU1" s="6"/>
      <c r="BWV1" s="6"/>
      <c r="BWW1" s="6"/>
      <c r="BWX1" s="6"/>
      <c r="BWY1" s="6"/>
      <c r="BWZ1" s="6"/>
      <c r="BXA1" s="6"/>
      <c r="BXB1" s="6"/>
      <c r="BXC1" s="6"/>
      <c r="BXD1" s="6"/>
      <c r="BXE1" s="6"/>
      <c r="BXF1" s="6"/>
      <c r="BXG1" s="6"/>
      <c r="BXH1" s="6"/>
      <c r="BXI1" s="6"/>
      <c r="BXJ1" s="6"/>
      <c r="BXK1" s="6"/>
      <c r="BXL1" s="6"/>
      <c r="BXM1" s="6"/>
      <c r="BXN1" s="6"/>
      <c r="BXO1" s="6"/>
      <c r="BXP1" s="6"/>
      <c r="BXQ1" s="6"/>
      <c r="BXR1" s="6"/>
      <c r="BXS1" s="6"/>
      <c r="BXT1" s="6"/>
      <c r="BXU1" s="6"/>
      <c r="BXV1" s="6"/>
      <c r="BXW1" s="6"/>
      <c r="BXX1" s="6"/>
      <c r="BXY1" s="6"/>
      <c r="BXZ1" s="6"/>
      <c r="BYA1" s="6"/>
      <c r="BYB1" s="6"/>
      <c r="BYC1" s="6"/>
      <c r="BYD1" s="6"/>
      <c r="BYE1" s="6"/>
      <c r="BYF1" s="6"/>
      <c r="BYG1" s="6"/>
      <c r="BYH1" s="6"/>
      <c r="BYI1" s="6"/>
      <c r="BYJ1" s="6"/>
      <c r="BYK1" s="6"/>
      <c r="BYL1" s="6"/>
      <c r="BYM1" s="6"/>
      <c r="BYN1" s="6"/>
      <c r="BYO1" s="6"/>
      <c r="BYP1" s="6"/>
      <c r="BYQ1" s="6"/>
      <c r="BYR1" s="6"/>
      <c r="BYS1" s="6"/>
      <c r="BYT1" s="6"/>
      <c r="BYU1" s="6"/>
      <c r="BYV1" s="6"/>
      <c r="BYW1" s="6"/>
      <c r="BYX1" s="6"/>
      <c r="BYY1" s="6"/>
      <c r="BYZ1" s="6"/>
      <c r="BZA1" s="6"/>
      <c r="BZB1" s="6"/>
      <c r="BZC1" s="6"/>
      <c r="BZD1" s="6"/>
      <c r="BZE1" s="6"/>
      <c r="BZF1" s="6"/>
      <c r="BZG1" s="6"/>
      <c r="BZH1" s="6"/>
      <c r="BZI1" s="6"/>
      <c r="BZJ1" s="6"/>
      <c r="BZK1" s="6"/>
      <c r="BZL1" s="6"/>
      <c r="BZM1" s="6"/>
      <c r="BZN1" s="6"/>
      <c r="BZO1" s="6"/>
      <c r="BZP1" s="6"/>
      <c r="BZQ1" s="6"/>
      <c r="BZR1" s="6"/>
      <c r="BZS1" s="6"/>
      <c r="BZT1" s="6"/>
      <c r="BZU1" s="6"/>
      <c r="BZV1" s="6"/>
      <c r="BZW1" s="6"/>
      <c r="BZX1" s="6"/>
      <c r="BZY1" s="6"/>
      <c r="BZZ1" s="6"/>
      <c r="CAA1" s="6"/>
      <c r="CAB1" s="6"/>
      <c r="CAC1" s="6"/>
      <c r="CAD1" s="6"/>
      <c r="CAE1" s="6"/>
      <c r="CAF1" s="6"/>
      <c r="CAG1" s="6"/>
      <c r="CAH1" s="6"/>
      <c r="CAI1" s="6"/>
      <c r="CAJ1" s="6"/>
      <c r="CAK1" s="6"/>
      <c r="CAL1" s="6"/>
      <c r="CAM1" s="6"/>
      <c r="CAN1" s="6"/>
      <c r="CAO1" s="6"/>
      <c r="CAP1" s="6"/>
      <c r="CAQ1" s="6"/>
      <c r="CAR1" s="6"/>
      <c r="CAS1" s="6"/>
      <c r="CAT1" s="6"/>
      <c r="CAU1" s="6"/>
      <c r="CAV1" s="6"/>
      <c r="CAW1" s="6"/>
      <c r="CAX1" s="6"/>
      <c r="CAY1" s="6"/>
      <c r="CAZ1" s="6"/>
      <c r="CBA1" s="6"/>
      <c r="CBB1" s="6"/>
      <c r="CBC1" s="6"/>
      <c r="CBD1" s="6"/>
      <c r="CBE1" s="6"/>
      <c r="CBF1" s="6"/>
      <c r="CBG1" s="6"/>
      <c r="CBH1" s="6"/>
      <c r="CBI1" s="6"/>
      <c r="CBJ1" s="6"/>
      <c r="CBK1" s="6"/>
      <c r="CBL1" s="6"/>
      <c r="CBM1" s="6"/>
      <c r="CBN1" s="6"/>
      <c r="CBO1" s="6"/>
      <c r="CBP1" s="6"/>
      <c r="CBQ1" s="6"/>
      <c r="CBR1" s="6"/>
      <c r="CBS1" s="6"/>
      <c r="CBT1" s="6"/>
      <c r="CBU1" s="6"/>
      <c r="CBV1" s="6"/>
      <c r="CBW1" s="6"/>
      <c r="CBX1" s="6"/>
      <c r="CBY1" s="6"/>
      <c r="CBZ1" s="6"/>
      <c r="CCA1" s="6"/>
      <c r="CCB1" s="6"/>
      <c r="CCC1" s="6"/>
      <c r="CCD1" s="6"/>
      <c r="CCE1" s="6"/>
      <c r="CCF1" s="6"/>
      <c r="CCG1" s="6"/>
      <c r="CCH1" s="6"/>
      <c r="CCI1" s="6"/>
      <c r="CCJ1" s="6"/>
      <c r="CCK1" s="6"/>
      <c r="CCL1" s="6"/>
      <c r="CCM1" s="6"/>
      <c r="CCN1" s="6"/>
      <c r="CCO1" s="6"/>
      <c r="CCP1" s="6"/>
      <c r="CCQ1" s="6"/>
      <c r="CCR1" s="6"/>
      <c r="CCS1" s="6"/>
      <c r="CCT1" s="6"/>
      <c r="CCU1" s="6"/>
      <c r="CCV1" s="6"/>
      <c r="CCW1" s="6"/>
      <c r="CCX1" s="6"/>
      <c r="CCY1" s="6"/>
      <c r="CCZ1" s="6"/>
      <c r="CDA1" s="6"/>
      <c r="CDB1" s="6"/>
      <c r="CDC1" s="6"/>
      <c r="CDD1" s="6"/>
      <c r="CDE1" s="6"/>
      <c r="CDF1" s="6"/>
      <c r="CDG1" s="6"/>
      <c r="CDH1" s="6"/>
      <c r="CDI1" s="6"/>
      <c r="CDJ1" s="6"/>
      <c r="CDK1" s="6"/>
      <c r="CDL1" s="6"/>
      <c r="CDM1" s="6"/>
      <c r="CDN1" s="6"/>
      <c r="CDO1" s="6"/>
      <c r="CDP1" s="6"/>
      <c r="CDQ1" s="6"/>
      <c r="CDR1" s="6"/>
      <c r="CDS1" s="6"/>
      <c r="CDT1" s="6"/>
      <c r="CDU1" s="6"/>
      <c r="CDV1" s="6"/>
      <c r="CDW1" s="6"/>
      <c r="CDX1" s="6"/>
      <c r="CDY1" s="6"/>
      <c r="CDZ1" s="6"/>
      <c r="CEA1" s="6"/>
      <c r="CEB1" s="6"/>
      <c r="CEC1" s="6"/>
      <c r="CED1" s="6"/>
      <c r="CEE1" s="6"/>
      <c r="CEF1" s="6"/>
      <c r="CEG1" s="6"/>
      <c r="CEH1" s="6"/>
      <c r="CEI1" s="6"/>
      <c r="CEJ1" s="6"/>
      <c r="CEK1" s="6"/>
      <c r="CEL1" s="6"/>
      <c r="CEM1" s="6"/>
      <c r="CEN1" s="6"/>
      <c r="CEO1" s="6"/>
      <c r="CEP1" s="6"/>
      <c r="CEQ1" s="6"/>
      <c r="CER1" s="6"/>
      <c r="CES1" s="6"/>
      <c r="CET1" s="6"/>
      <c r="CEU1" s="6"/>
      <c r="CEV1" s="6"/>
      <c r="CEW1" s="6"/>
      <c r="CEX1" s="6"/>
      <c r="CEY1" s="6"/>
      <c r="CEZ1" s="6"/>
      <c r="CFA1" s="6"/>
      <c r="CFB1" s="6"/>
      <c r="CFC1" s="6"/>
      <c r="CFD1" s="6"/>
      <c r="CFE1" s="6"/>
      <c r="CFF1" s="6"/>
      <c r="CFG1" s="6"/>
      <c r="CFH1" s="6"/>
      <c r="CFI1" s="6"/>
      <c r="CFJ1" s="6"/>
      <c r="CFK1" s="6"/>
      <c r="CFL1" s="6"/>
      <c r="CFM1" s="6"/>
      <c r="CFN1" s="6"/>
      <c r="CFO1" s="6"/>
      <c r="CFP1" s="6"/>
      <c r="CFQ1" s="6"/>
      <c r="CFR1" s="6"/>
      <c r="CFS1" s="6"/>
      <c r="CFT1" s="6"/>
      <c r="CFU1" s="6"/>
      <c r="CFV1" s="6"/>
      <c r="CFW1" s="6"/>
      <c r="CFX1" s="6"/>
      <c r="CFY1" s="6"/>
      <c r="CFZ1" s="6"/>
      <c r="CGA1" s="6"/>
      <c r="CGB1" s="6"/>
      <c r="CGC1" s="6"/>
      <c r="CGD1" s="6"/>
      <c r="CGE1" s="6"/>
      <c r="CGF1" s="6"/>
      <c r="CGG1" s="6"/>
      <c r="CGH1" s="6"/>
      <c r="CGI1" s="6"/>
      <c r="CGJ1" s="6"/>
      <c r="CGK1" s="6"/>
      <c r="CGL1" s="6"/>
      <c r="CGM1" s="6"/>
      <c r="CGN1" s="6"/>
      <c r="CGO1" s="6"/>
      <c r="CGP1" s="6"/>
      <c r="CGQ1" s="6"/>
      <c r="CGR1" s="6"/>
      <c r="CGS1" s="6"/>
      <c r="CGT1" s="6"/>
      <c r="CGU1" s="6"/>
      <c r="CGV1" s="6"/>
      <c r="CGW1" s="6"/>
      <c r="CGX1" s="6"/>
      <c r="CGY1" s="6"/>
      <c r="CGZ1" s="6"/>
      <c r="CHA1" s="6"/>
      <c r="CHB1" s="6"/>
      <c r="CHC1" s="6"/>
      <c r="CHD1" s="6"/>
      <c r="CHE1" s="6"/>
      <c r="CHF1" s="6"/>
      <c r="CHG1" s="6"/>
      <c r="CHH1" s="6"/>
      <c r="CHI1" s="6"/>
      <c r="CHJ1" s="6"/>
      <c r="CHK1" s="6"/>
      <c r="CHL1" s="6"/>
      <c r="CHM1" s="6"/>
      <c r="CHN1" s="6"/>
      <c r="CHO1" s="6"/>
      <c r="CHP1" s="6"/>
      <c r="CHQ1" s="6"/>
      <c r="CHR1" s="6"/>
      <c r="CHS1" s="6"/>
      <c r="CHT1" s="6"/>
      <c r="CHU1" s="6"/>
      <c r="CHV1" s="6"/>
      <c r="CHW1" s="6"/>
      <c r="CHX1" s="6"/>
      <c r="CHY1" s="6"/>
      <c r="CHZ1" s="6"/>
      <c r="CIA1" s="6"/>
      <c r="CIB1" s="6"/>
      <c r="CIC1" s="6"/>
      <c r="CID1" s="6"/>
      <c r="CIE1" s="6"/>
      <c r="CIF1" s="6"/>
      <c r="CIG1" s="6"/>
      <c r="CIH1" s="6"/>
      <c r="CII1" s="6"/>
      <c r="CIJ1" s="6"/>
      <c r="CIK1" s="6"/>
      <c r="CIL1" s="6"/>
      <c r="CIM1" s="6"/>
      <c r="CIN1" s="6"/>
      <c r="CIO1" s="6"/>
      <c r="CIP1" s="6"/>
      <c r="CIQ1" s="6"/>
      <c r="CIR1" s="6"/>
      <c r="CIS1" s="6"/>
      <c r="CIT1" s="6"/>
      <c r="CIU1" s="6"/>
      <c r="CIV1" s="6"/>
      <c r="CIW1" s="6"/>
      <c r="CIX1" s="6"/>
      <c r="CIY1" s="6"/>
      <c r="CIZ1" s="6"/>
      <c r="CJA1" s="6"/>
      <c r="CJB1" s="6"/>
      <c r="CJC1" s="6"/>
      <c r="CJD1" s="6"/>
      <c r="CJE1" s="6"/>
      <c r="CJF1" s="6"/>
      <c r="CJG1" s="6"/>
      <c r="CJH1" s="6"/>
      <c r="CJI1" s="6"/>
      <c r="CJJ1" s="6"/>
      <c r="CJK1" s="6"/>
      <c r="CJL1" s="6"/>
      <c r="CJM1" s="6"/>
      <c r="CJN1" s="6"/>
      <c r="CJO1" s="6"/>
      <c r="CJP1" s="6"/>
      <c r="CJQ1" s="6"/>
      <c r="CJR1" s="6"/>
      <c r="CJS1" s="6"/>
      <c r="CJT1" s="6"/>
      <c r="CJU1" s="6"/>
      <c r="CJV1" s="6"/>
      <c r="CJW1" s="6"/>
      <c r="CJX1" s="6"/>
      <c r="CJY1" s="6"/>
      <c r="CJZ1" s="6"/>
      <c r="CKA1" s="6"/>
      <c r="CKB1" s="6"/>
      <c r="CKC1" s="6"/>
      <c r="CKD1" s="6"/>
      <c r="CKE1" s="6"/>
      <c r="CKF1" s="6"/>
      <c r="CKG1" s="6"/>
      <c r="CKH1" s="6"/>
      <c r="CKI1" s="6"/>
      <c r="CKJ1" s="6"/>
      <c r="CKK1" s="6"/>
      <c r="CKL1" s="6"/>
      <c r="CKM1" s="6"/>
      <c r="CKN1" s="6"/>
      <c r="CKO1" s="6"/>
      <c r="CKP1" s="6"/>
      <c r="CKQ1" s="6"/>
      <c r="CKR1" s="6"/>
      <c r="CKS1" s="6"/>
      <c r="CKT1" s="6"/>
      <c r="CKU1" s="6"/>
      <c r="CKV1" s="6"/>
      <c r="CKW1" s="6"/>
      <c r="CKX1" s="6"/>
      <c r="CKY1" s="6"/>
      <c r="CKZ1" s="6"/>
      <c r="CLA1" s="6"/>
      <c r="CLB1" s="6"/>
      <c r="CLC1" s="6"/>
      <c r="CLD1" s="6"/>
      <c r="CLE1" s="6"/>
      <c r="CLF1" s="6"/>
      <c r="CLG1" s="6"/>
      <c r="CLH1" s="6"/>
      <c r="CLI1" s="6"/>
      <c r="CLJ1" s="6"/>
      <c r="CLK1" s="6"/>
      <c r="CLL1" s="6"/>
      <c r="CLM1" s="6"/>
      <c r="CLN1" s="6"/>
      <c r="CLO1" s="6"/>
      <c r="CLP1" s="6"/>
      <c r="CLQ1" s="6"/>
      <c r="CLR1" s="6"/>
      <c r="CLS1" s="6"/>
      <c r="CLT1" s="6"/>
      <c r="CLU1" s="6"/>
      <c r="CLV1" s="6"/>
      <c r="CLW1" s="6"/>
      <c r="CLX1" s="6"/>
      <c r="CLY1" s="6"/>
      <c r="CLZ1" s="6"/>
      <c r="CMA1" s="6"/>
      <c r="CMB1" s="6"/>
      <c r="CMC1" s="6"/>
      <c r="CMD1" s="6"/>
      <c r="CME1" s="6"/>
      <c r="CMF1" s="6"/>
      <c r="CMG1" s="6"/>
      <c r="CMH1" s="6"/>
      <c r="CMI1" s="6"/>
      <c r="CMJ1" s="6"/>
      <c r="CMK1" s="6"/>
      <c r="CML1" s="6"/>
      <c r="CMM1" s="6"/>
      <c r="CMN1" s="6"/>
      <c r="CMO1" s="6"/>
      <c r="CMP1" s="6"/>
      <c r="CMQ1" s="6"/>
      <c r="CMR1" s="6"/>
      <c r="CMS1" s="6"/>
      <c r="CMT1" s="6"/>
      <c r="CMU1" s="6"/>
      <c r="CMV1" s="6"/>
      <c r="CMW1" s="6"/>
      <c r="CMX1" s="6"/>
      <c r="CMY1" s="6"/>
      <c r="CMZ1" s="6"/>
      <c r="CNA1" s="6"/>
      <c r="CNB1" s="6"/>
      <c r="CNC1" s="6"/>
      <c r="CND1" s="6"/>
      <c r="CNE1" s="6"/>
      <c r="CNF1" s="6"/>
      <c r="CNG1" s="6"/>
      <c r="CNH1" s="6"/>
      <c r="CNI1" s="6"/>
      <c r="CNJ1" s="6"/>
      <c r="CNK1" s="6"/>
      <c r="CNL1" s="6"/>
      <c r="CNM1" s="6"/>
      <c r="CNN1" s="6"/>
      <c r="CNO1" s="6"/>
      <c r="CNP1" s="6"/>
      <c r="CNQ1" s="6"/>
      <c r="CNR1" s="6"/>
      <c r="CNS1" s="6"/>
      <c r="CNT1" s="6"/>
      <c r="CNU1" s="6"/>
      <c r="CNV1" s="6"/>
      <c r="CNW1" s="6"/>
      <c r="CNX1" s="6"/>
      <c r="CNY1" s="6"/>
      <c r="CNZ1" s="6"/>
      <c r="COA1" s="6"/>
      <c r="COB1" s="6"/>
      <c r="COC1" s="6"/>
      <c r="COD1" s="6"/>
      <c r="COE1" s="6"/>
      <c r="COF1" s="6"/>
      <c r="COG1" s="6"/>
      <c r="COH1" s="6"/>
      <c r="COI1" s="6"/>
      <c r="COJ1" s="6"/>
      <c r="COK1" s="6"/>
      <c r="COL1" s="6"/>
      <c r="COM1" s="6"/>
      <c r="CON1" s="6"/>
      <c r="COO1" s="6"/>
      <c r="COP1" s="6"/>
      <c r="COQ1" s="6"/>
      <c r="COR1" s="6"/>
      <c r="COS1" s="6"/>
      <c r="COT1" s="6"/>
      <c r="COU1" s="6"/>
      <c r="COV1" s="6"/>
      <c r="COW1" s="6"/>
      <c r="COX1" s="6"/>
      <c r="COY1" s="6"/>
      <c r="COZ1" s="6"/>
      <c r="CPA1" s="6"/>
      <c r="CPB1" s="6"/>
      <c r="CPC1" s="6"/>
      <c r="CPD1" s="6"/>
      <c r="CPE1" s="6"/>
      <c r="CPF1" s="6"/>
      <c r="CPG1" s="6"/>
      <c r="CPH1" s="6"/>
      <c r="CPI1" s="6"/>
      <c r="CPJ1" s="6"/>
      <c r="CPK1" s="6"/>
      <c r="CPL1" s="6"/>
      <c r="CPM1" s="6"/>
      <c r="CPN1" s="6"/>
      <c r="CPO1" s="6"/>
      <c r="CPP1" s="6"/>
      <c r="CPQ1" s="6"/>
      <c r="CPR1" s="6"/>
      <c r="CPS1" s="6"/>
      <c r="CPT1" s="6"/>
      <c r="CPU1" s="6"/>
      <c r="CPV1" s="6"/>
      <c r="CPW1" s="6"/>
      <c r="CPX1" s="6"/>
      <c r="CPY1" s="6"/>
      <c r="CPZ1" s="6"/>
      <c r="CQA1" s="6"/>
      <c r="CQB1" s="6"/>
      <c r="CQC1" s="6"/>
      <c r="CQD1" s="6"/>
      <c r="CQE1" s="6"/>
      <c r="CQF1" s="6"/>
      <c r="CQG1" s="6"/>
      <c r="CQH1" s="6"/>
      <c r="CQI1" s="6"/>
      <c r="CQJ1" s="6"/>
      <c r="CQK1" s="6"/>
      <c r="CQL1" s="6"/>
      <c r="CQM1" s="6"/>
      <c r="CQN1" s="6"/>
      <c r="CQO1" s="6"/>
      <c r="CQP1" s="6"/>
      <c r="CQQ1" s="6"/>
      <c r="CQR1" s="6"/>
      <c r="CQS1" s="6"/>
      <c r="CQT1" s="6"/>
      <c r="CQU1" s="6"/>
      <c r="CQV1" s="6"/>
      <c r="CQW1" s="6"/>
      <c r="CQX1" s="6"/>
      <c r="CQY1" s="6"/>
      <c r="CQZ1" s="6"/>
      <c r="CRA1" s="6"/>
      <c r="CRB1" s="6"/>
      <c r="CRC1" s="6"/>
      <c r="CRD1" s="6"/>
      <c r="CRE1" s="6"/>
      <c r="CRF1" s="6"/>
      <c r="CRG1" s="6"/>
      <c r="CRH1" s="6"/>
      <c r="CRI1" s="6"/>
      <c r="CRJ1" s="6"/>
      <c r="CRK1" s="6"/>
      <c r="CRL1" s="6"/>
      <c r="CRM1" s="6"/>
      <c r="CRN1" s="6"/>
      <c r="CRO1" s="6"/>
      <c r="CRP1" s="6"/>
      <c r="CRQ1" s="6"/>
      <c r="CRR1" s="6"/>
      <c r="CRS1" s="6"/>
      <c r="CRT1" s="6"/>
      <c r="CRU1" s="6"/>
      <c r="CRV1" s="6"/>
      <c r="CRW1" s="6"/>
      <c r="CRX1" s="6"/>
      <c r="CRY1" s="6"/>
      <c r="CRZ1" s="6"/>
      <c r="CSA1" s="6"/>
      <c r="CSB1" s="6"/>
      <c r="CSC1" s="6"/>
      <c r="CSD1" s="6"/>
      <c r="CSE1" s="6"/>
      <c r="CSF1" s="6"/>
      <c r="CSG1" s="6"/>
      <c r="CSH1" s="6"/>
      <c r="CSI1" s="6"/>
      <c r="CSJ1" s="6"/>
      <c r="CSK1" s="6"/>
      <c r="CSL1" s="6"/>
      <c r="CSM1" s="6"/>
      <c r="CSN1" s="6"/>
      <c r="CSO1" s="6"/>
      <c r="CSP1" s="6"/>
      <c r="CSQ1" s="6"/>
      <c r="CSR1" s="6"/>
      <c r="CSS1" s="6"/>
      <c r="CST1" s="6"/>
      <c r="CSU1" s="6"/>
      <c r="CSV1" s="6"/>
      <c r="CSW1" s="6"/>
      <c r="CSX1" s="6"/>
      <c r="CSY1" s="6"/>
      <c r="CSZ1" s="6"/>
      <c r="CTA1" s="6"/>
      <c r="CTB1" s="6"/>
      <c r="CTC1" s="6"/>
      <c r="CTD1" s="6"/>
      <c r="CTE1" s="6"/>
      <c r="CTF1" s="6"/>
      <c r="CTG1" s="6"/>
      <c r="CTH1" s="6"/>
      <c r="CTI1" s="6"/>
      <c r="CTJ1" s="6"/>
      <c r="CTK1" s="6"/>
      <c r="CTL1" s="6"/>
      <c r="CTM1" s="6"/>
      <c r="CTN1" s="6"/>
      <c r="CTO1" s="6"/>
      <c r="CTP1" s="6"/>
      <c r="CTQ1" s="6"/>
      <c r="CTR1" s="6"/>
      <c r="CTS1" s="6"/>
      <c r="CTT1" s="6"/>
      <c r="CTU1" s="6"/>
      <c r="CTV1" s="6"/>
      <c r="CTW1" s="6"/>
      <c r="CTX1" s="6"/>
      <c r="CTY1" s="6"/>
      <c r="CTZ1" s="6"/>
      <c r="CUA1" s="6"/>
      <c r="CUB1" s="6"/>
      <c r="CUC1" s="6"/>
      <c r="CUD1" s="6"/>
      <c r="CUE1" s="6"/>
      <c r="CUF1" s="6"/>
      <c r="CUG1" s="6"/>
      <c r="CUH1" s="6"/>
      <c r="CUI1" s="6"/>
      <c r="CUJ1" s="6"/>
      <c r="CUK1" s="6"/>
      <c r="CUL1" s="6"/>
      <c r="CUM1" s="6"/>
      <c r="CUN1" s="6"/>
      <c r="CUO1" s="6"/>
      <c r="CUP1" s="6"/>
      <c r="CUQ1" s="6"/>
      <c r="CUR1" s="6"/>
      <c r="CUS1" s="6"/>
      <c r="CUT1" s="6"/>
      <c r="CUU1" s="6"/>
      <c r="CUV1" s="6"/>
      <c r="CUW1" s="6"/>
      <c r="CUX1" s="6"/>
      <c r="CUY1" s="6"/>
      <c r="CUZ1" s="6"/>
      <c r="CVA1" s="6"/>
      <c r="CVB1" s="6"/>
      <c r="CVC1" s="6"/>
      <c r="CVD1" s="6"/>
      <c r="CVE1" s="6"/>
      <c r="CVF1" s="6"/>
      <c r="CVG1" s="6"/>
      <c r="CVH1" s="6"/>
      <c r="CVI1" s="6"/>
      <c r="CVJ1" s="6"/>
      <c r="CVK1" s="6"/>
      <c r="CVL1" s="6"/>
      <c r="CVM1" s="6"/>
      <c r="CVN1" s="6"/>
      <c r="CVO1" s="6"/>
      <c r="CVP1" s="6"/>
      <c r="CVQ1" s="6"/>
      <c r="CVR1" s="6"/>
      <c r="CVS1" s="6"/>
      <c r="CVT1" s="6"/>
      <c r="CVU1" s="6"/>
      <c r="CVV1" s="6"/>
      <c r="CVW1" s="6"/>
      <c r="CVX1" s="6"/>
      <c r="CVY1" s="6"/>
      <c r="CVZ1" s="6"/>
      <c r="CWA1" s="6"/>
      <c r="CWB1" s="6"/>
      <c r="CWC1" s="6"/>
      <c r="CWD1" s="6"/>
      <c r="CWE1" s="6"/>
      <c r="CWF1" s="6"/>
      <c r="CWG1" s="6"/>
      <c r="CWH1" s="6"/>
      <c r="CWI1" s="6"/>
      <c r="CWJ1" s="6"/>
      <c r="CWK1" s="6"/>
      <c r="CWL1" s="6"/>
      <c r="CWM1" s="6"/>
      <c r="CWN1" s="6"/>
      <c r="CWO1" s="6"/>
      <c r="CWP1" s="6"/>
      <c r="CWQ1" s="6"/>
      <c r="CWR1" s="6"/>
      <c r="CWS1" s="6"/>
      <c r="CWT1" s="6"/>
      <c r="CWU1" s="6"/>
      <c r="CWV1" s="6"/>
      <c r="CWW1" s="6"/>
      <c r="CWX1" s="6"/>
      <c r="CWY1" s="6"/>
      <c r="CWZ1" s="6"/>
      <c r="CXA1" s="6"/>
      <c r="CXB1" s="6"/>
      <c r="CXC1" s="6"/>
      <c r="CXD1" s="6"/>
      <c r="CXE1" s="6"/>
      <c r="CXF1" s="6"/>
      <c r="CXG1" s="6"/>
      <c r="CXH1" s="6"/>
      <c r="CXI1" s="6"/>
      <c r="CXJ1" s="6"/>
      <c r="CXK1" s="6"/>
      <c r="CXL1" s="6"/>
      <c r="CXM1" s="6"/>
      <c r="CXN1" s="6"/>
      <c r="CXO1" s="6"/>
      <c r="CXP1" s="6"/>
      <c r="CXQ1" s="6"/>
      <c r="CXR1" s="6"/>
      <c r="CXS1" s="6"/>
      <c r="CXT1" s="6"/>
      <c r="CXU1" s="6"/>
      <c r="CXV1" s="6"/>
      <c r="CXW1" s="6"/>
      <c r="CXX1" s="6"/>
      <c r="CXY1" s="6"/>
      <c r="CXZ1" s="6"/>
      <c r="CYA1" s="6"/>
      <c r="CYB1" s="6"/>
      <c r="CYC1" s="6"/>
      <c r="CYD1" s="6"/>
      <c r="CYE1" s="6"/>
      <c r="CYF1" s="6"/>
      <c r="CYG1" s="6"/>
      <c r="CYH1" s="6"/>
      <c r="CYI1" s="6"/>
      <c r="CYJ1" s="6"/>
      <c r="CYK1" s="6"/>
      <c r="CYL1" s="6"/>
      <c r="CYM1" s="6"/>
      <c r="CYN1" s="6"/>
      <c r="CYO1" s="6"/>
      <c r="CYP1" s="6"/>
      <c r="CYQ1" s="6"/>
      <c r="CYR1" s="6"/>
      <c r="CYS1" s="6"/>
      <c r="CYT1" s="6"/>
      <c r="CYU1" s="6"/>
      <c r="CYV1" s="6"/>
      <c r="CYW1" s="6"/>
      <c r="CYX1" s="6"/>
      <c r="CYY1" s="6"/>
      <c r="CYZ1" s="6"/>
      <c r="CZA1" s="6"/>
      <c r="CZB1" s="6"/>
      <c r="CZC1" s="6"/>
      <c r="CZD1" s="6"/>
      <c r="CZE1" s="6"/>
      <c r="CZF1" s="6"/>
      <c r="CZG1" s="6"/>
      <c r="CZH1" s="6"/>
      <c r="CZI1" s="6"/>
      <c r="CZJ1" s="6"/>
      <c r="CZK1" s="6"/>
      <c r="CZL1" s="6"/>
      <c r="CZM1" s="6"/>
      <c r="CZN1" s="6"/>
      <c r="CZO1" s="6"/>
      <c r="CZP1" s="6"/>
      <c r="CZQ1" s="6"/>
      <c r="CZR1" s="6"/>
      <c r="CZS1" s="6"/>
      <c r="CZT1" s="6"/>
      <c r="CZU1" s="6"/>
      <c r="CZV1" s="6"/>
      <c r="CZW1" s="6"/>
      <c r="CZX1" s="6"/>
      <c r="CZY1" s="6"/>
      <c r="CZZ1" s="6"/>
      <c r="DAA1" s="6"/>
      <c r="DAB1" s="6"/>
      <c r="DAC1" s="6"/>
      <c r="DAD1" s="6"/>
      <c r="DAE1" s="6"/>
      <c r="DAF1" s="6"/>
      <c r="DAG1" s="6"/>
      <c r="DAH1" s="6"/>
      <c r="DAI1" s="6"/>
      <c r="DAJ1" s="6"/>
      <c r="DAK1" s="6"/>
      <c r="DAL1" s="6"/>
      <c r="DAM1" s="6"/>
      <c r="DAN1" s="6"/>
      <c r="DAO1" s="6"/>
      <c r="DAP1" s="6"/>
      <c r="DAQ1" s="6"/>
      <c r="DAR1" s="6"/>
      <c r="DAS1" s="6"/>
      <c r="DAT1" s="6"/>
      <c r="DAU1" s="6"/>
      <c r="DAV1" s="6"/>
      <c r="DAW1" s="6"/>
      <c r="DAX1" s="6"/>
      <c r="DAY1" s="6"/>
      <c r="DAZ1" s="6"/>
      <c r="DBA1" s="6"/>
      <c r="DBB1" s="6"/>
      <c r="DBC1" s="6"/>
      <c r="DBD1" s="6"/>
      <c r="DBE1" s="6"/>
      <c r="DBF1" s="6"/>
      <c r="DBG1" s="6"/>
      <c r="DBH1" s="6"/>
      <c r="DBI1" s="6"/>
      <c r="DBJ1" s="6"/>
      <c r="DBK1" s="6"/>
      <c r="DBL1" s="6"/>
      <c r="DBM1" s="6"/>
      <c r="DBN1" s="6"/>
      <c r="DBO1" s="6"/>
      <c r="DBP1" s="6"/>
      <c r="DBQ1" s="6"/>
      <c r="DBR1" s="6"/>
      <c r="DBS1" s="6"/>
      <c r="DBT1" s="6"/>
      <c r="DBU1" s="6"/>
      <c r="DBV1" s="6"/>
      <c r="DBW1" s="6"/>
      <c r="DBX1" s="6"/>
      <c r="DBY1" s="6"/>
      <c r="DBZ1" s="6"/>
      <c r="DCA1" s="6"/>
      <c r="DCB1" s="6"/>
      <c r="DCC1" s="6"/>
      <c r="DCD1" s="6"/>
      <c r="DCE1" s="6"/>
      <c r="DCF1" s="6"/>
      <c r="DCG1" s="6"/>
      <c r="DCH1" s="6"/>
      <c r="DCI1" s="6"/>
      <c r="DCJ1" s="6"/>
      <c r="DCK1" s="6"/>
      <c r="DCL1" s="6"/>
      <c r="DCM1" s="6"/>
      <c r="DCN1" s="6"/>
      <c r="DCO1" s="6"/>
      <c r="DCP1" s="6"/>
      <c r="DCQ1" s="6"/>
      <c r="DCR1" s="6"/>
      <c r="DCS1" s="6"/>
      <c r="DCT1" s="6"/>
      <c r="DCU1" s="6"/>
      <c r="DCV1" s="6"/>
      <c r="DCW1" s="6"/>
      <c r="DCX1" s="6"/>
      <c r="DCY1" s="6"/>
      <c r="DCZ1" s="6"/>
      <c r="DDA1" s="6"/>
      <c r="DDB1" s="6"/>
      <c r="DDC1" s="6"/>
      <c r="DDD1" s="6"/>
      <c r="DDE1" s="6"/>
      <c r="DDF1" s="6"/>
      <c r="DDG1" s="6"/>
      <c r="DDH1" s="6"/>
      <c r="DDI1" s="6"/>
      <c r="DDJ1" s="6"/>
      <c r="DDK1" s="6"/>
      <c r="DDL1" s="6"/>
      <c r="DDM1" s="6"/>
      <c r="DDN1" s="6"/>
      <c r="DDO1" s="6"/>
      <c r="DDP1" s="6"/>
      <c r="DDQ1" s="6"/>
      <c r="DDR1" s="6"/>
      <c r="DDS1" s="6"/>
      <c r="DDT1" s="6"/>
      <c r="DDU1" s="6"/>
      <c r="DDV1" s="6"/>
      <c r="DDW1" s="6"/>
      <c r="DDX1" s="6"/>
      <c r="DDY1" s="6"/>
      <c r="DDZ1" s="6"/>
      <c r="DEA1" s="6"/>
      <c r="DEB1" s="6"/>
      <c r="DEC1" s="6"/>
      <c r="DED1" s="6"/>
      <c r="DEE1" s="6"/>
      <c r="DEF1" s="6"/>
      <c r="DEG1" s="6"/>
      <c r="DEH1" s="6"/>
      <c r="DEI1" s="6"/>
      <c r="DEJ1" s="6"/>
      <c r="DEK1" s="6"/>
      <c r="DEL1" s="6"/>
      <c r="DEM1" s="6"/>
      <c r="DEN1" s="6"/>
      <c r="DEO1" s="6"/>
      <c r="DEP1" s="6"/>
      <c r="DEQ1" s="6"/>
      <c r="DER1" s="6"/>
      <c r="DES1" s="6"/>
      <c r="DET1" s="6"/>
      <c r="DEU1" s="6"/>
      <c r="DEV1" s="6"/>
      <c r="DEW1" s="6"/>
      <c r="DEX1" s="6"/>
      <c r="DEY1" s="6"/>
      <c r="DEZ1" s="6"/>
      <c r="DFA1" s="6"/>
      <c r="DFB1" s="6"/>
      <c r="DFC1" s="6"/>
      <c r="DFD1" s="6"/>
      <c r="DFE1" s="6"/>
      <c r="DFF1" s="6"/>
      <c r="DFG1" s="6"/>
      <c r="DFH1" s="6"/>
      <c r="DFI1" s="6"/>
      <c r="DFJ1" s="6"/>
      <c r="DFK1" s="6"/>
      <c r="DFL1" s="6"/>
      <c r="DFM1" s="6"/>
      <c r="DFN1" s="6"/>
      <c r="DFO1" s="6"/>
      <c r="DFP1" s="6"/>
      <c r="DFQ1" s="6"/>
      <c r="DFR1" s="6"/>
      <c r="DFS1" s="6"/>
      <c r="DFT1" s="6"/>
      <c r="DFU1" s="6"/>
      <c r="DFV1" s="6"/>
      <c r="DFW1" s="6"/>
      <c r="DFX1" s="6"/>
      <c r="DFY1" s="6"/>
      <c r="DFZ1" s="6"/>
      <c r="DGA1" s="6"/>
      <c r="DGB1" s="6"/>
      <c r="DGC1" s="6"/>
      <c r="DGD1" s="6"/>
      <c r="DGE1" s="6"/>
      <c r="DGF1" s="6"/>
      <c r="DGG1" s="6"/>
      <c r="DGH1" s="6"/>
      <c r="DGI1" s="6"/>
      <c r="DGJ1" s="6"/>
      <c r="DGK1" s="6"/>
      <c r="DGL1" s="6"/>
      <c r="DGM1" s="6"/>
      <c r="DGN1" s="6"/>
      <c r="DGO1" s="6"/>
      <c r="DGP1" s="6"/>
      <c r="DGQ1" s="6"/>
      <c r="DGR1" s="6"/>
      <c r="DGS1" s="6"/>
      <c r="DGT1" s="6"/>
      <c r="DGU1" s="6"/>
      <c r="DGV1" s="6"/>
      <c r="DGW1" s="6"/>
      <c r="DGX1" s="6"/>
      <c r="DGY1" s="6"/>
      <c r="DGZ1" s="6"/>
      <c r="DHA1" s="6"/>
      <c r="DHB1" s="6"/>
      <c r="DHC1" s="6"/>
      <c r="DHD1" s="6"/>
      <c r="DHE1" s="6"/>
      <c r="DHF1" s="6"/>
      <c r="DHG1" s="6"/>
      <c r="DHH1" s="6"/>
      <c r="DHI1" s="6"/>
      <c r="DHJ1" s="6"/>
      <c r="DHK1" s="6"/>
      <c r="DHL1" s="6"/>
      <c r="DHM1" s="6"/>
      <c r="DHN1" s="6"/>
      <c r="DHO1" s="6"/>
      <c r="DHP1" s="6"/>
      <c r="DHQ1" s="6"/>
      <c r="DHR1" s="6"/>
      <c r="DHS1" s="6"/>
      <c r="DHT1" s="6"/>
      <c r="DHU1" s="6"/>
      <c r="DHV1" s="6"/>
      <c r="DHW1" s="6"/>
      <c r="DHX1" s="6"/>
      <c r="DHY1" s="6"/>
      <c r="DHZ1" s="6"/>
      <c r="DIA1" s="6"/>
      <c r="DIB1" s="6"/>
      <c r="DIC1" s="6"/>
      <c r="DID1" s="6"/>
      <c r="DIE1" s="6"/>
      <c r="DIF1" s="6"/>
      <c r="DIG1" s="6"/>
      <c r="DIH1" s="6"/>
      <c r="DII1" s="6"/>
      <c r="DIJ1" s="6"/>
      <c r="DIK1" s="6"/>
      <c r="DIL1" s="6"/>
      <c r="DIM1" s="6"/>
      <c r="DIN1" s="6"/>
      <c r="DIO1" s="6"/>
      <c r="DIP1" s="6"/>
      <c r="DIQ1" s="6"/>
      <c r="DIR1" s="6"/>
      <c r="DIS1" s="6"/>
      <c r="DIT1" s="6"/>
      <c r="DIU1" s="6"/>
      <c r="DIV1" s="6"/>
      <c r="DIW1" s="6"/>
      <c r="DIX1" s="6"/>
      <c r="DIY1" s="6"/>
      <c r="DIZ1" s="6"/>
      <c r="DJA1" s="6"/>
      <c r="DJB1" s="6"/>
      <c r="DJC1" s="6"/>
      <c r="DJD1" s="6"/>
      <c r="DJE1" s="6"/>
      <c r="DJF1" s="6"/>
      <c r="DJG1" s="6"/>
      <c r="DJH1" s="6"/>
      <c r="DJI1" s="6"/>
      <c r="DJJ1" s="6"/>
      <c r="DJK1" s="6"/>
      <c r="DJL1" s="6"/>
      <c r="DJM1" s="6"/>
      <c r="DJN1" s="6"/>
      <c r="DJO1" s="6"/>
      <c r="DJP1" s="6"/>
      <c r="DJQ1" s="6"/>
      <c r="DJR1" s="6"/>
      <c r="DJS1" s="6"/>
      <c r="DJT1" s="6"/>
      <c r="DJU1" s="6"/>
      <c r="DJV1" s="6"/>
      <c r="DJW1" s="6"/>
      <c r="DJX1" s="6"/>
      <c r="DJY1" s="6"/>
      <c r="DJZ1" s="6"/>
      <c r="DKA1" s="6"/>
      <c r="DKB1" s="6"/>
      <c r="DKC1" s="6"/>
      <c r="DKD1" s="6"/>
      <c r="DKE1" s="6"/>
      <c r="DKF1" s="6"/>
      <c r="DKG1" s="6"/>
      <c r="DKH1" s="6"/>
      <c r="DKI1" s="6"/>
      <c r="DKJ1" s="6"/>
      <c r="DKK1" s="6"/>
      <c r="DKL1" s="6"/>
      <c r="DKM1" s="6"/>
      <c r="DKN1" s="6"/>
      <c r="DKO1" s="6"/>
      <c r="DKP1" s="6"/>
      <c r="DKQ1" s="6"/>
      <c r="DKR1" s="6"/>
      <c r="DKS1" s="6"/>
      <c r="DKT1" s="6"/>
      <c r="DKU1" s="6"/>
      <c r="DKV1" s="6"/>
      <c r="DKW1" s="6"/>
      <c r="DKX1" s="6"/>
      <c r="DKY1" s="6"/>
      <c r="DKZ1" s="6"/>
      <c r="DLA1" s="6"/>
      <c r="DLB1" s="6"/>
      <c r="DLC1" s="6"/>
      <c r="DLD1" s="6"/>
      <c r="DLE1" s="6"/>
      <c r="DLF1" s="6"/>
      <c r="DLG1" s="6"/>
      <c r="DLH1" s="6"/>
      <c r="DLI1" s="6"/>
      <c r="DLJ1" s="6"/>
      <c r="DLK1" s="6"/>
      <c r="DLL1" s="6"/>
      <c r="DLM1" s="6"/>
      <c r="DLN1" s="6"/>
      <c r="DLO1" s="6"/>
      <c r="DLP1" s="6"/>
      <c r="DLQ1" s="6"/>
      <c r="DLR1" s="6"/>
      <c r="DLS1" s="6"/>
      <c r="DLT1" s="6"/>
      <c r="DLU1" s="6"/>
      <c r="DLV1" s="6"/>
      <c r="DLW1" s="6"/>
      <c r="DLX1" s="6"/>
      <c r="DLY1" s="6"/>
      <c r="DLZ1" s="6"/>
      <c r="DMA1" s="6"/>
      <c r="DMB1" s="6"/>
      <c r="DMC1" s="6"/>
      <c r="DMD1" s="6"/>
      <c r="DME1" s="6"/>
      <c r="DMF1" s="6"/>
      <c r="DMG1" s="6"/>
      <c r="DMH1" s="6"/>
      <c r="DMI1" s="6"/>
      <c r="DMJ1" s="6"/>
      <c r="DMK1" s="6"/>
      <c r="DML1" s="6"/>
      <c r="DMM1" s="6"/>
      <c r="DMN1" s="6"/>
      <c r="DMO1" s="6"/>
      <c r="DMP1" s="6"/>
      <c r="DMQ1" s="6"/>
      <c r="DMR1" s="6"/>
      <c r="DMS1" s="6"/>
      <c r="DMT1" s="6"/>
      <c r="DMU1" s="6"/>
      <c r="DMV1" s="6"/>
      <c r="DMW1" s="6"/>
      <c r="DMX1" s="6"/>
      <c r="DMY1" s="6"/>
      <c r="DMZ1" s="6"/>
      <c r="DNA1" s="6"/>
      <c r="DNB1" s="6"/>
      <c r="DNC1" s="6"/>
      <c r="DND1" s="6"/>
      <c r="DNE1" s="6"/>
      <c r="DNF1" s="6"/>
      <c r="DNG1" s="6"/>
      <c r="DNH1" s="6"/>
      <c r="DNI1" s="6"/>
      <c r="DNJ1" s="6"/>
      <c r="DNK1" s="6"/>
      <c r="DNL1" s="6"/>
      <c r="DNM1" s="6"/>
      <c r="DNN1" s="6"/>
      <c r="DNO1" s="6"/>
      <c r="DNP1" s="6"/>
      <c r="DNQ1" s="6"/>
      <c r="DNR1" s="6"/>
      <c r="DNS1" s="6"/>
      <c r="DNT1" s="6"/>
      <c r="DNU1" s="6"/>
      <c r="DNV1" s="6"/>
      <c r="DNW1" s="6"/>
      <c r="DNX1" s="6"/>
      <c r="DNY1" s="6"/>
      <c r="DNZ1" s="6"/>
      <c r="DOA1" s="6"/>
      <c r="DOB1" s="6"/>
      <c r="DOC1" s="6"/>
      <c r="DOD1" s="6"/>
      <c r="DOE1" s="6"/>
      <c r="DOF1" s="6"/>
      <c r="DOG1" s="6"/>
      <c r="DOH1" s="6"/>
      <c r="DOI1" s="6"/>
      <c r="DOJ1" s="6"/>
      <c r="DOK1" s="6"/>
      <c r="DOL1" s="6"/>
      <c r="DOM1" s="6"/>
      <c r="DON1" s="6"/>
      <c r="DOO1" s="6"/>
      <c r="DOP1" s="6"/>
      <c r="DOQ1" s="6"/>
      <c r="DOR1" s="6"/>
      <c r="DOS1" s="6"/>
      <c r="DOT1" s="6"/>
      <c r="DOU1" s="6"/>
      <c r="DOV1" s="6"/>
      <c r="DOW1" s="6"/>
      <c r="DOX1" s="6"/>
      <c r="DOY1" s="6"/>
      <c r="DOZ1" s="6"/>
      <c r="DPA1" s="6"/>
      <c r="DPB1" s="6"/>
      <c r="DPC1" s="6"/>
      <c r="DPD1" s="6"/>
      <c r="DPE1" s="6"/>
      <c r="DPF1" s="6"/>
      <c r="DPG1" s="6"/>
      <c r="DPH1" s="6"/>
      <c r="DPI1" s="6"/>
      <c r="DPJ1" s="6"/>
      <c r="DPK1" s="6"/>
      <c r="DPL1" s="6"/>
      <c r="DPM1" s="6"/>
      <c r="DPN1" s="6"/>
      <c r="DPO1" s="6"/>
      <c r="DPP1" s="6"/>
      <c r="DPQ1" s="6"/>
      <c r="DPR1" s="6"/>
      <c r="DPS1" s="6"/>
      <c r="DPT1" s="6"/>
      <c r="DPU1" s="6"/>
      <c r="DPV1" s="6"/>
      <c r="DPW1" s="6"/>
      <c r="DPX1" s="6"/>
      <c r="DPY1" s="6"/>
      <c r="DPZ1" s="6"/>
      <c r="DQA1" s="6"/>
      <c r="DQB1" s="6"/>
      <c r="DQC1" s="6"/>
      <c r="DQD1" s="6"/>
      <c r="DQE1" s="6"/>
      <c r="DQF1" s="6"/>
      <c r="DQG1" s="6"/>
      <c r="DQH1" s="6"/>
      <c r="DQI1" s="6"/>
      <c r="DQJ1" s="6"/>
      <c r="DQK1" s="6"/>
      <c r="DQL1" s="6"/>
      <c r="DQM1" s="6"/>
      <c r="DQN1" s="6"/>
      <c r="DQO1" s="6"/>
      <c r="DQP1" s="6"/>
      <c r="DQQ1" s="6"/>
      <c r="DQR1" s="6"/>
      <c r="DQS1" s="6"/>
      <c r="DQT1" s="6"/>
      <c r="DQU1" s="6"/>
      <c r="DQV1" s="6"/>
      <c r="DQW1" s="6"/>
      <c r="DQX1" s="6"/>
      <c r="DQY1" s="6"/>
      <c r="DQZ1" s="6"/>
      <c r="DRA1" s="6"/>
      <c r="DRB1" s="6"/>
      <c r="DRC1" s="6"/>
      <c r="DRD1" s="6"/>
      <c r="DRE1" s="6"/>
      <c r="DRF1" s="6"/>
      <c r="DRG1" s="6"/>
      <c r="DRH1" s="6"/>
      <c r="DRI1" s="6"/>
      <c r="DRJ1" s="6"/>
      <c r="DRK1" s="6"/>
      <c r="DRL1" s="6"/>
      <c r="DRM1" s="6"/>
      <c r="DRN1" s="6"/>
      <c r="DRO1" s="6"/>
      <c r="DRP1" s="6"/>
      <c r="DRQ1" s="6"/>
      <c r="DRR1" s="6"/>
      <c r="DRS1" s="6"/>
      <c r="DRT1" s="6"/>
      <c r="DRU1" s="6"/>
      <c r="DRV1" s="6"/>
      <c r="DRW1" s="6"/>
      <c r="DRX1" s="6"/>
      <c r="DRY1" s="6"/>
      <c r="DRZ1" s="6"/>
      <c r="DSA1" s="6"/>
      <c r="DSB1" s="6"/>
      <c r="DSC1" s="6"/>
      <c r="DSD1" s="6"/>
      <c r="DSE1" s="6"/>
      <c r="DSF1" s="6"/>
      <c r="DSG1" s="6"/>
      <c r="DSH1" s="6"/>
      <c r="DSI1" s="6"/>
      <c r="DSJ1" s="6"/>
      <c r="DSK1" s="6"/>
      <c r="DSL1" s="6"/>
      <c r="DSM1" s="6"/>
      <c r="DSN1" s="6"/>
      <c r="DSO1" s="6"/>
      <c r="DSP1" s="6"/>
      <c r="DSQ1" s="6"/>
      <c r="DSR1" s="6"/>
      <c r="DSS1" s="6"/>
      <c r="DST1" s="6"/>
      <c r="DSU1" s="6"/>
      <c r="DSV1" s="6"/>
      <c r="DSW1" s="6"/>
      <c r="DSX1" s="6"/>
      <c r="DSY1" s="6"/>
      <c r="DSZ1" s="6"/>
      <c r="DTA1" s="6"/>
      <c r="DTB1" s="6"/>
      <c r="DTC1" s="6"/>
      <c r="DTD1" s="6"/>
      <c r="DTE1" s="6"/>
      <c r="DTF1" s="6"/>
      <c r="DTG1" s="6"/>
      <c r="DTH1" s="6"/>
      <c r="DTI1" s="6"/>
      <c r="DTJ1" s="6"/>
      <c r="DTK1" s="6"/>
      <c r="DTL1" s="6"/>
      <c r="DTM1" s="6"/>
      <c r="DTN1" s="6"/>
      <c r="DTO1" s="6"/>
      <c r="DTP1" s="6"/>
      <c r="DTQ1" s="6"/>
      <c r="DTR1" s="6"/>
      <c r="DTS1" s="6"/>
      <c r="DTT1" s="6"/>
      <c r="DTU1" s="6"/>
      <c r="DTV1" s="6"/>
      <c r="DTW1" s="6"/>
      <c r="DTX1" s="6"/>
      <c r="DTY1" s="6"/>
      <c r="DTZ1" s="6"/>
      <c r="DUA1" s="6"/>
      <c r="DUB1" s="6"/>
      <c r="DUC1" s="6"/>
      <c r="DUD1" s="6"/>
      <c r="DUE1" s="6"/>
      <c r="DUF1" s="6"/>
      <c r="DUG1" s="6"/>
      <c r="DUH1" s="6"/>
      <c r="DUI1" s="6"/>
      <c r="DUJ1" s="6"/>
      <c r="DUK1" s="6"/>
      <c r="DUL1" s="6"/>
      <c r="DUM1" s="6"/>
      <c r="DUN1" s="6"/>
      <c r="DUO1" s="6"/>
      <c r="DUP1" s="6"/>
      <c r="DUQ1" s="6"/>
      <c r="DUR1" s="6"/>
      <c r="DUS1" s="6"/>
      <c r="DUT1" s="6"/>
      <c r="DUU1" s="6"/>
      <c r="DUV1" s="6"/>
      <c r="DUW1" s="6"/>
      <c r="DUX1" s="6"/>
      <c r="DUY1" s="6"/>
      <c r="DUZ1" s="6"/>
      <c r="DVA1" s="6"/>
      <c r="DVB1" s="6"/>
      <c r="DVC1" s="6"/>
      <c r="DVD1" s="6"/>
      <c r="DVE1" s="6"/>
      <c r="DVF1" s="6"/>
      <c r="DVG1" s="6"/>
      <c r="DVH1" s="6"/>
      <c r="DVI1" s="6"/>
      <c r="DVJ1" s="6"/>
      <c r="DVK1" s="6"/>
      <c r="DVL1" s="6"/>
      <c r="DVM1" s="6"/>
      <c r="DVN1" s="6"/>
      <c r="DVO1" s="6"/>
      <c r="DVP1" s="6"/>
      <c r="DVQ1" s="6"/>
      <c r="DVR1" s="6"/>
      <c r="DVS1" s="6"/>
      <c r="DVT1" s="6"/>
      <c r="DVU1" s="6"/>
      <c r="DVV1" s="6"/>
      <c r="DVW1" s="6"/>
      <c r="DVX1" s="6"/>
      <c r="DVY1" s="6"/>
      <c r="DVZ1" s="6"/>
      <c r="DWA1" s="6"/>
      <c r="DWB1" s="6"/>
      <c r="DWC1" s="6"/>
      <c r="DWD1" s="6"/>
      <c r="DWE1" s="6"/>
      <c r="DWF1" s="6"/>
      <c r="DWG1" s="6"/>
      <c r="DWH1" s="6"/>
      <c r="DWI1" s="6"/>
      <c r="DWJ1" s="6"/>
      <c r="DWK1" s="6"/>
      <c r="DWL1" s="6"/>
      <c r="DWM1" s="6"/>
      <c r="DWN1" s="6"/>
      <c r="DWO1" s="6"/>
      <c r="DWP1" s="6"/>
      <c r="DWQ1" s="6"/>
      <c r="DWR1" s="6"/>
      <c r="DWS1" s="6"/>
      <c r="DWT1" s="6"/>
      <c r="DWU1" s="6"/>
      <c r="DWV1" s="6"/>
      <c r="DWW1" s="6"/>
      <c r="DWX1" s="6"/>
      <c r="DWY1" s="6"/>
      <c r="DWZ1" s="6"/>
      <c r="DXA1" s="6"/>
      <c r="DXB1" s="6"/>
      <c r="DXC1" s="6"/>
      <c r="DXD1" s="6"/>
      <c r="DXE1" s="6"/>
      <c r="DXF1" s="6"/>
      <c r="DXG1" s="6"/>
      <c r="DXH1" s="6"/>
      <c r="DXI1" s="6"/>
      <c r="DXJ1" s="6"/>
      <c r="DXK1" s="6"/>
      <c r="DXL1" s="6"/>
      <c r="DXM1" s="6"/>
      <c r="DXN1" s="6"/>
      <c r="DXO1" s="6"/>
      <c r="DXP1" s="6"/>
      <c r="DXQ1" s="6"/>
      <c r="DXR1" s="6"/>
      <c r="DXS1" s="6"/>
      <c r="DXT1" s="6"/>
      <c r="DXU1" s="6"/>
      <c r="DXV1" s="6"/>
      <c r="DXW1" s="6"/>
      <c r="DXX1" s="6"/>
      <c r="DXY1" s="6"/>
      <c r="DXZ1" s="6"/>
      <c r="DYA1" s="6"/>
      <c r="DYB1" s="6"/>
      <c r="DYC1" s="6"/>
      <c r="DYD1" s="6"/>
      <c r="DYE1" s="6"/>
      <c r="DYF1" s="6"/>
      <c r="DYG1" s="6"/>
      <c r="DYH1" s="6"/>
      <c r="DYI1" s="6"/>
      <c r="DYJ1" s="6"/>
      <c r="DYK1" s="6"/>
      <c r="DYL1" s="6"/>
      <c r="DYM1" s="6"/>
      <c r="DYN1" s="6"/>
      <c r="DYO1" s="6"/>
      <c r="DYP1" s="6"/>
      <c r="DYQ1" s="6"/>
      <c r="DYR1" s="6"/>
      <c r="DYS1" s="6"/>
      <c r="DYT1" s="6"/>
      <c r="DYU1" s="6"/>
      <c r="DYV1" s="6"/>
      <c r="DYW1" s="6"/>
      <c r="DYX1" s="6"/>
      <c r="DYY1" s="6"/>
      <c r="DYZ1" s="6"/>
      <c r="DZA1" s="6"/>
      <c r="DZB1" s="6"/>
      <c r="DZC1" s="6"/>
      <c r="DZD1" s="6"/>
      <c r="DZE1" s="6"/>
      <c r="DZF1" s="6"/>
      <c r="DZG1" s="6"/>
      <c r="DZH1" s="6"/>
      <c r="DZI1" s="6"/>
      <c r="DZJ1" s="6"/>
      <c r="DZK1" s="6"/>
      <c r="DZL1" s="6"/>
      <c r="DZM1" s="6"/>
      <c r="DZN1" s="6"/>
      <c r="DZO1" s="6"/>
      <c r="DZP1" s="6"/>
      <c r="DZQ1" s="6"/>
      <c r="DZR1" s="6"/>
      <c r="DZS1" s="6"/>
      <c r="DZT1" s="6"/>
      <c r="DZU1" s="6"/>
      <c r="DZV1" s="6"/>
      <c r="DZW1" s="6"/>
      <c r="DZX1" s="6"/>
      <c r="DZY1" s="6"/>
      <c r="DZZ1" s="6"/>
      <c r="EAA1" s="6"/>
      <c r="EAB1" s="6"/>
      <c r="EAC1" s="6"/>
      <c r="EAD1" s="6"/>
      <c r="EAE1" s="6"/>
      <c r="EAF1" s="6"/>
      <c r="EAG1" s="6"/>
      <c r="EAH1" s="6"/>
      <c r="EAI1" s="6"/>
      <c r="EAJ1" s="6"/>
      <c r="EAK1" s="6"/>
      <c r="EAL1" s="6"/>
      <c r="EAM1" s="6"/>
      <c r="EAN1" s="6"/>
      <c r="EAO1" s="6"/>
      <c r="EAP1" s="6"/>
      <c r="EAQ1" s="6"/>
      <c r="EAR1" s="6"/>
      <c r="EAS1" s="6"/>
      <c r="EAT1" s="6"/>
      <c r="EAU1" s="6"/>
      <c r="EAV1" s="6"/>
      <c r="EAW1" s="6"/>
      <c r="EAX1" s="6"/>
      <c r="EAY1" s="6"/>
      <c r="EAZ1" s="6"/>
      <c r="EBA1" s="6"/>
      <c r="EBB1" s="6"/>
      <c r="EBC1" s="6"/>
      <c r="EBD1" s="6"/>
      <c r="EBE1" s="6"/>
      <c r="EBF1" s="6"/>
      <c r="EBG1" s="6"/>
      <c r="EBH1" s="6"/>
      <c r="EBI1" s="6"/>
      <c r="EBJ1" s="6"/>
      <c r="EBK1" s="6"/>
      <c r="EBL1" s="6"/>
      <c r="EBM1" s="6"/>
      <c r="EBN1" s="6"/>
      <c r="EBO1" s="6"/>
      <c r="EBP1" s="6"/>
      <c r="EBQ1" s="6"/>
      <c r="EBR1" s="6"/>
      <c r="EBS1" s="6"/>
      <c r="EBT1" s="6"/>
      <c r="EBU1" s="6"/>
      <c r="EBV1" s="6"/>
      <c r="EBW1" s="6"/>
      <c r="EBX1" s="6"/>
      <c r="EBY1" s="6"/>
      <c r="EBZ1" s="6"/>
      <c r="ECA1" s="6"/>
      <c r="ECB1" s="6"/>
      <c r="ECC1" s="6"/>
      <c r="ECD1" s="6"/>
      <c r="ECE1" s="6"/>
      <c r="ECF1" s="6"/>
      <c r="ECG1" s="6"/>
      <c r="ECH1" s="6"/>
      <c r="ECI1" s="6"/>
      <c r="ECJ1" s="6"/>
      <c r="ECK1" s="6"/>
      <c r="ECL1" s="6"/>
      <c r="ECM1" s="6"/>
      <c r="ECN1" s="6"/>
      <c r="ECO1" s="6"/>
      <c r="ECP1" s="6"/>
      <c r="ECQ1" s="6"/>
      <c r="ECR1" s="6"/>
      <c r="ECS1" s="6"/>
      <c r="ECT1" s="6"/>
      <c r="ECU1" s="6"/>
      <c r="ECV1" s="6"/>
      <c r="ECW1" s="6"/>
      <c r="ECX1" s="6"/>
      <c r="ECY1" s="6"/>
      <c r="ECZ1" s="6"/>
      <c r="EDA1" s="6"/>
      <c r="EDB1" s="6"/>
      <c r="EDC1" s="6"/>
      <c r="EDD1" s="6"/>
      <c r="EDE1" s="6"/>
      <c r="EDF1" s="6"/>
      <c r="EDG1" s="6"/>
      <c r="EDH1" s="6"/>
      <c r="EDI1" s="6"/>
      <c r="EDJ1" s="6"/>
      <c r="EDK1" s="6"/>
      <c r="EDL1" s="6"/>
      <c r="EDM1" s="6"/>
      <c r="EDN1" s="6"/>
      <c r="EDO1" s="6"/>
      <c r="EDP1" s="6"/>
      <c r="EDQ1" s="6"/>
      <c r="EDR1" s="6"/>
      <c r="EDS1" s="6"/>
      <c r="EDT1" s="6"/>
      <c r="EDU1" s="6"/>
      <c r="EDV1" s="6"/>
      <c r="EDW1" s="6"/>
      <c r="EDX1" s="6"/>
      <c r="EDY1" s="6"/>
      <c r="EDZ1" s="6"/>
      <c r="EEA1" s="6"/>
      <c r="EEB1" s="6"/>
      <c r="EEC1" s="6"/>
      <c r="EED1" s="6"/>
      <c r="EEE1" s="6"/>
      <c r="EEF1" s="6"/>
      <c r="EEG1" s="6"/>
      <c r="EEH1" s="6"/>
      <c r="EEI1" s="6"/>
      <c r="EEJ1" s="6"/>
      <c r="EEK1" s="6"/>
      <c r="EEL1" s="6"/>
      <c r="EEM1" s="6"/>
      <c r="EEN1" s="6"/>
      <c r="EEO1" s="6"/>
      <c r="EEP1" s="6"/>
      <c r="EEQ1" s="6"/>
      <c r="EER1" s="6"/>
      <c r="EES1" s="6"/>
      <c r="EET1" s="6"/>
      <c r="EEU1" s="6"/>
      <c r="EEV1" s="6"/>
      <c r="EEW1" s="6"/>
      <c r="EEX1" s="6"/>
      <c r="EEY1" s="6"/>
      <c r="EEZ1" s="6"/>
      <c r="EFA1" s="6"/>
      <c r="EFB1" s="6"/>
      <c r="EFC1" s="6"/>
      <c r="EFD1" s="6"/>
      <c r="EFE1" s="6"/>
      <c r="EFF1" s="6"/>
      <c r="EFG1" s="6"/>
      <c r="EFH1" s="6"/>
      <c r="EFI1" s="6"/>
      <c r="EFJ1" s="6"/>
      <c r="EFK1" s="6"/>
      <c r="EFL1" s="6"/>
      <c r="EFM1" s="6"/>
      <c r="EFN1" s="6"/>
      <c r="EFO1" s="6"/>
      <c r="EFP1" s="6"/>
      <c r="EFQ1" s="6"/>
      <c r="EFR1" s="6"/>
      <c r="EFS1" s="6"/>
      <c r="EFT1" s="6"/>
      <c r="EFU1" s="6"/>
      <c r="EFV1" s="6"/>
      <c r="EFW1" s="6"/>
      <c r="EFX1" s="6"/>
      <c r="EFY1" s="6"/>
      <c r="EFZ1" s="6"/>
      <c r="EGA1" s="6"/>
      <c r="EGB1" s="6"/>
      <c r="EGC1" s="6"/>
      <c r="EGD1" s="6"/>
      <c r="EGE1" s="6"/>
      <c r="EGF1" s="6"/>
      <c r="EGG1" s="6"/>
      <c r="EGH1" s="6"/>
      <c r="EGI1" s="6"/>
      <c r="EGJ1" s="6"/>
      <c r="EGK1" s="6"/>
      <c r="EGL1" s="6"/>
      <c r="EGM1" s="6"/>
      <c r="EGN1" s="6"/>
      <c r="EGO1" s="6"/>
      <c r="EGP1" s="6"/>
      <c r="EGQ1" s="6"/>
      <c r="EGR1" s="6"/>
      <c r="EGS1" s="6"/>
      <c r="EGT1" s="6"/>
      <c r="EGU1" s="6"/>
      <c r="EGV1" s="6"/>
      <c r="EGW1" s="6"/>
      <c r="EGX1" s="6"/>
      <c r="EGY1" s="6"/>
      <c r="EGZ1" s="6"/>
      <c r="EHA1" s="6"/>
      <c r="EHB1" s="6"/>
      <c r="EHC1" s="6"/>
      <c r="EHD1" s="6"/>
      <c r="EHE1" s="6"/>
      <c r="EHF1" s="6"/>
      <c r="EHG1" s="6"/>
      <c r="EHH1" s="6"/>
      <c r="EHI1" s="6"/>
      <c r="EHJ1" s="6"/>
      <c r="EHK1" s="6"/>
      <c r="EHL1" s="6"/>
      <c r="EHM1" s="6"/>
      <c r="EHN1" s="6"/>
      <c r="EHO1" s="6"/>
      <c r="EHP1" s="6"/>
      <c r="EHQ1" s="6"/>
      <c r="EHR1" s="6"/>
      <c r="EHS1" s="6"/>
      <c r="EHT1" s="6"/>
      <c r="EHU1" s="6"/>
      <c r="EHV1" s="6"/>
      <c r="EHW1" s="6"/>
      <c r="EHX1" s="6"/>
      <c r="EHY1" s="6"/>
      <c r="EHZ1" s="6"/>
      <c r="EIA1" s="6"/>
      <c r="EIB1" s="6"/>
      <c r="EIC1" s="6"/>
      <c r="EID1" s="6"/>
      <c r="EIE1" s="6"/>
      <c r="EIF1" s="6"/>
      <c r="EIG1" s="6"/>
      <c r="EIH1" s="6"/>
      <c r="EII1" s="6"/>
      <c r="EIJ1" s="6"/>
      <c r="EIK1" s="6"/>
      <c r="EIL1" s="6"/>
      <c r="EIM1" s="6"/>
      <c r="EIN1" s="6"/>
      <c r="EIO1" s="6"/>
      <c r="EIP1" s="6"/>
      <c r="EIQ1" s="6"/>
      <c r="EIR1" s="6"/>
      <c r="EIS1" s="6"/>
      <c r="EIT1" s="6"/>
      <c r="EIU1" s="6"/>
      <c r="EIV1" s="6"/>
      <c r="EIW1" s="6"/>
      <c r="EIX1" s="6"/>
      <c r="EIY1" s="6"/>
      <c r="EIZ1" s="6"/>
      <c r="EJA1" s="6"/>
      <c r="EJB1" s="6"/>
      <c r="EJC1" s="6"/>
      <c r="EJD1" s="6"/>
      <c r="EJE1" s="6"/>
      <c r="EJF1" s="6"/>
      <c r="EJG1" s="6"/>
      <c r="EJH1" s="6"/>
      <c r="EJI1" s="6"/>
      <c r="EJJ1" s="6"/>
      <c r="EJK1" s="6"/>
      <c r="EJL1" s="6"/>
      <c r="EJM1" s="6"/>
      <c r="EJN1" s="6"/>
      <c r="EJO1" s="6"/>
      <c r="EJP1" s="6"/>
      <c r="EJQ1" s="6"/>
      <c r="EJR1" s="6"/>
      <c r="EJS1" s="6"/>
      <c r="EJT1" s="6"/>
      <c r="EJU1" s="6"/>
      <c r="EJV1" s="6"/>
      <c r="EJW1" s="6"/>
      <c r="EJX1" s="6"/>
      <c r="EJY1" s="6"/>
      <c r="EJZ1" s="6"/>
      <c r="EKA1" s="6"/>
      <c r="EKB1" s="6"/>
      <c r="EKC1" s="6"/>
      <c r="EKD1" s="6"/>
      <c r="EKE1" s="6"/>
      <c r="EKF1" s="6"/>
      <c r="EKG1" s="6"/>
      <c r="EKH1" s="6"/>
      <c r="EKI1" s="6"/>
      <c r="EKJ1" s="6"/>
      <c r="EKK1" s="6"/>
      <c r="EKL1" s="6"/>
      <c r="EKM1" s="6"/>
      <c r="EKN1" s="6"/>
      <c r="EKO1" s="6"/>
      <c r="EKP1" s="6"/>
      <c r="EKQ1" s="6"/>
      <c r="EKR1" s="6"/>
      <c r="EKS1" s="6"/>
      <c r="EKT1" s="6"/>
      <c r="EKU1" s="6"/>
      <c r="EKV1" s="6"/>
      <c r="EKW1" s="6"/>
      <c r="EKX1" s="6"/>
      <c r="EKY1" s="6"/>
      <c r="EKZ1" s="6"/>
      <c r="ELA1" s="6"/>
      <c r="ELB1" s="6"/>
      <c r="ELC1" s="6"/>
      <c r="ELD1" s="6"/>
      <c r="ELE1" s="6"/>
      <c r="ELF1" s="6"/>
      <c r="ELG1" s="6"/>
      <c r="ELH1" s="6"/>
      <c r="ELI1" s="6"/>
      <c r="ELJ1" s="6"/>
      <c r="ELK1" s="6"/>
      <c r="ELL1" s="6"/>
      <c r="ELM1" s="6"/>
      <c r="ELN1" s="6"/>
      <c r="ELO1" s="6"/>
      <c r="ELP1" s="6"/>
      <c r="ELQ1" s="6"/>
      <c r="ELR1" s="6"/>
      <c r="ELS1" s="6"/>
      <c r="ELT1" s="6"/>
      <c r="ELU1" s="6"/>
      <c r="ELV1" s="6"/>
      <c r="ELW1" s="6"/>
      <c r="ELX1" s="6"/>
      <c r="ELY1" s="6"/>
      <c r="ELZ1" s="6"/>
      <c r="EMA1" s="6"/>
      <c r="EMB1" s="6"/>
      <c r="EMC1" s="6"/>
      <c r="EMD1" s="6"/>
      <c r="EME1" s="6"/>
      <c r="EMF1" s="6"/>
      <c r="EMG1" s="6"/>
      <c r="EMH1" s="6"/>
      <c r="EMI1" s="6"/>
      <c r="EMJ1" s="6"/>
      <c r="EMK1" s="6"/>
      <c r="EML1" s="6"/>
      <c r="EMM1" s="6"/>
      <c r="EMN1" s="6"/>
      <c r="EMO1" s="6"/>
      <c r="EMP1" s="6"/>
      <c r="EMQ1" s="6"/>
      <c r="EMR1" s="6"/>
      <c r="EMS1" s="6"/>
      <c r="EMT1" s="6"/>
      <c r="EMU1" s="6"/>
      <c r="EMV1" s="6"/>
      <c r="EMW1" s="6"/>
      <c r="EMX1" s="6"/>
      <c r="EMY1" s="6"/>
      <c r="EMZ1" s="6"/>
      <c r="ENA1" s="6"/>
      <c r="ENB1" s="6"/>
      <c r="ENC1" s="6"/>
      <c r="END1" s="6"/>
      <c r="ENE1" s="6"/>
      <c r="ENF1" s="6"/>
      <c r="ENG1" s="6"/>
      <c r="ENH1" s="6"/>
      <c r="ENI1" s="6"/>
      <c r="ENJ1" s="6"/>
      <c r="ENK1" s="6"/>
      <c r="ENL1" s="6"/>
      <c r="ENM1" s="6"/>
      <c r="ENN1" s="6"/>
      <c r="ENO1" s="6"/>
      <c r="ENP1" s="6"/>
      <c r="ENQ1" s="6"/>
      <c r="ENR1" s="6"/>
      <c r="ENS1" s="6"/>
      <c r="ENT1" s="6"/>
      <c r="ENU1" s="6"/>
      <c r="ENV1" s="6"/>
      <c r="ENW1" s="6"/>
      <c r="ENX1" s="6"/>
      <c r="ENY1" s="6"/>
      <c r="ENZ1" s="6"/>
      <c r="EOA1" s="6"/>
      <c r="EOB1" s="6"/>
      <c r="EOC1" s="6"/>
      <c r="EOD1" s="6"/>
      <c r="EOE1" s="6"/>
      <c r="EOF1" s="6"/>
      <c r="EOG1" s="6"/>
      <c r="EOH1" s="6"/>
      <c r="EOI1" s="6"/>
      <c r="EOJ1" s="6"/>
      <c r="EOK1" s="6"/>
      <c r="EOL1" s="6"/>
      <c r="EOM1" s="6"/>
      <c r="EON1" s="6"/>
      <c r="EOO1" s="6"/>
      <c r="EOP1" s="6"/>
      <c r="EOQ1" s="6"/>
      <c r="EOR1" s="6"/>
      <c r="EOS1" s="6"/>
      <c r="EOT1" s="6"/>
      <c r="EOU1" s="6"/>
      <c r="EOV1" s="6"/>
      <c r="EOW1" s="6"/>
      <c r="EOX1" s="6"/>
      <c r="EOY1" s="6"/>
      <c r="EOZ1" s="6"/>
      <c r="EPA1" s="6"/>
      <c r="EPB1" s="6"/>
      <c r="EPC1" s="6"/>
      <c r="EPD1" s="6"/>
      <c r="EPE1" s="6"/>
      <c r="EPF1" s="6"/>
      <c r="EPG1" s="6"/>
      <c r="EPH1" s="6"/>
      <c r="EPI1" s="6"/>
      <c r="EPJ1" s="6"/>
      <c r="EPK1" s="6"/>
      <c r="EPL1" s="6"/>
      <c r="EPM1" s="6"/>
      <c r="EPN1" s="6"/>
      <c r="EPO1" s="6"/>
      <c r="EPP1" s="6"/>
      <c r="EPQ1" s="6"/>
      <c r="EPR1" s="6"/>
      <c r="EPS1" s="6"/>
      <c r="EPT1" s="6"/>
      <c r="EPU1" s="6"/>
      <c r="EPV1" s="6"/>
      <c r="EPW1" s="6"/>
      <c r="EPX1" s="6"/>
      <c r="EPY1" s="6"/>
      <c r="EPZ1" s="6"/>
      <c r="EQA1" s="6"/>
      <c r="EQB1" s="6"/>
      <c r="EQC1" s="6"/>
      <c r="EQD1" s="6"/>
      <c r="EQE1" s="6"/>
      <c r="EQF1" s="6"/>
      <c r="EQG1" s="6"/>
      <c r="EQH1" s="6"/>
      <c r="EQI1" s="6"/>
      <c r="EQJ1" s="6"/>
      <c r="EQK1" s="6"/>
      <c r="EQL1" s="6"/>
      <c r="EQM1" s="6"/>
      <c r="EQN1" s="6"/>
      <c r="EQO1" s="6"/>
      <c r="EQP1" s="6"/>
      <c r="EQQ1" s="6"/>
      <c r="EQR1" s="6"/>
      <c r="EQS1" s="6"/>
      <c r="EQT1" s="6"/>
      <c r="EQU1" s="6"/>
      <c r="EQV1" s="6"/>
      <c r="EQW1" s="6"/>
      <c r="EQX1" s="6"/>
      <c r="EQY1" s="6"/>
      <c r="EQZ1" s="6"/>
      <c r="ERA1" s="6"/>
      <c r="ERB1" s="6"/>
      <c r="ERC1" s="6"/>
      <c r="ERD1" s="6"/>
      <c r="ERE1" s="6"/>
      <c r="ERF1" s="6"/>
      <c r="ERG1" s="6"/>
      <c r="ERH1" s="6"/>
      <c r="ERI1" s="6"/>
      <c r="ERJ1" s="6"/>
      <c r="ERK1" s="6"/>
      <c r="ERL1" s="6"/>
      <c r="ERM1" s="6"/>
      <c r="ERN1" s="6"/>
      <c r="ERO1" s="6"/>
      <c r="ERP1" s="6"/>
      <c r="ERQ1" s="6"/>
      <c r="ERR1" s="6"/>
      <c r="ERS1" s="6"/>
      <c r="ERT1" s="6"/>
      <c r="ERU1" s="6"/>
      <c r="ERV1" s="6"/>
      <c r="ERW1" s="6"/>
      <c r="ERX1" s="6"/>
      <c r="ERY1" s="6"/>
      <c r="ERZ1" s="6"/>
      <c r="ESA1" s="6"/>
      <c r="ESB1" s="6"/>
      <c r="ESC1" s="6"/>
      <c r="ESD1" s="6"/>
      <c r="ESE1" s="6"/>
      <c r="ESF1" s="6"/>
      <c r="ESG1" s="6"/>
      <c r="ESH1" s="6"/>
      <c r="ESI1" s="6"/>
      <c r="ESJ1" s="6"/>
      <c r="ESK1" s="6"/>
      <c r="ESL1" s="6"/>
      <c r="ESM1" s="6"/>
      <c r="ESN1" s="6"/>
      <c r="ESO1" s="6"/>
      <c r="ESP1" s="6"/>
      <c r="ESQ1" s="6"/>
      <c r="ESR1" s="6"/>
      <c r="ESS1" s="6"/>
      <c r="EST1" s="6"/>
      <c r="ESU1" s="6"/>
      <c r="ESV1" s="6"/>
      <c r="ESW1" s="6"/>
      <c r="ESX1" s="6"/>
      <c r="ESY1" s="6"/>
      <c r="ESZ1" s="6"/>
      <c r="ETA1" s="6"/>
      <c r="ETB1" s="6"/>
      <c r="ETC1" s="6"/>
      <c r="ETD1" s="6"/>
      <c r="ETE1" s="6"/>
      <c r="ETF1" s="6"/>
      <c r="ETG1" s="6"/>
      <c r="ETH1" s="6"/>
      <c r="ETI1" s="6"/>
      <c r="ETJ1" s="6"/>
      <c r="ETK1" s="6"/>
      <c r="ETL1" s="6"/>
      <c r="ETM1" s="6"/>
      <c r="ETN1" s="6"/>
      <c r="ETO1" s="6"/>
      <c r="ETP1" s="6"/>
      <c r="ETQ1" s="6"/>
      <c r="ETR1" s="6"/>
      <c r="ETS1" s="6"/>
      <c r="ETT1" s="6"/>
      <c r="ETU1" s="6"/>
      <c r="ETV1" s="6"/>
      <c r="ETW1" s="6"/>
      <c r="ETX1" s="6"/>
      <c r="ETY1" s="6"/>
      <c r="ETZ1" s="6"/>
      <c r="EUA1" s="6"/>
      <c r="EUB1" s="6"/>
      <c r="EUC1" s="6"/>
      <c r="EUD1" s="6"/>
      <c r="EUE1" s="6"/>
      <c r="EUF1" s="6"/>
      <c r="EUG1" s="6"/>
      <c r="EUH1" s="6"/>
      <c r="EUI1" s="6"/>
      <c r="EUJ1" s="6"/>
      <c r="EUK1" s="6"/>
      <c r="EUL1" s="6"/>
      <c r="EUM1" s="6"/>
      <c r="EUN1" s="6"/>
      <c r="EUO1" s="6"/>
      <c r="EUP1" s="6"/>
      <c r="EUQ1" s="6"/>
      <c r="EUR1" s="6"/>
      <c r="EUS1" s="6"/>
      <c r="EUT1" s="6"/>
      <c r="EUU1" s="6"/>
      <c r="EUV1" s="6"/>
      <c r="EUW1" s="6"/>
      <c r="EUX1" s="6"/>
      <c r="EUY1" s="6"/>
      <c r="EUZ1" s="6"/>
      <c r="EVA1" s="6"/>
      <c r="EVB1" s="6"/>
      <c r="EVC1" s="6"/>
      <c r="EVD1" s="6"/>
      <c r="EVE1" s="6"/>
      <c r="EVF1" s="6"/>
      <c r="EVG1" s="6"/>
      <c r="EVH1" s="6"/>
      <c r="EVI1" s="6"/>
      <c r="EVJ1" s="6"/>
      <c r="EVK1" s="6"/>
      <c r="EVL1" s="6"/>
      <c r="EVM1" s="6"/>
      <c r="EVN1" s="6"/>
      <c r="EVO1" s="6"/>
      <c r="EVP1" s="6"/>
      <c r="EVQ1" s="6"/>
      <c r="EVR1" s="6"/>
      <c r="EVS1" s="6"/>
      <c r="EVT1" s="6"/>
      <c r="EVU1" s="6"/>
      <c r="EVV1" s="6"/>
      <c r="EVW1" s="6"/>
      <c r="EVX1" s="6"/>
      <c r="EVY1" s="6"/>
      <c r="EVZ1" s="6"/>
      <c r="EWA1" s="6"/>
      <c r="EWB1" s="6"/>
      <c r="EWC1" s="6"/>
      <c r="EWD1" s="6"/>
      <c r="EWE1" s="6"/>
      <c r="EWF1" s="6"/>
      <c r="EWG1" s="6"/>
      <c r="EWH1" s="6"/>
      <c r="EWI1" s="6"/>
      <c r="EWJ1" s="6"/>
      <c r="EWK1" s="6"/>
      <c r="EWL1" s="6"/>
      <c r="EWM1" s="6"/>
      <c r="EWN1" s="6"/>
      <c r="EWO1" s="6"/>
      <c r="EWP1" s="6"/>
      <c r="EWQ1" s="6"/>
      <c r="EWR1" s="6"/>
      <c r="EWS1" s="6"/>
      <c r="EWT1" s="6"/>
      <c r="EWU1" s="6"/>
      <c r="EWV1" s="6"/>
      <c r="EWW1" s="6"/>
      <c r="EWX1" s="6"/>
      <c r="EWY1" s="6"/>
      <c r="EWZ1" s="6"/>
      <c r="EXA1" s="6"/>
      <c r="EXB1" s="6"/>
      <c r="EXC1" s="6"/>
      <c r="EXD1" s="6"/>
      <c r="EXE1" s="6"/>
      <c r="EXF1" s="6"/>
      <c r="EXG1" s="6"/>
      <c r="EXH1" s="6"/>
      <c r="EXI1" s="6"/>
      <c r="EXJ1" s="6"/>
      <c r="EXK1" s="6"/>
      <c r="EXL1" s="6"/>
      <c r="EXM1" s="6"/>
      <c r="EXN1" s="6"/>
      <c r="EXO1" s="6"/>
      <c r="EXP1" s="6"/>
      <c r="EXQ1" s="6"/>
      <c r="EXR1" s="6"/>
      <c r="EXS1" s="6"/>
      <c r="EXT1" s="6"/>
      <c r="EXU1" s="6"/>
      <c r="EXV1" s="6"/>
      <c r="EXW1" s="6"/>
      <c r="EXX1" s="6"/>
      <c r="EXY1" s="6"/>
      <c r="EXZ1" s="6"/>
      <c r="EYA1" s="6"/>
      <c r="EYB1" s="6"/>
      <c r="EYC1" s="6"/>
      <c r="EYD1" s="6"/>
      <c r="EYE1" s="6"/>
      <c r="EYF1" s="6"/>
      <c r="EYG1" s="6"/>
      <c r="EYH1" s="6"/>
      <c r="EYI1" s="6"/>
      <c r="EYJ1" s="6"/>
      <c r="EYK1" s="6"/>
      <c r="EYL1" s="6"/>
      <c r="EYM1" s="6"/>
      <c r="EYN1" s="6"/>
      <c r="EYO1" s="6"/>
      <c r="EYP1" s="6"/>
      <c r="EYQ1" s="6"/>
      <c r="EYR1" s="6"/>
      <c r="EYS1" s="6"/>
      <c r="EYT1" s="6"/>
      <c r="EYU1" s="6"/>
      <c r="EYV1" s="6"/>
      <c r="EYW1" s="6"/>
      <c r="EYX1" s="6"/>
      <c r="EYY1" s="6"/>
      <c r="EYZ1" s="6"/>
      <c r="EZA1" s="6"/>
      <c r="EZB1" s="6"/>
      <c r="EZC1" s="6"/>
      <c r="EZD1" s="6"/>
      <c r="EZE1" s="6"/>
      <c r="EZF1" s="6"/>
      <c r="EZG1" s="6"/>
      <c r="EZH1" s="6"/>
      <c r="EZI1" s="6"/>
      <c r="EZJ1" s="6"/>
      <c r="EZK1" s="6"/>
      <c r="EZL1" s="6"/>
      <c r="EZM1" s="6"/>
      <c r="EZN1" s="6"/>
      <c r="EZO1" s="6"/>
      <c r="EZP1" s="6"/>
      <c r="EZQ1" s="6"/>
      <c r="EZR1" s="6"/>
      <c r="EZS1" s="6"/>
      <c r="EZT1" s="6"/>
      <c r="EZU1" s="6"/>
      <c r="EZV1" s="6"/>
      <c r="EZW1" s="6"/>
      <c r="EZX1" s="6"/>
      <c r="EZY1" s="6"/>
      <c r="EZZ1" s="6"/>
      <c r="FAA1" s="6"/>
      <c r="FAB1" s="6"/>
      <c r="FAC1" s="6"/>
      <c r="FAD1" s="6"/>
      <c r="FAE1" s="6"/>
      <c r="FAF1" s="6"/>
      <c r="FAG1" s="6"/>
      <c r="FAH1" s="6"/>
      <c r="FAI1" s="6"/>
      <c r="FAJ1" s="6"/>
      <c r="FAK1" s="6"/>
      <c r="FAL1" s="6"/>
      <c r="FAM1" s="6"/>
      <c r="FAN1" s="6"/>
      <c r="FAO1" s="6"/>
      <c r="FAP1" s="6"/>
      <c r="FAQ1" s="6"/>
      <c r="FAR1" s="6"/>
      <c r="FAS1" s="6"/>
      <c r="FAT1" s="6"/>
      <c r="FAU1" s="6"/>
      <c r="FAV1" s="6"/>
      <c r="FAW1" s="6"/>
      <c r="FAX1" s="6"/>
      <c r="FAY1" s="6"/>
      <c r="FAZ1" s="6"/>
      <c r="FBA1" s="6"/>
      <c r="FBB1" s="6"/>
      <c r="FBC1" s="6"/>
      <c r="FBD1" s="6"/>
      <c r="FBE1" s="6"/>
      <c r="FBF1" s="6"/>
      <c r="FBG1" s="6"/>
      <c r="FBH1" s="6"/>
      <c r="FBI1" s="6"/>
      <c r="FBJ1" s="6"/>
      <c r="FBK1" s="6"/>
      <c r="FBL1" s="6"/>
      <c r="FBM1" s="6"/>
      <c r="FBN1" s="6"/>
      <c r="FBO1" s="6"/>
      <c r="FBP1" s="6"/>
      <c r="FBQ1" s="6"/>
      <c r="FBR1" s="6"/>
      <c r="FBS1" s="6"/>
      <c r="FBT1" s="6"/>
      <c r="FBU1" s="6"/>
      <c r="FBV1" s="6"/>
      <c r="FBW1" s="6"/>
      <c r="FBX1" s="6"/>
      <c r="FBY1" s="6"/>
      <c r="FBZ1" s="6"/>
      <c r="FCA1" s="6"/>
      <c r="FCB1" s="6"/>
      <c r="FCC1" s="6"/>
      <c r="FCD1" s="6"/>
      <c r="FCE1" s="6"/>
      <c r="FCF1" s="6"/>
      <c r="FCG1" s="6"/>
      <c r="FCH1" s="6"/>
      <c r="FCI1" s="6"/>
      <c r="FCJ1" s="6"/>
      <c r="FCK1" s="6"/>
      <c r="FCL1" s="6"/>
      <c r="FCM1" s="6"/>
      <c r="FCN1" s="6"/>
      <c r="FCO1" s="6"/>
      <c r="FCP1" s="6"/>
      <c r="FCQ1" s="6"/>
      <c r="FCR1" s="6"/>
      <c r="FCS1" s="6"/>
      <c r="FCT1" s="6"/>
      <c r="FCU1" s="6"/>
      <c r="FCV1" s="6"/>
      <c r="FCW1" s="6"/>
      <c r="FCX1" s="6"/>
      <c r="FCY1" s="6"/>
      <c r="FCZ1" s="6"/>
      <c r="FDA1" s="6"/>
      <c r="FDB1" s="6"/>
      <c r="FDC1" s="6"/>
      <c r="FDD1" s="6"/>
      <c r="FDE1" s="6"/>
      <c r="FDF1" s="6"/>
      <c r="FDG1" s="6"/>
      <c r="FDH1" s="6"/>
      <c r="FDI1" s="6"/>
      <c r="FDJ1" s="6"/>
      <c r="FDK1" s="6"/>
      <c r="FDL1" s="6"/>
      <c r="FDM1" s="6"/>
      <c r="FDN1" s="6"/>
      <c r="FDO1" s="6"/>
      <c r="FDP1" s="6"/>
      <c r="FDQ1" s="6"/>
      <c r="FDR1" s="6"/>
      <c r="FDS1" s="6"/>
      <c r="FDT1" s="6"/>
      <c r="FDU1" s="6"/>
      <c r="FDV1" s="6"/>
      <c r="FDW1" s="6"/>
      <c r="FDX1" s="6"/>
      <c r="FDY1" s="6"/>
      <c r="FDZ1" s="6"/>
      <c r="FEA1" s="6"/>
      <c r="FEB1" s="6"/>
      <c r="FEC1" s="6"/>
      <c r="FED1" s="6"/>
      <c r="FEE1" s="6"/>
      <c r="FEF1" s="6"/>
      <c r="FEG1" s="6"/>
      <c r="FEH1" s="6"/>
      <c r="FEI1" s="6"/>
      <c r="FEJ1" s="6"/>
      <c r="FEK1" s="6"/>
      <c r="FEL1" s="6"/>
      <c r="FEM1" s="6"/>
      <c r="FEN1" s="6"/>
      <c r="FEO1" s="6"/>
      <c r="FEP1" s="6"/>
      <c r="FEQ1" s="6"/>
      <c r="FER1" s="6"/>
      <c r="FES1" s="6"/>
      <c r="FET1" s="6"/>
      <c r="FEU1" s="6"/>
      <c r="FEV1" s="6"/>
      <c r="FEW1" s="6"/>
      <c r="FEX1" s="6"/>
      <c r="FEY1" s="6"/>
      <c r="FEZ1" s="6"/>
      <c r="FFA1" s="6"/>
      <c r="FFB1" s="6"/>
      <c r="FFC1" s="6"/>
      <c r="FFD1" s="6"/>
      <c r="FFE1" s="6"/>
      <c r="FFF1" s="6"/>
      <c r="FFG1" s="6"/>
      <c r="FFH1" s="6"/>
      <c r="FFI1" s="6"/>
      <c r="FFJ1" s="6"/>
      <c r="FFK1" s="6"/>
      <c r="FFL1" s="6"/>
      <c r="FFM1" s="6"/>
      <c r="FFN1" s="6"/>
      <c r="FFO1" s="6"/>
      <c r="FFP1" s="6"/>
      <c r="FFQ1" s="6"/>
      <c r="FFR1" s="6"/>
      <c r="FFS1" s="6"/>
      <c r="FFT1" s="6"/>
      <c r="FFU1" s="6"/>
      <c r="FFV1" s="6"/>
      <c r="FFW1" s="6"/>
      <c r="FFX1" s="6"/>
      <c r="FFY1" s="6"/>
      <c r="FFZ1" s="6"/>
      <c r="FGA1" s="6"/>
      <c r="FGB1" s="6"/>
      <c r="FGC1" s="6"/>
      <c r="FGD1" s="6"/>
      <c r="FGE1" s="6"/>
      <c r="FGF1" s="6"/>
      <c r="FGG1" s="6"/>
      <c r="FGH1" s="6"/>
      <c r="FGI1" s="6"/>
      <c r="FGJ1" s="6"/>
      <c r="FGK1" s="6"/>
      <c r="FGL1" s="6"/>
      <c r="FGM1" s="6"/>
      <c r="FGN1" s="6"/>
      <c r="FGO1" s="6"/>
      <c r="FGP1" s="6"/>
      <c r="FGQ1" s="6"/>
      <c r="FGR1" s="6"/>
      <c r="FGS1" s="6"/>
      <c r="FGT1" s="6"/>
      <c r="FGU1" s="6"/>
      <c r="FGV1" s="6"/>
      <c r="FGW1" s="6"/>
      <c r="FGX1" s="6"/>
      <c r="FGY1" s="6"/>
      <c r="FGZ1" s="6"/>
      <c r="FHA1" s="6"/>
      <c r="FHB1" s="6"/>
      <c r="FHC1" s="6"/>
      <c r="FHD1" s="6"/>
      <c r="FHE1" s="6"/>
      <c r="FHF1" s="6"/>
      <c r="FHG1" s="6"/>
      <c r="FHH1" s="6"/>
      <c r="FHI1" s="6"/>
      <c r="FHJ1" s="6"/>
      <c r="FHK1" s="6"/>
      <c r="FHL1" s="6"/>
      <c r="FHM1" s="6"/>
      <c r="FHN1" s="6"/>
      <c r="FHO1" s="6"/>
      <c r="FHP1" s="6"/>
      <c r="FHQ1" s="6"/>
      <c r="FHR1" s="6"/>
      <c r="FHS1" s="6"/>
      <c r="FHT1" s="6"/>
      <c r="FHU1" s="6"/>
      <c r="FHV1" s="6"/>
      <c r="FHW1" s="6"/>
      <c r="FHX1" s="6"/>
      <c r="FHY1" s="6"/>
      <c r="FHZ1" s="6"/>
      <c r="FIA1" s="6"/>
      <c r="FIB1" s="6"/>
      <c r="FIC1" s="6"/>
      <c r="FID1" s="6"/>
      <c r="FIE1" s="6"/>
      <c r="FIF1" s="6"/>
      <c r="FIG1" s="6"/>
      <c r="FIH1" s="6"/>
      <c r="FII1" s="6"/>
      <c r="FIJ1" s="6"/>
      <c r="FIK1" s="6"/>
      <c r="FIL1" s="6"/>
      <c r="FIM1" s="6"/>
      <c r="FIN1" s="6"/>
      <c r="FIO1" s="6"/>
      <c r="FIP1" s="6"/>
      <c r="FIQ1" s="6"/>
      <c r="FIR1" s="6"/>
      <c r="FIS1" s="6"/>
      <c r="FIT1" s="6"/>
      <c r="FIU1" s="6"/>
      <c r="FIV1" s="6"/>
      <c r="FIW1" s="6"/>
      <c r="FIX1" s="6"/>
      <c r="FIY1" s="6"/>
      <c r="FIZ1" s="6"/>
      <c r="FJA1" s="6"/>
      <c r="FJB1" s="6"/>
      <c r="FJC1" s="6"/>
      <c r="FJD1" s="6"/>
      <c r="FJE1" s="6"/>
      <c r="FJF1" s="6"/>
      <c r="FJG1" s="6"/>
      <c r="FJH1" s="6"/>
      <c r="FJI1" s="6"/>
      <c r="FJJ1" s="6"/>
      <c r="FJK1" s="6"/>
      <c r="FJL1" s="6"/>
      <c r="FJM1" s="6"/>
      <c r="FJN1" s="6"/>
      <c r="FJO1" s="6"/>
      <c r="FJP1" s="6"/>
      <c r="FJQ1" s="6"/>
      <c r="FJR1" s="6"/>
      <c r="FJS1" s="6"/>
      <c r="FJT1" s="6"/>
      <c r="FJU1" s="6"/>
      <c r="FJV1" s="6"/>
      <c r="FJW1" s="6"/>
      <c r="FJX1" s="6"/>
      <c r="FJY1" s="6"/>
      <c r="FJZ1" s="6"/>
      <c r="FKA1" s="6"/>
      <c r="FKB1" s="6"/>
      <c r="FKC1" s="6"/>
      <c r="FKD1" s="6"/>
      <c r="FKE1" s="6"/>
      <c r="FKF1" s="6"/>
      <c r="FKG1" s="6"/>
      <c r="FKH1" s="6"/>
      <c r="FKI1" s="6"/>
      <c r="FKJ1" s="6"/>
      <c r="FKK1" s="6"/>
      <c r="FKL1" s="6"/>
      <c r="FKM1" s="6"/>
      <c r="FKN1" s="6"/>
      <c r="FKO1" s="6"/>
      <c r="FKP1" s="6"/>
      <c r="FKQ1" s="6"/>
      <c r="FKR1" s="6"/>
      <c r="FKS1" s="6"/>
      <c r="FKT1" s="6"/>
      <c r="FKU1" s="6"/>
      <c r="FKV1" s="6"/>
      <c r="FKW1" s="6"/>
      <c r="FKX1" s="6"/>
      <c r="FKY1" s="6"/>
      <c r="FKZ1" s="6"/>
      <c r="FLA1" s="6"/>
      <c r="FLB1" s="6"/>
      <c r="FLC1" s="6"/>
      <c r="FLD1" s="6"/>
      <c r="FLE1" s="6"/>
      <c r="FLF1" s="6"/>
      <c r="FLG1" s="6"/>
      <c r="FLH1" s="6"/>
      <c r="FLI1" s="6"/>
      <c r="FLJ1" s="6"/>
      <c r="FLK1" s="6"/>
      <c r="FLL1" s="6"/>
      <c r="FLM1" s="6"/>
      <c r="FLN1" s="6"/>
      <c r="FLO1" s="6"/>
      <c r="FLP1" s="6"/>
      <c r="FLQ1" s="6"/>
      <c r="FLR1" s="6"/>
      <c r="FLS1" s="6"/>
      <c r="FLT1" s="6"/>
      <c r="FLU1" s="6"/>
      <c r="FLV1" s="6"/>
      <c r="FLW1" s="6"/>
      <c r="FLX1" s="6"/>
      <c r="FLY1" s="6"/>
      <c r="FLZ1" s="6"/>
      <c r="FMA1" s="6"/>
      <c r="FMB1" s="6"/>
      <c r="FMC1" s="6"/>
      <c r="FMD1" s="6"/>
      <c r="FME1" s="6"/>
      <c r="FMF1" s="6"/>
      <c r="FMG1" s="6"/>
      <c r="FMH1" s="6"/>
      <c r="FMI1" s="6"/>
      <c r="FMJ1" s="6"/>
      <c r="FMK1" s="6"/>
      <c r="FML1" s="6"/>
      <c r="FMM1" s="6"/>
      <c r="FMN1" s="6"/>
      <c r="FMO1" s="6"/>
      <c r="FMP1" s="6"/>
      <c r="FMQ1" s="6"/>
      <c r="FMR1" s="6"/>
      <c r="FMS1" s="6"/>
      <c r="FMT1" s="6"/>
      <c r="FMU1" s="6"/>
      <c r="FMV1" s="6"/>
      <c r="FMW1" s="6"/>
      <c r="FMX1" s="6"/>
      <c r="FMY1" s="6"/>
      <c r="FMZ1" s="6"/>
      <c r="FNA1" s="6"/>
      <c r="FNB1" s="6"/>
      <c r="FNC1" s="6"/>
      <c r="FND1" s="6"/>
      <c r="FNE1" s="6"/>
      <c r="FNF1" s="6"/>
      <c r="FNG1" s="6"/>
      <c r="FNH1" s="6"/>
      <c r="FNI1" s="6"/>
      <c r="FNJ1" s="6"/>
      <c r="FNK1" s="6"/>
      <c r="FNL1" s="6"/>
      <c r="FNM1" s="6"/>
      <c r="FNN1" s="6"/>
      <c r="FNO1" s="6"/>
      <c r="FNP1" s="6"/>
      <c r="FNQ1" s="6"/>
      <c r="FNR1" s="6"/>
      <c r="FNS1" s="6"/>
      <c r="FNT1" s="6"/>
      <c r="FNU1" s="6"/>
      <c r="FNV1" s="6"/>
      <c r="FNW1" s="6"/>
      <c r="FNX1" s="6"/>
      <c r="FNY1" s="6"/>
      <c r="FNZ1" s="6"/>
      <c r="FOA1" s="6"/>
      <c r="FOB1" s="6"/>
      <c r="FOC1" s="6"/>
      <c r="FOD1" s="6"/>
      <c r="FOE1" s="6"/>
      <c r="FOF1" s="6"/>
      <c r="FOG1" s="6"/>
      <c r="FOH1" s="6"/>
      <c r="FOI1" s="6"/>
      <c r="FOJ1" s="6"/>
      <c r="FOK1" s="6"/>
      <c r="FOL1" s="6"/>
      <c r="FOM1" s="6"/>
      <c r="FON1" s="6"/>
      <c r="FOO1" s="6"/>
      <c r="FOP1" s="6"/>
      <c r="FOQ1" s="6"/>
      <c r="FOR1" s="6"/>
      <c r="FOS1" s="6"/>
      <c r="FOT1" s="6"/>
      <c r="FOU1" s="6"/>
      <c r="FOV1" s="6"/>
      <c r="FOW1" s="6"/>
      <c r="FOX1" s="6"/>
      <c r="FOY1" s="6"/>
      <c r="FOZ1" s="6"/>
      <c r="FPA1" s="6"/>
      <c r="FPB1" s="6"/>
      <c r="FPC1" s="6"/>
      <c r="FPD1" s="6"/>
      <c r="FPE1" s="6"/>
      <c r="FPF1" s="6"/>
      <c r="FPG1" s="6"/>
      <c r="FPH1" s="6"/>
      <c r="FPI1" s="6"/>
      <c r="FPJ1" s="6"/>
      <c r="FPK1" s="6"/>
      <c r="FPL1" s="6"/>
      <c r="FPM1" s="6"/>
      <c r="FPN1" s="6"/>
      <c r="FPO1" s="6"/>
      <c r="FPP1" s="6"/>
      <c r="FPQ1" s="6"/>
      <c r="FPR1" s="6"/>
      <c r="FPS1" s="6"/>
      <c r="FPT1" s="6"/>
      <c r="FPU1" s="6"/>
      <c r="FPV1" s="6"/>
      <c r="FPW1" s="6"/>
      <c r="FPX1" s="6"/>
      <c r="FPY1" s="6"/>
      <c r="FPZ1" s="6"/>
      <c r="FQA1" s="6"/>
      <c r="FQB1" s="6"/>
      <c r="FQC1" s="6"/>
      <c r="FQD1" s="6"/>
      <c r="FQE1" s="6"/>
      <c r="FQF1" s="6"/>
      <c r="FQG1" s="6"/>
      <c r="FQH1" s="6"/>
      <c r="FQI1" s="6"/>
      <c r="FQJ1" s="6"/>
      <c r="FQK1" s="6"/>
      <c r="FQL1" s="6"/>
      <c r="FQM1" s="6"/>
      <c r="FQN1" s="6"/>
      <c r="FQO1" s="6"/>
      <c r="FQP1" s="6"/>
      <c r="FQQ1" s="6"/>
      <c r="FQR1" s="6"/>
      <c r="FQS1" s="6"/>
      <c r="FQT1" s="6"/>
      <c r="FQU1" s="6"/>
      <c r="FQV1" s="6"/>
      <c r="FQW1" s="6"/>
      <c r="FQX1" s="6"/>
      <c r="FQY1" s="6"/>
      <c r="FQZ1" s="6"/>
      <c r="FRA1" s="6"/>
      <c r="FRB1" s="6"/>
      <c r="FRC1" s="6"/>
      <c r="FRD1" s="6"/>
      <c r="FRE1" s="6"/>
      <c r="FRF1" s="6"/>
      <c r="FRG1" s="6"/>
      <c r="FRH1" s="6"/>
      <c r="FRI1" s="6"/>
      <c r="FRJ1" s="6"/>
      <c r="FRK1" s="6"/>
      <c r="FRL1" s="6"/>
      <c r="FRM1" s="6"/>
      <c r="FRN1" s="6"/>
      <c r="FRO1" s="6"/>
      <c r="FRP1" s="6"/>
      <c r="FRQ1" s="6"/>
      <c r="FRR1" s="6"/>
      <c r="FRS1" s="6"/>
      <c r="FRT1" s="6"/>
      <c r="FRU1" s="6"/>
      <c r="FRV1" s="6"/>
      <c r="FRW1" s="6"/>
      <c r="FRX1" s="6"/>
      <c r="FRY1" s="6"/>
      <c r="FRZ1" s="6"/>
      <c r="FSA1" s="6"/>
      <c r="FSB1" s="6"/>
      <c r="FSC1" s="6"/>
      <c r="FSD1" s="6"/>
      <c r="FSE1" s="6"/>
      <c r="FSF1" s="6"/>
      <c r="FSG1" s="6"/>
      <c r="FSH1" s="6"/>
      <c r="FSI1" s="6"/>
      <c r="FSJ1" s="6"/>
      <c r="FSK1" s="6"/>
      <c r="FSL1" s="6"/>
      <c r="FSM1" s="6"/>
      <c r="FSN1" s="6"/>
      <c r="FSO1" s="6"/>
      <c r="FSP1" s="6"/>
      <c r="FSQ1" s="6"/>
      <c r="FSR1" s="6"/>
      <c r="FSS1" s="6"/>
      <c r="FST1" s="6"/>
      <c r="FSU1" s="6"/>
      <c r="FSV1" s="6"/>
      <c r="FSW1" s="6"/>
      <c r="FSX1" s="6"/>
      <c r="FSY1" s="6"/>
      <c r="FSZ1" s="6"/>
      <c r="FTA1" s="6"/>
      <c r="FTB1" s="6"/>
      <c r="FTC1" s="6"/>
      <c r="FTD1" s="6"/>
      <c r="FTE1" s="6"/>
      <c r="FTF1" s="6"/>
      <c r="FTG1" s="6"/>
      <c r="FTH1" s="6"/>
      <c r="FTI1" s="6"/>
      <c r="FTJ1" s="6"/>
      <c r="FTK1" s="6"/>
      <c r="FTL1" s="6"/>
      <c r="FTM1" s="6"/>
      <c r="FTN1" s="6"/>
      <c r="FTO1" s="6"/>
      <c r="FTP1" s="6"/>
      <c r="FTQ1" s="6"/>
      <c r="FTR1" s="6"/>
      <c r="FTS1" s="6"/>
      <c r="FTT1" s="6"/>
      <c r="FTU1" s="6"/>
      <c r="FTV1" s="6"/>
      <c r="FTW1" s="6"/>
      <c r="FTX1" s="6"/>
      <c r="FTY1" s="6"/>
      <c r="FTZ1" s="6"/>
      <c r="FUA1" s="6"/>
      <c r="FUB1" s="6"/>
      <c r="FUC1" s="6"/>
      <c r="FUD1" s="6"/>
      <c r="FUE1" s="6"/>
      <c r="FUF1" s="6"/>
      <c r="FUG1" s="6"/>
      <c r="FUH1" s="6"/>
      <c r="FUI1" s="6"/>
      <c r="FUJ1" s="6"/>
      <c r="FUK1" s="6"/>
      <c r="FUL1" s="6"/>
      <c r="FUM1" s="6"/>
      <c r="FUN1" s="6"/>
      <c r="FUO1" s="6"/>
      <c r="FUP1" s="6"/>
      <c r="FUQ1" s="6"/>
      <c r="FUR1" s="6"/>
      <c r="FUS1" s="6"/>
      <c r="FUT1" s="6"/>
      <c r="FUU1" s="6"/>
      <c r="FUV1" s="6"/>
      <c r="FUW1" s="6"/>
      <c r="FUX1" s="6"/>
      <c r="FUY1" s="6"/>
      <c r="FUZ1" s="6"/>
      <c r="FVA1" s="6"/>
      <c r="FVB1" s="6"/>
      <c r="FVC1" s="6"/>
      <c r="FVD1" s="6"/>
      <c r="FVE1" s="6"/>
      <c r="FVF1" s="6"/>
      <c r="FVG1" s="6"/>
      <c r="FVH1" s="6"/>
      <c r="FVI1" s="6"/>
      <c r="FVJ1" s="6"/>
      <c r="FVK1" s="6"/>
      <c r="FVL1" s="6"/>
      <c r="FVM1" s="6"/>
      <c r="FVN1" s="6"/>
      <c r="FVO1" s="6"/>
      <c r="FVP1" s="6"/>
      <c r="FVQ1" s="6"/>
      <c r="FVR1" s="6"/>
      <c r="FVS1" s="6"/>
      <c r="FVT1" s="6"/>
      <c r="FVU1" s="6"/>
      <c r="FVV1" s="6"/>
      <c r="FVW1" s="6"/>
      <c r="FVX1" s="6"/>
      <c r="FVY1" s="6"/>
      <c r="FVZ1" s="6"/>
      <c r="FWA1" s="6"/>
      <c r="FWB1" s="6"/>
      <c r="FWC1" s="6"/>
      <c r="FWD1" s="6"/>
      <c r="FWE1" s="6"/>
      <c r="FWF1" s="6"/>
      <c r="FWG1" s="6"/>
      <c r="FWH1" s="6"/>
      <c r="FWI1" s="6"/>
      <c r="FWJ1" s="6"/>
      <c r="FWK1" s="6"/>
      <c r="FWL1" s="6"/>
      <c r="FWM1" s="6"/>
      <c r="FWN1" s="6"/>
      <c r="FWO1" s="6"/>
      <c r="FWP1" s="6"/>
      <c r="FWQ1" s="6"/>
      <c r="FWR1" s="6"/>
      <c r="FWS1" s="6"/>
      <c r="FWT1" s="6"/>
      <c r="FWU1" s="6"/>
      <c r="FWV1" s="6"/>
      <c r="FWW1" s="6"/>
      <c r="FWX1" s="6"/>
      <c r="FWY1" s="6"/>
      <c r="FWZ1" s="6"/>
      <c r="FXA1" s="6"/>
      <c r="FXB1" s="6"/>
      <c r="FXC1" s="6"/>
      <c r="FXD1" s="6"/>
      <c r="FXE1" s="6"/>
      <c r="FXF1" s="6"/>
      <c r="FXG1" s="6"/>
      <c r="FXH1" s="6"/>
      <c r="FXI1" s="6"/>
      <c r="FXJ1" s="6"/>
      <c r="FXK1" s="6"/>
      <c r="FXL1" s="6"/>
      <c r="FXM1" s="6"/>
      <c r="FXN1" s="6"/>
      <c r="FXO1" s="6"/>
      <c r="FXP1" s="6"/>
      <c r="FXQ1" s="6"/>
      <c r="FXR1" s="6"/>
      <c r="FXS1" s="6"/>
      <c r="FXT1" s="6"/>
      <c r="FXU1" s="6"/>
      <c r="FXV1" s="6"/>
      <c r="FXW1" s="6"/>
      <c r="FXX1" s="6"/>
      <c r="FXY1" s="6"/>
      <c r="FXZ1" s="6"/>
      <c r="FYA1" s="6"/>
      <c r="FYB1" s="6"/>
      <c r="FYC1" s="6"/>
      <c r="FYD1" s="6"/>
      <c r="FYE1" s="6"/>
      <c r="FYF1" s="6"/>
      <c r="FYG1" s="6"/>
      <c r="FYH1" s="6"/>
      <c r="FYI1" s="6"/>
      <c r="FYJ1" s="6"/>
      <c r="FYK1" s="6"/>
      <c r="FYL1" s="6"/>
      <c r="FYM1" s="6"/>
      <c r="FYN1" s="6"/>
      <c r="FYO1" s="6"/>
      <c r="FYP1" s="6"/>
      <c r="FYQ1" s="6"/>
      <c r="FYR1" s="6"/>
      <c r="FYS1" s="6"/>
      <c r="FYT1" s="6"/>
      <c r="FYU1" s="6"/>
      <c r="FYV1" s="6"/>
      <c r="FYW1" s="6"/>
      <c r="FYX1" s="6"/>
      <c r="FYY1" s="6"/>
      <c r="FYZ1" s="6"/>
      <c r="FZA1" s="6"/>
      <c r="FZB1" s="6"/>
      <c r="FZC1" s="6"/>
      <c r="FZD1" s="6"/>
      <c r="FZE1" s="6"/>
      <c r="FZF1" s="6"/>
      <c r="FZG1" s="6"/>
      <c r="FZH1" s="6"/>
      <c r="FZI1" s="6"/>
      <c r="FZJ1" s="6"/>
      <c r="FZK1" s="6"/>
      <c r="FZL1" s="6"/>
      <c r="FZM1" s="6"/>
      <c r="FZN1" s="6"/>
      <c r="FZO1" s="6"/>
      <c r="FZP1" s="6"/>
      <c r="FZQ1" s="6"/>
      <c r="FZR1" s="6"/>
      <c r="FZS1" s="6"/>
      <c r="FZT1" s="6"/>
      <c r="FZU1" s="6"/>
      <c r="FZV1" s="6"/>
      <c r="FZW1" s="6"/>
      <c r="FZX1" s="6"/>
      <c r="FZY1" s="6"/>
      <c r="FZZ1" s="6"/>
      <c r="GAA1" s="6"/>
      <c r="GAB1" s="6"/>
      <c r="GAC1" s="6"/>
      <c r="GAD1" s="6"/>
      <c r="GAE1" s="6"/>
      <c r="GAF1" s="6"/>
      <c r="GAG1" s="6"/>
      <c r="GAH1" s="6"/>
      <c r="GAI1" s="6"/>
      <c r="GAJ1" s="6"/>
      <c r="GAK1" s="6"/>
      <c r="GAL1" s="6"/>
      <c r="GAM1" s="6"/>
      <c r="GAN1" s="6"/>
      <c r="GAO1" s="6"/>
      <c r="GAP1" s="6"/>
      <c r="GAQ1" s="6"/>
      <c r="GAR1" s="6"/>
      <c r="GAS1" s="6"/>
      <c r="GAT1" s="6"/>
      <c r="GAU1" s="6"/>
      <c r="GAV1" s="6"/>
      <c r="GAW1" s="6"/>
      <c r="GAX1" s="6"/>
      <c r="GAY1" s="6"/>
      <c r="GAZ1" s="6"/>
      <c r="GBA1" s="6"/>
      <c r="GBB1" s="6"/>
      <c r="GBC1" s="6"/>
      <c r="GBD1" s="6"/>
      <c r="GBE1" s="6"/>
      <c r="GBF1" s="6"/>
      <c r="GBG1" s="6"/>
      <c r="GBH1" s="6"/>
      <c r="GBI1" s="6"/>
      <c r="GBJ1" s="6"/>
      <c r="GBK1" s="6"/>
      <c r="GBL1" s="6"/>
      <c r="GBM1" s="6"/>
      <c r="GBN1" s="6"/>
      <c r="GBO1" s="6"/>
      <c r="GBP1" s="6"/>
      <c r="GBQ1" s="6"/>
      <c r="GBR1" s="6"/>
      <c r="GBS1" s="6"/>
      <c r="GBT1" s="6"/>
      <c r="GBU1" s="6"/>
      <c r="GBV1" s="6"/>
      <c r="GBW1" s="6"/>
      <c r="GBX1" s="6"/>
      <c r="GBY1" s="6"/>
      <c r="GBZ1" s="6"/>
      <c r="GCA1" s="6"/>
      <c r="GCB1" s="6"/>
      <c r="GCC1" s="6"/>
      <c r="GCD1" s="6"/>
      <c r="GCE1" s="6"/>
      <c r="GCF1" s="6"/>
      <c r="GCG1" s="6"/>
      <c r="GCH1" s="6"/>
      <c r="GCI1" s="6"/>
      <c r="GCJ1" s="6"/>
      <c r="GCK1" s="6"/>
      <c r="GCL1" s="6"/>
      <c r="GCM1" s="6"/>
      <c r="GCN1" s="6"/>
      <c r="GCO1" s="6"/>
      <c r="GCP1" s="6"/>
      <c r="GCQ1" s="6"/>
      <c r="GCR1" s="6"/>
      <c r="GCS1" s="6"/>
      <c r="GCT1" s="6"/>
      <c r="GCU1" s="6"/>
      <c r="GCV1" s="6"/>
      <c r="GCW1" s="6"/>
      <c r="GCX1" s="6"/>
      <c r="GCY1" s="6"/>
      <c r="GCZ1" s="6"/>
      <c r="GDA1" s="6"/>
      <c r="GDB1" s="6"/>
      <c r="GDC1" s="6"/>
      <c r="GDD1" s="6"/>
      <c r="GDE1" s="6"/>
      <c r="GDF1" s="6"/>
      <c r="GDG1" s="6"/>
      <c r="GDH1" s="6"/>
      <c r="GDI1" s="6"/>
      <c r="GDJ1" s="6"/>
      <c r="GDK1" s="6"/>
      <c r="GDL1" s="6"/>
      <c r="GDM1" s="6"/>
      <c r="GDN1" s="6"/>
      <c r="GDO1" s="6"/>
      <c r="GDP1" s="6"/>
      <c r="GDQ1" s="6"/>
      <c r="GDR1" s="6"/>
      <c r="GDS1" s="6"/>
      <c r="GDT1" s="6"/>
      <c r="GDU1" s="6"/>
      <c r="GDV1" s="6"/>
      <c r="GDW1" s="6"/>
      <c r="GDX1" s="6"/>
      <c r="GDY1" s="6"/>
      <c r="GDZ1" s="6"/>
      <c r="GEA1" s="6"/>
      <c r="GEB1" s="6"/>
      <c r="GEC1" s="6"/>
      <c r="GED1" s="6"/>
      <c r="GEE1" s="6"/>
      <c r="GEF1" s="6"/>
      <c r="GEG1" s="6"/>
      <c r="GEH1" s="6"/>
      <c r="GEI1" s="6"/>
      <c r="GEJ1" s="6"/>
      <c r="GEK1" s="6"/>
      <c r="GEL1" s="6"/>
      <c r="GEM1" s="6"/>
      <c r="GEN1" s="6"/>
      <c r="GEO1" s="6"/>
      <c r="GEP1" s="6"/>
      <c r="GEQ1" s="6"/>
      <c r="GER1" s="6"/>
      <c r="GES1" s="6"/>
      <c r="GET1" s="6"/>
      <c r="GEU1" s="6"/>
      <c r="GEV1" s="6"/>
      <c r="GEW1" s="6"/>
      <c r="GEX1" s="6"/>
      <c r="GEY1" s="6"/>
      <c r="GEZ1" s="6"/>
      <c r="GFA1" s="6"/>
      <c r="GFB1" s="6"/>
      <c r="GFC1" s="6"/>
      <c r="GFD1" s="6"/>
      <c r="GFE1" s="6"/>
      <c r="GFF1" s="6"/>
      <c r="GFG1" s="6"/>
      <c r="GFH1" s="6"/>
      <c r="GFI1" s="6"/>
      <c r="GFJ1" s="6"/>
      <c r="GFK1" s="6"/>
      <c r="GFL1" s="6"/>
      <c r="GFM1" s="6"/>
      <c r="GFN1" s="6"/>
      <c r="GFO1" s="6"/>
      <c r="GFP1" s="6"/>
      <c r="GFQ1" s="6"/>
      <c r="GFR1" s="6"/>
      <c r="GFS1" s="6"/>
      <c r="GFT1" s="6"/>
      <c r="GFU1" s="6"/>
      <c r="GFV1" s="6"/>
      <c r="GFW1" s="6"/>
      <c r="GFX1" s="6"/>
      <c r="GFY1" s="6"/>
      <c r="GFZ1" s="6"/>
      <c r="GGA1" s="6"/>
      <c r="GGB1" s="6"/>
      <c r="GGC1" s="6"/>
      <c r="GGD1" s="6"/>
      <c r="GGE1" s="6"/>
      <c r="GGF1" s="6"/>
      <c r="GGG1" s="6"/>
      <c r="GGH1" s="6"/>
      <c r="GGI1" s="6"/>
      <c r="GGJ1" s="6"/>
      <c r="GGK1" s="6"/>
      <c r="GGL1" s="6"/>
      <c r="GGM1" s="6"/>
      <c r="GGN1" s="6"/>
      <c r="GGO1" s="6"/>
      <c r="GGP1" s="6"/>
      <c r="GGQ1" s="6"/>
      <c r="GGR1" s="6"/>
      <c r="GGS1" s="6"/>
      <c r="GGT1" s="6"/>
      <c r="GGU1" s="6"/>
      <c r="GGV1" s="6"/>
      <c r="GGW1" s="6"/>
      <c r="GGX1" s="6"/>
      <c r="GGY1" s="6"/>
      <c r="GGZ1" s="6"/>
      <c r="GHA1" s="6"/>
      <c r="GHB1" s="6"/>
      <c r="GHC1" s="6"/>
      <c r="GHD1" s="6"/>
      <c r="GHE1" s="6"/>
      <c r="GHF1" s="6"/>
      <c r="GHG1" s="6"/>
      <c r="GHH1" s="6"/>
      <c r="GHI1" s="6"/>
      <c r="GHJ1" s="6"/>
      <c r="GHK1" s="6"/>
      <c r="GHL1" s="6"/>
      <c r="GHM1" s="6"/>
      <c r="GHN1" s="6"/>
      <c r="GHO1" s="6"/>
      <c r="GHP1" s="6"/>
      <c r="GHQ1" s="6"/>
      <c r="GHR1" s="6"/>
      <c r="GHS1" s="6"/>
      <c r="GHT1" s="6"/>
      <c r="GHU1" s="6"/>
      <c r="GHV1" s="6"/>
      <c r="GHW1" s="6"/>
      <c r="GHX1" s="6"/>
      <c r="GHY1" s="6"/>
      <c r="GHZ1" s="6"/>
      <c r="GIA1" s="6"/>
      <c r="GIB1" s="6"/>
      <c r="GIC1" s="6"/>
      <c r="GID1" s="6"/>
      <c r="GIE1" s="6"/>
      <c r="GIF1" s="6"/>
      <c r="GIG1" s="6"/>
      <c r="GIH1" s="6"/>
      <c r="GII1" s="6"/>
      <c r="GIJ1" s="6"/>
      <c r="GIK1" s="6"/>
      <c r="GIL1" s="6"/>
      <c r="GIM1" s="6"/>
      <c r="GIN1" s="6"/>
      <c r="GIO1" s="6"/>
      <c r="GIP1" s="6"/>
      <c r="GIQ1" s="6"/>
      <c r="GIR1" s="6"/>
      <c r="GIS1" s="6"/>
      <c r="GIT1" s="6"/>
      <c r="GIU1" s="6"/>
      <c r="GIV1" s="6"/>
      <c r="GIW1" s="6"/>
      <c r="GIX1" s="6"/>
      <c r="GIY1" s="6"/>
      <c r="GIZ1" s="6"/>
      <c r="GJA1" s="6"/>
      <c r="GJB1" s="6"/>
      <c r="GJC1" s="6"/>
      <c r="GJD1" s="6"/>
      <c r="GJE1" s="6"/>
      <c r="GJF1" s="6"/>
      <c r="GJG1" s="6"/>
      <c r="GJH1" s="6"/>
      <c r="GJI1" s="6"/>
      <c r="GJJ1" s="6"/>
      <c r="GJK1" s="6"/>
      <c r="GJL1" s="6"/>
      <c r="GJM1" s="6"/>
      <c r="GJN1" s="6"/>
      <c r="GJO1" s="6"/>
      <c r="GJP1" s="6"/>
      <c r="GJQ1" s="6"/>
      <c r="GJR1" s="6"/>
      <c r="GJS1" s="6"/>
      <c r="GJT1" s="6"/>
      <c r="GJU1" s="6"/>
      <c r="GJV1" s="6"/>
      <c r="GJW1" s="6"/>
      <c r="GJX1" s="6"/>
      <c r="GJY1" s="6"/>
      <c r="GJZ1" s="6"/>
      <c r="GKA1" s="6"/>
      <c r="GKB1" s="6"/>
      <c r="GKC1" s="6"/>
      <c r="GKD1" s="6"/>
      <c r="GKE1" s="6"/>
      <c r="GKF1" s="6"/>
      <c r="GKG1" s="6"/>
      <c r="GKH1" s="6"/>
      <c r="GKI1" s="6"/>
      <c r="GKJ1" s="6"/>
      <c r="GKK1" s="6"/>
      <c r="GKL1" s="6"/>
      <c r="GKM1" s="6"/>
      <c r="GKN1" s="6"/>
      <c r="GKO1" s="6"/>
      <c r="GKP1" s="6"/>
      <c r="GKQ1" s="6"/>
      <c r="GKR1" s="6"/>
      <c r="GKS1" s="6"/>
      <c r="GKT1" s="6"/>
      <c r="GKU1" s="6"/>
      <c r="GKV1" s="6"/>
      <c r="GKW1" s="6"/>
      <c r="GKX1" s="6"/>
      <c r="GKY1" s="6"/>
      <c r="GKZ1" s="6"/>
      <c r="GLA1" s="6"/>
      <c r="GLB1" s="6"/>
      <c r="GLC1" s="6"/>
      <c r="GLD1" s="6"/>
      <c r="GLE1" s="6"/>
      <c r="GLF1" s="6"/>
      <c r="GLG1" s="6"/>
      <c r="GLH1" s="6"/>
      <c r="GLI1" s="6"/>
      <c r="GLJ1" s="6"/>
      <c r="GLK1" s="6"/>
      <c r="GLL1" s="6"/>
      <c r="GLM1" s="6"/>
      <c r="GLN1" s="6"/>
      <c r="GLO1" s="6"/>
      <c r="GLP1" s="6"/>
      <c r="GLQ1" s="6"/>
      <c r="GLR1" s="6"/>
      <c r="GLS1" s="6"/>
      <c r="GLT1" s="6"/>
      <c r="GLU1" s="6"/>
      <c r="GLV1" s="6"/>
      <c r="GLW1" s="6"/>
      <c r="GLX1" s="6"/>
      <c r="GLY1" s="6"/>
      <c r="GLZ1" s="6"/>
      <c r="GMA1" s="6"/>
      <c r="GMB1" s="6"/>
      <c r="GMC1" s="6"/>
      <c r="GMD1" s="6"/>
      <c r="GME1" s="6"/>
      <c r="GMF1" s="6"/>
      <c r="GMG1" s="6"/>
      <c r="GMH1" s="6"/>
      <c r="GMI1" s="6"/>
      <c r="GMJ1" s="6"/>
      <c r="GMK1" s="6"/>
      <c r="GML1" s="6"/>
      <c r="GMM1" s="6"/>
      <c r="GMN1" s="6"/>
      <c r="GMO1" s="6"/>
      <c r="GMP1" s="6"/>
      <c r="GMQ1" s="6"/>
      <c r="GMR1" s="6"/>
      <c r="GMS1" s="6"/>
      <c r="GMT1" s="6"/>
      <c r="GMU1" s="6"/>
      <c r="GMV1" s="6"/>
      <c r="GMW1" s="6"/>
      <c r="GMX1" s="6"/>
      <c r="GMY1" s="6"/>
      <c r="GMZ1" s="6"/>
      <c r="GNA1" s="6"/>
      <c r="GNB1" s="6"/>
      <c r="GNC1" s="6"/>
      <c r="GND1" s="6"/>
      <c r="GNE1" s="6"/>
      <c r="GNF1" s="6"/>
      <c r="GNG1" s="6"/>
      <c r="GNH1" s="6"/>
      <c r="GNI1" s="6"/>
      <c r="GNJ1" s="6"/>
      <c r="GNK1" s="6"/>
      <c r="GNL1" s="6"/>
      <c r="GNM1" s="6"/>
      <c r="GNN1" s="6"/>
      <c r="GNO1" s="6"/>
      <c r="GNP1" s="6"/>
      <c r="GNQ1" s="6"/>
      <c r="GNR1" s="6"/>
      <c r="GNS1" s="6"/>
      <c r="GNT1" s="6"/>
      <c r="GNU1" s="6"/>
      <c r="GNV1" s="6"/>
      <c r="GNW1" s="6"/>
      <c r="GNX1" s="6"/>
      <c r="GNY1" s="6"/>
      <c r="GNZ1" s="6"/>
      <c r="GOA1" s="6"/>
      <c r="GOB1" s="6"/>
      <c r="GOC1" s="6"/>
      <c r="GOD1" s="6"/>
      <c r="GOE1" s="6"/>
      <c r="GOF1" s="6"/>
      <c r="GOG1" s="6"/>
      <c r="GOH1" s="6"/>
      <c r="GOI1" s="6"/>
      <c r="GOJ1" s="6"/>
      <c r="GOK1" s="6"/>
      <c r="GOL1" s="6"/>
      <c r="GOM1" s="6"/>
      <c r="GON1" s="6"/>
      <c r="GOO1" s="6"/>
      <c r="GOP1" s="6"/>
      <c r="GOQ1" s="6"/>
      <c r="GOR1" s="6"/>
      <c r="GOS1" s="6"/>
      <c r="GOT1" s="6"/>
      <c r="GOU1" s="6"/>
      <c r="GOV1" s="6"/>
      <c r="GOW1" s="6"/>
      <c r="GOX1" s="6"/>
      <c r="GOY1" s="6"/>
      <c r="GOZ1" s="6"/>
      <c r="GPA1" s="6"/>
      <c r="GPB1" s="6"/>
      <c r="GPC1" s="6"/>
      <c r="GPD1" s="6"/>
      <c r="GPE1" s="6"/>
      <c r="GPF1" s="6"/>
      <c r="GPG1" s="6"/>
      <c r="GPH1" s="6"/>
      <c r="GPI1" s="6"/>
      <c r="GPJ1" s="6"/>
      <c r="GPK1" s="6"/>
      <c r="GPL1" s="6"/>
      <c r="GPM1" s="6"/>
      <c r="GPN1" s="6"/>
      <c r="GPO1" s="6"/>
      <c r="GPP1" s="6"/>
      <c r="GPQ1" s="6"/>
      <c r="GPR1" s="6"/>
      <c r="GPS1" s="6"/>
      <c r="GPT1" s="6"/>
      <c r="GPU1" s="6"/>
      <c r="GPV1" s="6"/>
      <c r="GPW1" s="6"/>
      <c r="GPX1" s="6"/>
      <c r="GPY1" s="6"/>
      <c r="GPZ1" s="6"/>
      <c r="GQA1" s="6"/>
      <c r="GQB1" s="6"/>
      <c r="GQC1" s="6"/>
      <c r="GQD1" s="6"/>
      <c r="GQE1" s="6"/>
      <c r="GQF1" s="6"/>
      <c r="GQG1" s="6"/>
      <c r="GQH1" s="6"/>
      <c r="GQI1" s="6"/>
      <c r="GQJ1" s="6"/>
      <c r="GQK1" s="6"/>
      <c r="GQL1" s="6"/>
      <c r="GQM1" s="6"/>
      <c r="GQN1" s="6"/>
      <c r="GQO1" s="6"/>
      <c r="GQP1" s="6"/>
      <c r="GQQ1" s="6"/>
      <c r="GQR1" s="6"/>
      <c r="GQS1" s="6"/>
      <c r="GQT1" s="6"/>
      <c r="GQU1" s="6"/>
      <c r="GQV1" s="6"/>
      <c r="GQW1" s="6"/>
      <c r="GQX1" s="6"/>
      <c r="GQY1" s="6"/>
      <c r="GQZ1" s="6"/>
      <c r="GRA1" s="6"/>
      <c r="GRB1" s="6"/>
      <c r="GRC1" s="6"/>
      <c r="GRD1" s="6"/>
      <c r="GRE1" s="6"/>
      <c r="GRF1" s="6"/>
      <c r="GRG1" s="6"/>
      <c r="GRH1" s="6"/>
      <c r="GRI1" s="6"/>
      <c r="GRJ1" s="6"/>
      <c r="GRK1" s="6"/>
      <c r="GRL1" s="6"/>
      <c r="GRM1" s="6"/>
      <c r="GRN1" s="6"/>
      <c r="GRO1" s="6"/>
      <c r="GRP1" s="6"/>
      <c r="GRQ1" s="6"/>
      <c r="GRR1" s="6"/>
      <c r="GRS1" s="6"/>
      <c r="GRT1" s="6"/>
      <c r="GRU1" s="6"/>
      <c r="GRV1" s="6"/>
      <c r="GRW1" s="6"/>
      <c r="GRX1" s="6"/>
      <c r="GRY1" s="6"/>
      <c r="GRZ1" s="6"/>
      <c r="GSA1" s="6"/>
      <c r="GSB1" s="6"/>
      <c r="GSC1" s="6"/>
      <c r="GSD1" s="6"/>
      <c r="GSE1" s="6"/>
      <c r="GSF1" s="6"/>
      <c r="GSG1" s="6"/>
      <c r="GSH1" s="6"/>
      <c r="GSI1" s="6"/>
      <c r="GSJ1" s="6"/>
      <c r="GSK1" s="6"/>
      <c r="GSL1" s="6"/>
      <c r="GSM1" s="6"/>
      <c r="GSN1" s="6"/>
      <c r="GSO1" s="6"/>
      <c r="GSP1" s="6"/>
      <c r="GSQ1" s="6"/>
      <c r="GSR1" s="6"/>
      <c r="GSS1" s="6"/>
      <c r="GST1" s="6"/>
      <c r="GSU1" s="6"/>
      <c r="GSV1" s="6"/>
      <c r="GSW1" s="6"/>
      <c r="GSX1" s="6"/>
      <c r="GSY1" s="6"/>
      <c r="GSZ1" s="6"/>
      <c r="GTA1" s="6"/>
      <c r="GTB1" s="6"/>
      <c r="GTC1" s="6"/>
      <c r="GTD1" s="6"/>
      <c r="GTE1" s="6"/>
      <c r="GTF1" s="6"/>
      <c r="GTG1" s="6"/>
      <c r="GTH1" s="6"/>
      <c r="GTI1" s="6"/>
      <c r="GTJ1" s="6"/>
      <c r="GTK1" s="6"/>
      <c r="GTL1" s="6"/>
      <c r="GTM1" s="6"/>
      <c r="GTN1" s="6"/>
      <c r="GTO1" s="6"/>
      <c r="GTP1" s="6"/>
      <c r="GTQ1" s="6"/>
      <c r="GTR1" s="6"/>
      <c r="GTS1" s="6"/>
      <c r="GTT1" s="6"/>
      <c r="GTU1" s="6"/>
      <c r="GTV1" s="6"/>
      <c r="GTW1" s="6"/>
      <c r="GTX1" s="6"/>
      <c r="GTY1" s="6"/>
      <c r="GTZ1" s="6"/>
      <c r="GUA1" s="6"/>
      <c r="GUB1" s="6"/>
      <c r="GUC1" s="6"/>
      <c r="GUD1" s="6"/>
      <c r="GUE1" s="6"/>
      <c r="GUF1" s="6"/>
      <c r="GUG1" s="6"/>
      <c r="GUH1" s="6"/>
      <c r="GUI1" s="6"/>
      <c r="GUJ1" s="6"/>
      <c r="GUK1" s="6"/>
      <c r="GUL1" s="6"/>
      <c r="GUM1" s="6"/>
      <c r="GUN1" s="6"/>
      <c r="GUO1" s="6"/>
      <c r="GUP1" s="6"/>
      <c r="GUQ1" s="6"/>
      <c r="GUR1" s="6"/>
      <c r="GUS1" s="6"/>
      <c r="GUT1" s="6"/>
      <c r="GUU1" s="6"/>
      <c r="GUV1" s="6"/>
      <c r="GUW1" s="6"/>
      <c r="GUX1" s="6"/>
      <c r="GUY1" s="6"/>
      <c r="GUZ1" s="6"/>
      <c r="GVA1" s="6"/>
      <c r="GVB1" s="6"/>
      <c r="GVC1" s="6"/>
      <c r="GVD1" s="6"/>
      <c r="GVE1" s="6"/>
      <c r="GVF1" s="6"/>
      <c r="GVG1" s="6"/>
      <c r="GVH1" s="6"/>
      <c r="GVI1" s="6"/>
      <c r="GVJ1" s="6"/>
      <c r="GVK1" s="6"/>
      <c r="GVL1" s="6"/>
      <c r="GVM1" s="6"/>
      <c r="GVN1" s="6"/>
      <c r="GVO1" s="6"/>
      <c r="GVP1" s="6"/>
      <c r="GVQ1" s="6"/>
      <c r="GVR1" s="6"/>
      <c r="GVS1" s="6"/>
      <c r="GVT1" s="6"/>
      <c r="GVU1" s="6"/>
      <c r="GVV1" s="6"/>
      <c r="GVW1" s="6"/>
      <c r="GVX1" s="6"/>
      <c r="GVY1" s="6"/>
      <c r="GVZ1" s="6"/>
      <c r="GWA1" s="6"/>
      <c r="GWB1" s="6"/>
      <c r="GWC1" s="6"/>
      <c r="GWD1" s="6"/>
      <c r="GWE1" s="6"/>
      <c r="GWF1" s="6"/>
      <c r="GWG1" s="6"/>
      <c r="GWH1" s="6"/>
      <c r="GWI1" s="6"/>
      <c r="GWJ1" s="6"/>
      <c r="GWK1" s="6"/>
      <c r="GWL1" s="6"/>
      <c r="GWM1" s="6"/>
      <c r="GWN1" s="6"/>
      <c r="GWO1" s="6"/>
      <c r="GWP1" s="6"/>
      <c r="GWQ1" s="6"/>
      <c r="GWR1" s="6"/>
      <c r="GWS1" s="6"/>
      <c r="GWT1" s="6"/>
      <c r="GWU1" s="6"/>
      <c r="GWV1" s="6"/>
      <c r="GWW1" s="6"/>
      <c r="GWX1" s="6"/>
      <c r="GWY1" s="6"/>
      <c r="GWZ1" s="6"/>
      <c r="GXA1" s="6"/>
      <c r="GXB1" s="6"/>
      <c r="GXC1" s="6"/>
      <c r="GXD1" s="6"/>
      <c r="GXE1" s="6"/>
      <c r="GXF1" s="6"/>
      <c r="GXG1" s="6"/>
      <c r="GXH1" s="6"/>
      <c r="GXI1" s="6"/>
      <c r="GXJ1" s="6"/>
      <c r="GXK1" s="6"/>
      <c r="GXL1" s="6"/>
      <c r="GXM1" s="6"/>
      <c r="GXN1" s="6"/>
      <c r="GXO1" s="6"/>
      <c r="GXP1" s="6"/>
      <c r="GXQ1" s="6"/>
      <c r="GXR1" s="6"/>
      <c r="GXS1" s="6"/>
      <c r="GXT1" s="6"/>
      <c r="GXU1" s="6"/>
      <c r="GXV1" s="6"/>
      <c r="GXW1" s="6"/>
      <c r="GXX1" s="6"/>
      <c r="GXY1" s="6"/>
      <c r="GXZ1" s="6"/>
      <c r="GYA1" s="6"/>
      <c r="GYB1" s="6"/>
      <c r="GYC1" s="6"/>
      <c r="GYD1" s="6"/>
      <c r="GYE1" s="6"/>
      <c r="GYF1" s="6"/>
      <c r="GYG1" s="6"/>
      <c r="GYH1" s="6"/>
      <c r="GYI1" s="6"/>
      <c r="GYJ1" s="6"/>
      <c r="GYK1" s="6"/>
      <c r="GYL1" s="6"/>
      <c r="GYM1" s="6"/>
      <c r="GYN1" s="6"/>
      <c r="GYO1" s="6"/>
      <c r="GYP1" s="6"/>
      <c r="GYQ1" s="6"/>
      <c r="GYR1" s="6"/>
      <c r="GYS1" s="6"/>
      <c r="GYT1" s="6"/>
      <c r="GYU1" s="6"/>
      <c r="GYV1" s="6"/>
      <c r="GYW1" s="6"/>
      <c r="GYX1" s="6"/>
      <c r="GYY1" s="6"/>
      <c r="GYZ1" s="6"/>
      <c r="GZA1" s="6"/>
      <c r="GZB1" s="6"/>
      <c r="GZC1" s="6"/>
      <c r="GZD1" s="6"/>
      <c r="GZE1" s="6"/>
      <c r="GZF1" s="6"/>
      <c r="GZG1" s="6"/>
      <c r="GZH1" s="6"/>
      <c r="GZI1" s="6"/>
      <c r="GZJ1" s="6"/>
      <c r="GZK1" s="6"/>
      <c r="GZL1" s="6"/>
      <c r="GZM1" s="6"/>
      <c r="GZN1" s="6"/>
      <c r="GZO1" s="6"/>
      <c r="GZP1" s="6"/>
      <c r="GZQ1" s="6"/>
      <c r="GZR1" s="6"/>
      <c r="GZS1" s="6"/>
      <c r="GZT1" s="6"/>
      <c r="GZU1" s="6"/>
      <c r="GZV1" s="6"/>
      <c r="GZW1" s="6"/>
      <c r="GZX1" s="6"/>
      <c r="GZY1" s="6"/>
      <c r="GZZ1" s="6"/>
      <c r="HAA1" s="6"/>
      <c r="HAB1" s="6"/>
      <c r="HAC1" s="6"/>
      <c r="HAD1" s="6"/>
      <c r="HAE1" s="6"/>
      <c r="HAF1" s="6"/>
      <c r="HAG1" s="6"/>
      <c r="HAH1" s="6"/>
      <c r="HAI1" s="6"/>
      <c r="HAJ1" s="6"/>
      <c r="HAK1" s="6"/>
      <c r="HAL1" s="6"/>
      <c r="HAM1" s="6"/>
      <c r="HAN1" s="6"/>
      <c r="HAO1" s="6"/>
      <c r="HAP1" s="6"/>
      <c r="HAQ1" s="6"/>
      <c r="HAR1" s="6"/>
      <c r="HAS1" s="6"/>
      <c r="HAT1" s="6"/>
      <c r="HAU1" s="6"/>
      <c r="HAV1" s="6"/>
      <c r="HAW1" s="6"/>
      <c r="HAX1" s="6"/>
      <c r="HAY1" s="6"/>
      <c r="HAZ1" s="6"/>
      <c r="HBA1" s="6"/>
      <c r="HBB1" s="6"/>
      <c r="HBC1" s="6"/>
      <c r="HBD1" s="6"/>
      <c r="HBE1" s="6"/>
      <c r="HBF1" s="6"/>
      <c r="HBG1" s="6"/>
      <c r="HBH1" s="6"/>
      <c r="HBI1" s="6"/>
      <c r="HBJ1" s="6"/>
      <c r="HBK1" s="6"/>
      <c r="HBL1" s="6"/>
      <c r="HBM1" s="6"/>
      <c r="HBN1" s="6"/>
      <c r="HBO1" s="6"/>
      <c r="HBP1" s="6"/>
      <c r="HBQ1" s="6"/>
      <c r="HBR1" s="6"/>
      <c r="HBS1" s="6"/>
      <c r="HBT1" s="6"/>
      <c r="HBU1" s="6"/>
      <c r="HBV1" s="6"/>
      <c r="HBW1" s="6"/>
      <c r="HBX1" s="6"/>
      <c r="HBY1" s="6"/>
      <c r="HBZ1" s="6"/>
      <c r="HCA1" s="6"/>
      <c r="HCB1" s="6"/>
      <c r="HCC1" s="6"/>
      <c r="HCD1" s="6"/>
      <c r="HCE1" s="6"/>
      <c r="HCF1" s="6"/>
      <c r="HCG1" s="6"/>
      <c r="HCH1" s="6"/>
      <c r="HCI1" s="6"/>
      <c r="HCJ1" s="6"/>
      <c r="HCK1" s="6"/>
      <c r="HCL1" s="6"/>
      <c r="HCM1" s="6"/>
      <c r="HCN1" s="6"/>
      <c r="HCO1" s="6"/>
      <c r="HCP1" s="6"/>
      <c r="HCQ1" s="6"/>
      <c r="HCR1" s="6"/>
      <c r="HCS1" s="6"/>
      <c r="HCT1" s="6"/>
      <c r="HCU1" s="6"/>
      <c r="HCV1" s="6"/>
      <c r="HCW1" s="6"/>
      <c r="HCX1" s="6"/>
      <c r="HCY1" s="6"/>
      <c r="HCZ1" s="6"/>
      <c r="HDA1" s="6"/>
      <c r="HDB1" s="6"/>
      <c r="HDC1" s="6"/>
      <c r="HDD1" s="6"/>
      <c r="HDE1" s="6"/>
      <c r="HDF1" s="6"/>
      <c r="HDG1" s="6"/>
      <c r="HDH1" s="6"/>
      <c r="HDI1" s="6"/>
      <c r="HDJ1" s="6"/>
      <c r="HDK1" s="6"/>
      <c r="HDL1" s="6"/>
      <c r="HDM1" s="6"/>
      <c r="HDN1" s="6"/>
      <c r="HDO1" s="6"/>
      <c r="HDP1" s="6"/>
      <c r="HDQ1" s="6"/>
      <c r="HDR1" s="6"/>
      <c r="HDS1" s="6"/>
      <c r="HDT1" s="6"/>
      <c r="HDU1" s="6"/>
      <c r="HDV1" s="6"/>
      <c r="HDW1" s="6"/>
      <c r="HDX1" s="6"/>
      <c r="HDY1" s="6"/>
      <c r="HDZ1" s="6"/>
      <c r="HEA1" s="6"/>
      <c r="HEB1" s="6"/>
      <c r="HEC1" s="6"/>
      <c r="HED1" s="6"/>
      <c r="HEE1" s="6"/>
      <c r="HEF1" s="6"/>
      <c r="HEG1" s="6"/>
      <c r="HEH1" s="6"/>
      <c r="HEI1" s="6"/>
      <c r="HEJ1" s="6"/>
      <c r="HEK1" s="6"/>
      <c r="HEL1" s="6"/>
      <c r="HEM1" s="6"/>
      <c r="HEN1" s="6"/>
      <c r="HEO1" s="6"/>
      <c r="HEP1" s="6"/>
      <c r="HEQ1" s="6"/>
      <c r="HER1" s="6"/>
      <c r="HES1" s="6"/>
      <c r="HET1" s="6"/>
      <c r="HEU1" s="6"/>
      <c r="HEV1" s="6"/>
      <c r="HEW1" s="6"/>
      <c r="HEX1" s="6"/>
      <c r="HEY1" s="6"/>
      <c r="HEZ1" s="6"/>
      <c r="HFA1" s="6"/>
      <c r="HFB1" s="6"/>
      <c r="HFC1" s="6"/>
      <c r="HFD1" s="6"/>
      <c r="HFE1" s="6"/>
      <c r="HFF1" s="6"/>
      <c r="HFG1" s="6"/>
      <c r="HFH1" s="6"/>
      <c r="HFI1" s="6"/>
      <c r="HFJ1" s="6"/>
      <c r="HFK1" s="6"/>
      <c r="HFL1" s="6"/>
      <c r="HFM1" s="6"/>
      <c r="HFN1" s="6"/>
      <c r="HFO1" s="6"/>
      <c r="HFP1" s="6"/>
      <c r="HFQ1" s="6"/>
      <c r="HFR1" s="6"/>
      <c r="HFS1" s="6"/>
      <c r="HFT1" s="6"/>
      <c r="HFU1" s="6"/>
      <c r="HFV1" s="6"/>
      <c r="HFW1" s="6"/>
      <c r="HFX1" s="6"/>
      <c r="HFY1" s="6"/>
      <c r="HFZ1" s="6"/>
      <c r="HGA1" s="6"/>
      <c r="HGB1" s="6"/>
      <c r="HGC1" s="6"/>
      <c r="HGD1" s="6"/>
      <c r="HGE1" s="6"/>
      <c r="HGF1" s="6"/>
      <c r="HGG1" s="6"/>
      <c r="HGH1" s="6"/>
      <c r="HGI1" s="6"/>
      <c r="HGJ1" s="6"/>
      <c r="HGK1" s="6"/>
      <c r="HGL1" s="6"/>
      <c r="HGM1" s="6"/>
      <c r="HGN1" s="6"/>
      <c r="HGO1" s="6"/>
      <c r="HGP1" s="6"/>
      <c r="HGQ1" s="6"/>
      <c r="HGR1" s="6"/>
      <c r="HGS1" s="6"/>
      <c r="HGT1" s="6"/>
      <c r="HGU1" s="6"/>
      <c r="HGV1" s="6"/>
      <c r="HGW1" s="6"/>
      <c r="HGX1" s="6"/>
      <c r="HGY1" s="6"/>
      <c r="HGZ1" s="6"/>
      <c r="HHA1" s="6"/>
      <c r="HHB1" s="6"/>
      <c r="HHC1" s="6"/>
      <c r="HHD1" s="6"/>
      <c r="HHE1" s="6"/>
      <c r="HHF1" s="6"/>
      <c r="HHG1" s="6"/>
      <c r="HHH1" s="6"/>
      <c r="HHI1" s="6"/>
      <c r="HHJ1" s="6"/>
      <c r="HHK1" s="6"/>
      <c r="HHL1" s="6"/>
      <c r="HHM1" s="6"/>
      <c r="HHN1" s="6"/>
      <c r="HHO1" s="6"/>
      <c r="HHP1" s="6"/>
      <c r="HHQ1" s="6"/>
      <c r="HHR1" s="6"/>
      <c r="HHS1" s="6"/>
      <c r="HHT1" s="6"/>
      <c r="HHU1" s="6"/>
      <c r="HHV1" s="6"/>
      <c r="HHW1" s="6"/>
      <c r="HHX1" s="6"/>
      <c r="HHY1" s="6"/>
      <c r="HHZ1" s="6"/>
      <c r="HIA1" s="6"/>
      <c r="HIB1" s="6"/>
      <c r="HIC1" s="6"/>
      <c r="HID1" s="6"/>
      <c r="HIE1" s="6"/>
      <c r="HIF1" s="6"/>
      <c r="HIG1" s="6"/>
      <c r="HIH1" s="6"/>
      <c r="HII1" s="6"/>
      <c r="HIJ1" s="6"/>
      <c r="HIK1" s="6"/>
      <c r="HIL1" s="6"/>
      <c r="HIM1" s="6"/>
      <c r="HIN1" s="6"/>
      <c r="HIO1" s="6"/>
      <c r="HIP1" s="6"/>
      <c r="HIQ1" s="6"/>
      <c r="HIR1" s="6"/>
      <c r="HIS1" s="6"/>
      <c r="HIT1" s="6"/>
      <c r="HIU1" s="6"/>
      <c r="HIV1" s="6"/>
      <c r="HIW1" s="6"/>
      <c r="HIX1" s="6"/>
      <c r="HIY1" s="6"/>
      <c r="HIZ1" s="6"/>
      <c r="HJA1" s="6"/>
      <c r="HJB1" s="6"/>
      <c r="HJC1" s="6"/>
      <c r="HJD1" s="6"/>
      <c r="HJE1" s="6"/>
      <c r="HJF1" s="6"/>
      <c r="HJG1" s="6"/>
      <c r="HJH1" s="6"/>
      <c r="HJI1" s="6"/>
      <c r="HJJ1" s="6"/>
      <c r="HJK1" s="6"/>
      <c r="HJL1" s="6"/>
      <c r="HJM1" s="6"/>
      <c r="HJN1" s="6"/>
      <c r="HJO1" s="6"/>
      <c r="HJP1" s="6"/>
      <c r="HJQ1" s="6"/>
      <c r="HJR1" s="6"/>
      <c r="HJS1" s="6"/>
      <c r="HJT1" s="6"/>
      <c r="HJU1" s="6"/>
      <c r="HJV1" s="6"/>
      <c r="HJW1" s="6"/>
      <c r="HJX1" s="6"/>
      <c r="HJY1" s="6"/>
      <c r="HJZ1" s="6"/>
      <c r="HKA1" s="6"/>
      <c r="HKB1" s="6"/>
      <c r="HKC1" s="6"/>
      <c r="HKD1" s="6"/>
      <c r="HKE1" s="6"/>
      <c r="HKF1" s="6"/>
      <c r="HKG1" s="6"/>
      <c r="HKH1" s="6"/>
      <c r="HKI1" s="6"/>
      <c r="HKJ1" s="6"/>
      <c r="HKK1" s="6"/>
      <c r="HKL1" s="6"/>
      <c r="HKM1" s="6"/>
      <c r="HKN1" s="6"/>
      <c r="HKO1" s="6"/>
      <c r="HKP1" s="6"/>
      <c r="HKQ1" s="6"/>
      <c r="HKR1" s="6"/>
      <c r="HKS1" s="6"/>
      <c r="HKT1" s="6"/>
      <c r="HKU1" s="6"/>
      <c r="HKV1" s="6"/>
      <c r="HKW1" s="6"/>
      <c r="HKX1" s="6"/>
      <c r="HKY1" s="6"/>
      <c r="HKZ1" s="6"/>
      <c r="HLA1" s="6"/>
      <c r="HLB1" s="6"/>
      <c r="HLC1" s="6"/>
      <c r="HLD1" s="6"/>
      <c r="HLE1" s="6"/>
      <c r="HLF1" s="6"/>
      <c r="HLG1" s="6"/>
      <c r="HLH1" s="6"/>
      <c r="HLI1" s="6"/>
      <c r="HLJ1" s="6"/>
      <c r="HLK1" s="6"/>
      <c r="HLL1" s="6"/>
      <c r="HLM1" s="6"/>
      <c r="HLN1" s="6"/>
      <c r="HLO1" s="6"/>
      <c r="HLP1" s="6"/>
      <c r="HLQ1" s="6"/>
      <c r="HLR1" s="6"/>
      <c r="HLS1" s="6"/>
      <c r="HLT1" s="6"/>
      <c r="HLU1" s="6"/>
      <c r="HLV1" s="6"/>
      <c r="HLW1" s="6"/>
      <c r="HLX1" s="6"/>
      <c r="HLY1" s="6"/>
      <c r="HLZ1" s="6"/>
      <c r="HMA1" s="6"/>
      <c r="HMB1" s="6"/>
      <c r="HMC1" s="6"/>
      <c r="HMD1" s="6"/>
      <c r="HME1" s="6"/>
      <c r="HMF1" s="6"/>
      <c r="HMG1" s="6"/>
      <c r="HMH1" s="6"/>
      <c r="HMI1" s="6"/>
      <c r="HMJ1" s="6"/>
      <c r="HMK1" s="6"/>
      <c r="HML1" s="6"/>
      <c r="HMM1" s="6"/>
      <c r="HMN1" s="6"/>
      <c r="HMO1" s="6"/>
      <c r="HMP1" s="6"/>
      <c r="HMQ1" s="6"/>
      <c r="HMR1" s="6"/>
      <c r="HMS1" s="6"/>
      <c r="HMT1" s="6"/>
      <c r="HMU1" s="6"/>
      <c r="HMV1" s="6"/>
      <c r="HMW1" s="6"/>
      <c r="HMX1" s="6"/>
      <c r="HMY1" s="6"/>
      <c r="HMZ1" s="6"/>
      <c r="HNA1" s="6"/>
      <c r="HNB1" s="6"/>
      <c r="HNC1" s="6"/>
      <c r="HND1" s="6"/>
      <c r="HNE1" s="6"/>
      <c r="HNF1" s="6"/>
      <c r="HNG1" s="6"/>
      <c r="HNH1" s="6"/>
      <c r="HNI1" s="6"/>
      <c r="HNJ1" s="6"/>
      <c r="HNK1" s="6"/>
      <c r="HNL1" s="6"/>
      <c r="HNM1" s="6"/>
      <c r="HNN1" s="6"/>
      <c r="HNO1" s="6"/>
      <c r="HNP1" s="6"/>
      <c r="HNQ1" s="6"/>
      <c r="HNR1" s="6"/>
      <c r="HNS1" s="6"/>
      <c r="HNT1" s="6"/>
      <c r="HNU1" s="6"/>
      <c r="HNV1" s="6"/>
      <c r="HNW1" s="6"/>
      <c r="HNX1" s="6"/>
      <c r="HNY1" s="6"/>
      <c r="HNZ1" s="6"/>
      <c r="HOA1" s="6"/>
      <c r="HOB1" s="6"/>
      <c r="HOC1" s="6"/>
      <c r="HOD1" s="6"/>
      <c r="HOE1" s="6"/>
      <c r="HOF1" s="6"/>
      <c r="HOG1" s="6"/>
      <c r="HOH1" s="6"/>
      <c r="HOI1" s="6"/>
      <c r="HOJ1" s="6"/>
      <c r="HOK1" s="6"/>
      <c r="HOL1" s="6"/>
      <c r="HOM1" s="6"/>
      <c r="HON1" s="6"/>
      <c r="HOO1" s="6"/>
      <c r="HOP1" s="6"/>
      <c r="HOQ1" s="6"/>
      <c r="HOR1" s="6"/>
      <c r="HOS1" s="6"/>
      <c r="HOT1" s="6"/>
      <c r="HOU1" s="6"/>
      <c r="HOV1" s="6"/>
      <c r="HOW1" s="6"/>
      <c r="HOX1" s="6"/>
      <c r="HOY1" s="6"/>
      <c r="HOZ1" s="6"/>
      <c r="HPA1" s="6"/>
      <c r="HPB1" s="6"/>
      <c r="HPC1" s="6"/>
      <c r="HPD1" s="6"/>
      <c r="HPE1" s="6"/>
      <c r="HPF1" s="6"/>
      <c r="HPG1" s="6"/>
      <c r="HPH1" s="6"/>
      <c r="HPI1" s="6"/>
      <c r="HPJ1" s="6"/>
      <c r="HPK1" s="6"/>
      <c r="HPL1" s="6"/>
      <c r="HPM1" s="6"/>
      <c r="HPN1" s="6"/>
      <c r="HPO1" s="6"/>
      <c r="HPP1" s="6"/>
      <c r="HPQ1" s="6"/>
      <c r="HPR1" s="6"/>
      <c r="HPS1" s="6"/>
      <c r="HPT1" s="6"/>
      <c r="HPU1" s="6"/>
      <c r="HPV1" s="6"/>
      <c r="HPW1" s="6"/>
      <c r="HPX1" s="6"/>
      <c r="HPY1" s="6"/>
      <c r="HPZ1" s="6"/>
      <c r="HQA1" s="6"/>
      <c r="HQB1" s="6"/>
      <c r="HQC1" s="6"/>
      <c r="HQD1" s="6"/>
      <c r="HQE1" s="6"/>
      <c r="HQF1" s="6"/>
      <c r="HQG1" s="6"/>
      <c r="HQH1" s="6"/>
      <c r="HQI1" s="6"/>
      <c r="HQJ1" s="6"/>
      <c r="HQK1" s="6"/>
      <c r="HQL1" s="6"/>
      <c r="HQM1" s="6"/>
      <c r="HQN1" s="6"/>
      <c r="HQO1" s="6"/>
      <c r="HQP1" s="6"/>
      <c r="HQQ1" s="6"/>
      <c r="HQR1" s="6"/>
      <c r="HQS1" s="6"/>
      <c r="HQT1" s="6"/>
      <c r="HQU1" s="6"/>
      <c r="HQV1" s="6"/>
      <c r="HQW1" s="6"/>
      <c r="HQX1" s="6"/>
      <c r="HQY1" s="6"/>
      <c r="HQZ1" s="6"/>
      <c r="HRA1" s="6"/>
      <c r="HRB1" s="6"/>
      <c r="HRC1" s="6"/>
      <c r="HRD1" s="6"/>
      <c r="HRE1" s="6"/>
      <c r="HRF1" s="6"/>
      <c r="HRG1" s="6"/>
      <c r="HRH1" s="6"/>
      <c r="HRI1" s="6"/>
      <c r="HRJ1" s="6"/>
      <c r="HRK1" s="6"/>
      <c r="HRL1" s="6"/>
      <c r="HRM1" s="6"/>
      <c r="HRN1" s="6"/>
      <c r="HRO1" s="6"/>
      <c r="HRP1" s="6"/>
      <c r="HRQ1" s="6"/>
      <c r="HRR1" s="6"/>
      <c r="HRS1" s="6"/>
      <c r="HRT1" s="6"/>
      <c r="HRU1" s="6"/>
      <c r="HRV1" s="6"/>
      <c r="HRW1" s="6"/>
      <c r="HRX1" s="6"/>
      <c r="HRY1" s="6"/>
      <c r="HRZ1" s="6"/>
      <c r="HSA1" s="6"/>
      <c r="HSB1" s="6"/>
      <c r="HSC1" s="6"/>
      <c r="HSD1" s="6"/>
      <c r="HSE1" s="6"/>
      <c r="HSF1" s="6"/>
      <c r="HSG1" s="6"/>
      <c r="HSH1" s="6"/>
      <c r="HSI1" s="6"/>
      <c r="HSJ1" s="6"/>
      <c r="HSK1" s="6"/>
      <c r="HSL1" s="6"/>
      <c r="HSM1" s="6"/>
      <c r="HSN1" s="6"/>
      <c r="HSO1" s="6"/>
      <c r="HSP1" s="6"/>
      <c r="HSQ1" s="6"/>
      <c r="HSR1" s="6"/>
      <c r="HSS1" s="6"/>
      <c r="HST1" s="6"/>
      <c r="HSU1" s="6"/>
      <c r="HSV1" s="6"/>
      <c r="HSW1" s="6"/>
      <c r="HSX1" s="6"/>
      <c r="HSY1" s="6"/>
      <c r="HSZ1" s="6"/>
      <c r="HTA1" s="6"/>
      <c r="HTB1" s="6"/>
      <c r="HTC1" s="6"/>
      <c r="HTD1" s="6"/>
      <c r="HTE1" s="6"/>
      <c r="HTF1" s="6"/>
      <c r="HTG1" s="6"/>
      <c r="HTH1" s="6"/>
      <c r="HTI1" s="6"/>
      <c r="HTJ1" s="6"/>
      <c r="HTK1" s="6"/>
      <c r="HTL1" s="6"/>
      <c r="HTM1" s="6"/>
      <c r="HTN1" s="6"/>
      <c r="HTO1" s="6"/>
      <c r="HTP1" s="6"/>
      <c r="HTQ1" s="6"/>
      <c r="HTR1" s="6"/>
      <c r="HTS1" s="6"/>
      <c r="HTT1" s="6"/>
      <c r="HTU1" s="6"/>
      <c r="HTV1" s="6"/>
      <c r="HTW1" s="6"/>
      <c r="HTX1" s="6"/>
      <c r="HTY1" s="6"/>
      <c r="HTZ1" s="6"/>
      <c r="HUA1" s="6"/>
      <c r="HUB1" s="6"/>
      <c r="HUC1" s="6"/>
      <c r="HUD1" s="6"/>
      <c r="HUE1" s="6"/>
      <c r="HUF1" s="6"/>
      <c r="HUG1" s="6"/>
      <c r="HUH1" s="6"/>
      <c r="HUI1" s="6"/>
      <c r="HUJ1" s="6"/>
      <c r="HUK1" s="6"/>
      <c r="HUL1" s="6"/>
      <c r="HUM1" s="6"/>
      <c r="HUN1" s="6"/>
      <c r="HUO1" s="6"/>
      <c r="HUP1" s="6"/>
      <c r="HUQ1" s="6"/>
      <c r="HUR1" s="6"/>
      <c r="HUS1" s="6"/>
      <c r="HUT1" s="6"/>
      <c r="HUU1" s="6"/>
      <c r="HUV1" s="6"/>
      <c r="HUW1" s="6"/>
      <c r="HUX1" s="6"/>
      <c r="HUY1" s="6"/>
      <c r="HUZ1" s="6"/>
      <c r="HVA1" s="6"/>
      <c r="HVB1" s="6"/>
      <c r="HVC1" s="6"/>
      <c r="HVD1" s="6"/>
      <c r="HVE1" s="6"/>
      <c r="HVF1" s="6"/>
      <c r="HVG1" s="6"/>
      <c r="HVH1" s="6"/>
      <c r="HVI1" s="6"/>
      <c r="HVJ1" s="6"/>
      <c r="HVK1" s="6"/>
      <c r="HVL1" s="6"/>
      <c r="HVM1" s="6"/>
      <c r="HVN1" s="6"/>
      <c r="HVO1" s="6"/>
      <c r="HVP1" s="6"/>
      <c r="HVQ1" s="6"/>
      <c r="HVR1" s="6"/>
      <c r="HVS1" s="6"/>
      <c r="HVT1" s="6"/>
      <c r="HVU1" s="6"/>
      <c r="HVV1" s="6"/>
      <c r="HVW1" s="6"/>
      <c r="HVX1" s="6"/>
      <c r="HVY1" s="6"/>
      <c r="HVZ1" s="6"/>
      <c r="HWA1" s="6"/>
      <c r="HWB1" s="6"/>
      <c r="HWC1" s="6"/>
      <c r="HWD1" s="6"/>
      <c r="HWE1" s="6"/>
      <c r="HWF1" s="6"/>
      <c r="HWG1" s="6"/>
      <c r="HWH1" s="6"/>
      <c r="HWI1" s="6"/>
      <c r="HWJ1" s="6"/>
      <c r="HWK1" s="6"/>
      <c r="HWL1" s="6"/>
      <c r="HWM1" s="6"/>
      <c r="HWN1" s="6"/>
      <c r="HWO1" s="6"/>
      <c r="HWP1" s="6"/>
      <c r="HWQ1" s="6"/>
      <c r="HWR1" s="6"/>
      <c r="HWS1" s="6"/>
      <c r="HWT1" s="6"/>
      <c r="HWU1" s="6"/>
      <c r="HWV1" s="6"/>
      <c r="HWW1" s="6"/>
      <c r="HWX1" s="6"/>
      <c r="HWY1" s="6"/>
      <c r="HWZ1" s="6"/>
      <c r="HXA1" s="6"/>
      <c r="HXB1" s="6"/>
      <c r="HXC1" s="6"/>
      <c r="HXD1" s="6"/>
      <c r="HXE1" s="6"/>
      <c r="HXF1" s="6"/>
      <c r="HXG1" s="6"/>
      <c r="HXH1" s="6"/>
      <c r="HXI1" s="6"/>
      <c r="HXJ1" s="6"/>
      <c r="HXK1" s="6"/>
      <c r="HXL1" s="6"/>
      <c r="HXM1" s="6"/>
      <c r="HXN1" s="6"/>
      <c r="HXO1" s="6"/>
      <c r="HXP1" s="6"/>
      <c r="HXQ1" s="6"/>
      <c r="HXR1" s="6"/>
      <c r="HXS1" s="6"/>
      <c r="HXT1" s="6"/>
      <c r="HXU1" s="6"/>
      <c r="HXV1" s="6"/>
      <c r="HXW1" s="6"/>
      <c r="HXX1" s="6"/>
      <c r="HXY1" s="6"/>
      <c r="HXZ1" s="6"/>
      <c r="HYA1" s="6"/>
      <c r="HYB1" s="6"/>
      <c r="HYC1" s="6"/>
      <c r="HYD1" s="6"/>
      <c r="HYE1" s="6"/>
      <c r="HYF1" s="6"/>
      <c r="HYG1" s="6"/>
      <c r="HYH1" s="6"/>
      <c r="HYI1" s="6"/>
      <c r="HYJ1" s="6"/>
      <c r="HYK1" s="6"/>
      <c r="HYL1" s="6"/>
      <c r="HYM1" s="6"/>
      <c r="HYN1" s="6"/>
      <c r="HYO1" s="6"/>
      <c r="HYP1" s="6"/>
      <c r="HYQ1" s="6"/>
      <c r="HYR1" s="6"/>
      <c r="HYS1" s="6"/>
      <c r="HYT1" s="6"/>
      <c r="HYU1" s="6"/>
      <c r="HYV1" s="6"/>
      <c r="HYW1" s="6"/>
      <c r="HYX1" s="6"/>
      <c r="HYY1" s="6"/>
      <c r="HYZ1" s="6"/>
      <c r="HZA1" s="6"/>
      <c r="HZB1" s="6"/>
      <c r="HZC1" s="6"/>
      <c r="HZD1" s="6"/>
      <c r="HZE1" s="6"/>
      <c r="HZF1" s="6"/>
      <c r="HZG1" s="6"/>
      <c r="HZH1" s="6"/>
      <c r="HZI1" s="6"/>
      <c r="HZJ1" s="6"/>
      <c r="HZK1" s="6"/>
      <c r="HZL1" s="6"/>
      <c r="HZM1" s="6"/>
      <c r="HZN1" s="6"/>
      <c r="HZO1" s="6"/>
      <c r="HZP1" s="6"/>
      <c r="HZQ1" s="6"/>
      <c r="HZR1" s="6"/>
      <c r="HZS1" s="6"/>
      <c r="HZT1" s="6"/>
      <c r="HZU1" s="6"/>
      <c r="HZV1" s="6"/>
      <c r="HZW1" s="6"/>
      <c r="HZX1" s="6"/>
      <c r="HZY1" s="6"/>
      <c r="HZZ1" s="6"/>
      <c r="IAA1" s="6"/>
      <c r="IAB1" s="6"/>
      <c r="IAC1" s="6"/>
      <c r="IAD1" s="6"/>
      <c r="IAE1" s="6"/>
      <c r="IAF1" s="6"/>
      <c r="IAG1" s="6"/>
      <c r="IAH1" s="6"/>
      <c r="IAI1" s="6"/>
      <c r="IAJ1" s="6"/>
      <c r="IAK1" s="6"/>
      <c r="IAL1" s="6"/>
      <c r="IAM1" s="6"/>
      <c r="IAN1" s="6"/>
      <c r="IAO1" s="6"/>
      <c r="IAP1" s="6"/>
      <c r="IAQ1" s="6"/>
      <c r="IAR1" s="6"/>
      <c r="IAS1" s="6"/>
      <c r="IAT1" s="6"/>
      <c r="IAU1" s="6"/>
      <c r="IAV1" s="6"/>
      <c r="IAW1" s="6"/>
      <c r="IAX1" s="6"/>
      <c r="IAY1" s="6"/>
      <c r="IAZ1" s="6"/>
      <c r="IBA1" s="6"/>
      <c r="IBB1" s="6"/>
      <c r="IBC1" s="6"/>
      <c r="IBD1" s="6"/>
      <c r="IBE1" s="6"/>
      <c r="IBF1" s="6"/>
      <c r="IBG1" s="6"/>
      <c r="IBH1" s="6"/>
      <c r="IBI1" s="6"/>
      <c r="IBJ1" s="6"/>
      <c r="IBK1" s="6"/>
      <c r="IBL1" s="6"/>
      <c r="IBM1" s="6"/>
      <c r="IBN1" s="6"/>
      <c r="IBO1" s="6"/>
      <c r="IBP1" s="6"/>
      <c r="IBQ1" s="6"/>
      <c r="IBR1" s="6"/>
      <c r="IBS1" s="6"/>
      <c r="IBT1" s="6"/>
      <c r="IBU1" s="6"/>
      <c r="IBV1" s="6"/>
      <c r="IBW1" s="6"/>
      <c r="IBX1" s="6"/>
      <c r="IBY1" s="6"/>
      <c r="IBZ1" s="6"/>
      <c r="ICA1" s="6"/>
      <c r="ICB1" s="6"/>
      <c r="ICC1" s="6"/>
      <c r="ICD1" s="6"/>
      <c r="ICE1" s="6"/>
      <c r="ICF1" s="6"/>
      <c r="ICG1" s="6"/>
      <c r="ICH1" s="6"/>
      <c r="ICI1" s="6"/>
      <c r="ICJ1" s="6"/>
      <c r="ICK1" s="6"/>
      <c r="ICL1" s="6"/>
      <c r="ICM1" s="6"/>
      <c r="ICN1" s="6"/>
      <c r="ICO1" s="6"/>
      <c r="ICP1" s="6"/>
      <c r="ICQ1" s="6"/>
      <c r="ICR1" s="6"/>
      <c r="ICS1" s="6"/>
      <c r="ICT1" s="6"/>
      <c r="ICU1" s="6"/>
      <c r="ICV1" s="6"/>
      <c r="ICW1" s="6"/>
      <c r="ICX1" s="6"/>
      <c r="ICY1" s="6"/>
      <c r="ICZ1" s="6"/>
      <c r="IDA1" s="6"/>
      <c r="IDB1" s="6"/>
      <c r="IDC1" s="6"/>
      <c r="IDD1" s="6"/>
      <c r="IDE1" s="6"/>
      <c r="IDF1" s="6"/>
      <c r="IDG1" s="6"/>
      <c r="IDH1" s="6"/>
      <c r="IDI1" s="6"/>
      <c r="IDJ1" s="6"/>
      <c r="IDK1" s="6"/>
      <c r="IDL1" s="6"/>
      <c r="IDM1" s="6"/>
      <c r="IDN1" s="6"/>
      <c r="IDO1" s="6"/>
      <c r="IDP1" s="6"/>
      <c r="IDQ1" s="6"/>
      <c r="IDR1" s="6"/>
      <c r="IDS1" s="6"/>
      <c r="IDT1" s="6"/>
      <c r="IDU1" s="6"/>
      <c r="IDV1" s="6"/>
      <c r="IDW1" s="6"/>
      <c r="IDX1" s="6"/>
      <c r="IDY1" s="6"/>
      <c r="IDZ1" s="6"/>
      <c r="IEA1" s="6"/>
      <c r="IEB1" s="6"/>
      <c r="IEC1" s="6"/>
      <c r="IED1" s="6"/>
      <c r="IEE1" s="6"/>
      <c r="IEF1" s="6"/>
      <c r="IEG1" s="6"/>
      <c r="IEH1" s="6"/>
      <c r="IEI1" s="6"/>
      <c r="IEJ1" s="6"/>
      <c r="IEK1" s="6"/>
      <c r="IEL1" s="6"/>
      <c r="IEM1" s="6"/>
      <c r="IEN1" s="6"/>
      <c r="IEO1" s="6"/>
      <c r="IEP1" s="6"/>
      <c r="IEQ1" s="6"/>
      <c r="IER1" s="6"/>
      <c r="IES1" s="6"/>
      <c r="IET1" s="6"/>
      <c r="IEU1" s="6"/>
      <c r="IEV1" s="6"/>
      <c r="IEW1" s="6"/>
      <c r="IEX1" s="6"/>
      <c r="IEY1" s="6"/>
      <c r="IEZ1" s="6"/>
      <c r="IFA1" s="6"/>
      <c r="IFB1" s="6"/>
      <c r="IFC1" s="6"/>
      <c r="IFD1" s="6"/>
      <c r="IFE1" s="6"/>
      <c r="IFF1" s="6"/>
      <c r="IFG1" s="6"/>
      <c r="IFH1" s="6"/>
      <c r="IFI1" s="6"/>
      <c r="IFJ1" s="6"/>
      <c r="IFK1" s="6"/>
      <c r="IFL1" s="6"/>
      <c r="IFM1" s="6"/>
      <c r="IFN1" s="6"/>
      <c r="IFO1" s="6"/>
      <c r="IFP1" s="6"/>
      <c r="IFQ1" s="6"/>
      <c r="IFR1" s="6"/>
      <c r="IFS1" s="6"/>
      <c r="IFT1" s="6"/>
      <c r="IFU1" s="6"/>
      <c r="IFV1" s="6"/>
      <c r="IFW1" s="6"/>
      <c r="IFX1" s="6"/>
      <c r="IFY1" s="6"/>
      <c r="IFZ1" s="6"/>
      <c r="IGA1" s="6"/>
      <c r="IGB1" s="6"/>
      <c r="IGC1" s="6"/>
      <c r="IGD1" s="6"/>
      <c r="IGE1" s="6"/>
      <c r="IGF1" s="6"/>
      <c r="IGG1" s="6"/>
      <c r="IGH1" s="6"/>
      <c r="IGI1" s="6"/>
      <c r="IGJ1" s="6"/>
      <c r="IGK1" s="6"/>
      <c r="IGL1" s="6"/>
      <c r="IGM1" s="6"/>
      <c r="IGN1" s="6"/>
      <c r="IGO1" s="6"/>
      <c r="IGP1" s="6"/>
      <c r="IGQ1" s="6"/>
      <c r="IGR1" s="6"/>
      <c r="IGS1" s="6"/>
      <c r="IGT1" s="6"/>
      <c r="IGU1" s="6"/>
      <c r="IGV1" s="6"/>
      <c r="IGW1" s="6"/>
      <c r="IGX1" s="6"/>
      <c r="IGY1" s="6"/>
      <c r="IGZ1" s="6"/>
      <c r="IHA1" s="6"/>
      <c r="IHB1" s="6"/>
      <c r="IHC1" s="6"/>
      <c r="IHD1" s="6"/>
      <c r="IHE1" s="6"/>
      <c r="IHF1" s="6"/>
      <c r="IHG1" s="6"/>
      <c r="IHH1" s="6"/>
      <c r="IHI1" s="6"/>
      <c r="IHJ1" s="6"/>
      <c r="IHK1" s="6"/>
      <c r="IHL1" s="6"/>
      <c r="IHM1" s="6"/>
      <c r="IHN1" s="6"/>
      <c r="IHO1" s="6"/>
      <c r="IHP1" s="6"/>
      <c r="IHQ1" s="6"/>
      <c r="IHR1" s="6"/>
      <c r="IHS1" s="6"/>
      <c r="IHT1" s="6"/>
      <c r="IHU1" s="6"/>
      <c r="IHV1" s="6"/>
      <c r="IHW1" s="6"/>
      <c r="IHX1" s="6"/>
      <c r="IHY1" s="6"/>
      <c r="IHZ1" s="6"/>
      <c r="IIA1" s="6"/>
      <c r="IIB1" s="6"/>
      <c r="IIC1" s="6"/>
      <c r="IID1" s="6"/>
      <c r="IIE1" s="6"/>
      <c r="IIF1" s="6"/>
      <c r="IIG1" s="6"/>
      <c r="IIH1" s="6"/>
      <c r="III1" s="6"/>
      <c r="IIJ1" s="6"/>
      <c r="IIK1" s="6"/>
      <c r="IIL1" s="6"/>
      <c r="IIM1" s="6"/>
      <c r="IIN1" s="6"/>
      <c r="IIO1" s="6"/>
      <c r="IIP1" s="6"/>
      <c r="IIQ1" s="6"/>
      <c r="IIR1" s="6"/>
      <c r="IIS1" s="6"/>
      <c r="IIT1" s="6"/>
      <c r="IIU1" s="6"/>
      <c r="IIV1" s="6"/>
      <c r="IIW1" s="6"/>
      <c r="IIX1" s="6"/>
      <c r="IIY1" s="6"/>
      <c r="IIZ1" s="6"/>
      <c r="IJA1" s="6"/>
      <c r="IJB1" s="6"/>
      <c r="IJC1" s="6"/>
      <c r="IJD1" s="6"/>
      <c r="IJE1" s="6"/>
      <c r="IJF1" s="6"/>
      <c r="IJG1" s="6"/>
      <c r="IJH1" s="6"/>
      <c r="IJI1" s="6"/>
      <c r="IJJ1" s="6"/>
      <c r="IJK1" s="6"/>
      <c r="IJL1" s="6"/>
      <c r="IJM1" s="6"/>
      <c r="IJN1" s="6"/>
      <c r="IJO1" s="6"/>
      <c r="IJP1" s="6"/>
      <c r="IJQ1" s="6"/>
      <c r="IJR1" s="6"/>
      <c r="IJS1" s="6"/>
      <c r="IJT1" s="6"/>
      <c r="IJU1" s="6"/>
      <c r="IJV1" s="6"/>
      <c r="IJW1" s="6"/>
      <c r="IJX1" s="6"/>
      <c r="IJY1" s="6"/>
      <c r="IJZ1" s="6"/>
      <c r="IKA1" s="6"/>
      <c r="IKB1" s="6"/>
      <c r="IKC1" s="6"/>
      <c r="IKD1" s="6"/>
      <c r="IKE1" s="6"/>
      <c r="IKF1" s="6"/>
      <c r="IKG1" s="6"/>
      <c r="IKH1" s="6"/>
      <c r="IKI1" s="6"/>
      <c r="IKJ1" s="6"/>
      <c r="IKK1" s="6"/>
      <c r="IKL1" s="6"/>
      <c r="IKM1" s="6"/>
      <c r="IKN1" s="6"/>
      <c r="IKO1" s="6"/>
      <c r="IKP1" s="6"/>
      <c r="IKQ1" s="6"/>
      <c r="IKR1" s="6"/>
      <c r="IKS1" s="6"/>
      <c r="IKT1" s="6"/>
      <c r="IKU1" s="6"/>
      <c r="IKV1" s="6"/>
      <c r="IKW1" s="6"/>
      <c r="IKX1" s="6"/>
      <c r="IKY1" s="6"/>
      <c r="IKZ1" s="6"/>
      <c r="ILA1" s="6"/>
      <c r="ILB1" s="6"/>
      <c r="ILC1" s="6"/>
      <c r="ILD1" s="6"/>
      <c r="ILE1" s="6"/>
      <c r="ILF1" s="6"/>
      <c r="ILG1" s="6"/>
      <c r="ILH1" s="6"/>
      <c r="ILI1" s="6"/>
      <c r="ILJ1" s="6"/>
      <c r="ILK1" s="6"/>
      <c r="ILL1" s="6"/>
      <c r="ILM1" s="6"/>
      <c r="ILN1" s="6"/>
      <c r="ILO1" s="6"/>
      <c r="ILP1" s="6"/>
      <c r="ILQ1" s="6"/>
      <c r="ILR1" s="6"/>
      <c r="ILS1" s="6"/>
      <c r="ILT1" s="6"/>
      <c r="ILU1" s="6"/>
      <c r="ILV1" s="6"/>
      <c r="ILW1" s="6"/>
      <c r="ILX1" s="6"/>
      <c r="ILY1" s="6"/>
      <c r="ILZ1" s="6"/>
      <c r="IMA1" s="6"/>
      <c r="IMB1" s="6"/>
      <c r="IMC1" s="6"/>
      <c r="IMD1" s="6"/>
      <c r="IME1" s="6"/>
      <c r="IMF1" s="6"/>
      <c r="IMG1" s="6"/>
      <c r="IMH1" s="6"/>
      <c r="IMI1" s="6"/>
      <c r="IMJ1" s="6"/>
      <c r="IMK1" s="6"/>
      <c r="IML1" s="6"/>
      <c r="IMM1" s="6"/>
      <c r="IMN1" s="6"/>
      <c r="IMO1" s="6"/>
      <c r="IMP1" s="6"/>
      <c r="IMQ1" s="6"/>
      <c r="IMR1" s="6"/>
      <c r="IMS1" s="6"/>
      <c r="IMT1" s="6"/>
      <c r="IMU1" s="6"/>
      <c r="IMV1" s="6"/>
      <c r="IMW1" s="6"/>
      <c r="IMX1" s="6"/>
      <c r="IMY1" s="6"/>
      <c r="IMZ1" s="6"/>
      <c r="INA1" s="6"/>
      <c r="INB1" s="6"/>
      <c r="INC1" s="6"/>
      <c r="IND1" s="6"/>
      <c r="INE1" s="6"/>
      <c r="INF1" s="6"/>
      <c r="ING1" s="6"/>
      <c r="INH1" s="6"/>
      <c r="INI1" s="6"/>
      <c r="INJ1" s="6"/>
      <c r="INK1" s="6"/>
      <c r="INL1" s="6"/>
      <c r="INM1" s="6"/>
      <c r="INN1" s="6"/>
      <c r="INO1" s="6"/>
      <c r="INP1" s="6"/>
      <c r="INQ1" s="6"/>
      <c r="INR1" s="6"/>
      <c r="INS1" s="6"/>
      <c r="INT1" s="6"/>
      <c r="INU1" s="6"/>
      <c r="INV1" s="6"/>
      <c r="INW1" s="6"/>
      <c r="INX1" s="6"/>
      <c r="INY1" s="6"/>
      <c r="INZ1" s="6"/>
      <c r="IOA1" s="6"/>
      <c r="IOB1" s="6"/>
      <c r="IOC1" s="6"/>
      <c r="IOD1" s="6"/>
      <c r="IOE1" s="6"/>
      <c r="IOF1" s="6"/>
      <c r="IOG1" s="6"/>
      <c r="IOH1" s="6"/>
      <c r="IOI1" s="6"/>
      <c r="IOJ1" s="6"/>
      <c r="IOK1" s="6"/>
      <c r="IOL1" s="6"/>
      <c r="IOM1" s="6"/>
      <c r="ION1" s="6"/>
      <c r="IOO1" s="6"/>
      <c r="IOP1" s="6"/>
      <c r="IOQ1" s="6"/>
      <c r="IOR1" s="6"/>
      <c r="IOS1" s="6"/>
      <c r="IOT1" s="6"/>
      <c r="IOU1" s="6"/>
      <c r="IOV1" s="6"/>
      <c r="IOW1" s="6"/>
      <c r="IOX1" s="6"/>
      <c r="IOY1" s="6"/>
      <c r="IOZ1" s="6"/>
      <c r="IPA1" s="6"/>
      <c r="IPB1" s="6"/>
      <c r="IPC1" s="6"/>
      <c r="IPD1" s="6"/>
      <c r="IPE1" s="6"/>
      <c r="IPF1" s="6"/>
      <c r="IPG1" s="6"/>
      <c r="IPH1" s="6"/>
      <c r="IPI1" s="6"/>
      <c r="IPJ1" s="6"/>
      <c r="IPK1" s="6"/>
      <c r="IPL1" s="6"/>
      <c r="IPM1" s="6"/>
      <c r="IPN1" s="6"/>
      <c r="IPO1" s="6"/>
      <c r="IPP1" s="6"/>
      <c r="IPQ1" s="6"/>
      <c r="IPR1" s="6"/>
      <c r="IPS1" s="6"/>
      <c r="IPT1" s="6"/>
      <c r="IPU1" s="6"/>
      <c r="IPV1" s="6"/>
      <c r="IPW1" s="6"/>
      <c r="IPX1" s="6"/>
      <c r="IPY1" s="6"/>
      <c r="IPZ1" s="6"/>
      <c r="IQA1" s="6"/>
      <c r="IQB1" s="6"/>
      <c r="IQC1" s="6"/>
      <c r="IQD1" s="6"/>
      <c r="IQE1" s="6"/>
      <c r="IQF1" s="6"/>
      <c r="IQG1" s="6"/>
      <c r="IQH1" s="6"/>
      <c r="IQI1" s="6"/>
      <c r="IQJ1" s="6"/>
      <c r="IQK1" s="6"/>
      <c r="IQL1" s="6"/>
      <c r="IQM1" s="6"/>
      <c r="IQN1" s="6"/>
      <c r="IQO1" s="6"/>
      <c r="IQP1" s="6"/>
      <c r="IQQ1" s="6"/>
      <c r="IQR1" s="6"/>
      <c r="IQS1" s="6"/>
      <c r="IQT1" s="6"/>
      <c r="IQU1" s="6"/>
      <c r="IQV1" s="6"/>
      <c r="IQW1" s="6"/>
      <c r="IQX1" s="6"/>
      <c r="IQY1" s="6"/>
      <c r="IQZ1" s="6"/>
      <c r="IRA1" s="6"/>
      <c r="IRB1" s="6"/>
      <c r="IRC1" s="6"/>
      <c r="IRD1" s="6"/>
      <c r="IRE1" s="6"/>
      <c r="IRF1" s="6"/>
      <c r="IRG1" s="6"/>
      <c r="IRH1" s="6"/>
      <c r="IRI1" s="6"/>
      <c r="IRJ1" s="6"/>
      <c r="IRK1" s="6"/>
      <c r="IRL1" s="6"/>
      <c r="IRM1" s="6"/>
      <c r="IRN1" s="6"/>
      <c r="IRO1" s="6"/>
      <c r="IRP1" s="6"/>
      <c r="IRQ1" s="6"/>
      <c r="IRR1" s="6"/>
      <c r="IRS1" s="6"/>
      <c r="IRT1" s="6"/>
      <c r="IRU1" s="6"/>
      <c r="IRV1" s="6"/>
      <c r="IRW1" s="6"/>
      <c r="IRX1" s="6"/>
      <c r="IRY1" s="6"/>
      <c r="IRZ1" s="6"/>
      <c r="ISA1" s="6"/>
      <c r="ISB1" s="6"/>
      <c r="ISC1" s="6"/>
      <c r="ISD1" s="6"/>
      <c r="ISE1" s="6"/>
      <c r="ISF1" s="6"/>
      <c r="ISG1" s="6"/>
      <c r="ISH1" s="6"/>
      <c r="ISI1" s="6"/>
      <c r="ISJ1" s="6"/>
      <c r="ISK1" s="6"/>
      <c r="ISL1" s="6"/>
      <c r="ISM1" s="6"/>
      <c r="ISN1" s="6"/>
      <c r="ISO1" s="6"/>
      <c r="ISP1" s="6"/>
      <c r="ISQ1" s="6"/>
      <c r="ISR1" s="6"/>
      <c r="ISS1" s="6"/>
      <c r="IST1" s="6"/>
      <c r="ISU1" s="6"/>
      <c r="ISV1" s="6"/>
      <c r="ISW1" s="6"/>
      <c r="ISX1" s="6"/>
      <c r="ISY1" s="6"/>
      <c r="ISZ1" s="6"/>
      <c r="ITA1" s="6"/>
      <c r="ITB1" s="6"/>
      <c r="ITC1" s="6"/>
      <c r="ITD1" s="6"/>
      <c r="ITE1" s="6"/>
      <c r="ITF1" s="6"/>
      <c r="ITG1" s="6"/>
      <c r="ITH1" s="6"/>
      <c r="ITI1" s="6"/>
      <c r="ITJ1" s="6"/>
      <c r="ITK1" s="6"/>
      <c r="ITL1" s="6"/>
      <c r="ITM1" s="6"/>
      <c r="ITN1" s="6"/>
      <c r="ITO1" s="6"/>
      <c r="ITP1" s="6"/>
      <c r="ITQ1" s="6"/>
      <c r="ITR1" s="6"/>
      <c r="ITS1" s="6"/>
      <c r="ITT1" s="6"/>
      <c r="ITU1" s="6"/>
      <c r="ITV1" s="6"/>
      <c r="ITW1" s="6"/>
      <c r="ITX1" s="6"/>
      <c r="ITY1" s="6"/>
      <c r="ITZ1" s="6"/>
      <c r="IUA1" s="6"/>
      <c r="IUB1" s="6"/>
      <c r="IUC1" s="6"/>
      <c r="IUD1" s="6"/>
      <c r="IUE1" s="6"/>
      <c r="IUF1" s="6"/>
      <c r="IUG1" s="6"/>
      <c r="IUH1" s="6"/>
      <c r="IUI1" s="6"/>
      <c r="IUJ1" s="6"/>
      <c r="IUK1" s="6"/>
      <c r="IUL1" s="6"/>
      <c r="IUM1" s="6"/>
      <c r="IUN1" s="6"/>
      <c r="IUO1" s="6"/>
      <c r="IUP1" s="6"/>
      <c r="IUQ1" s="6"/>
      <c r="IUR1" s="6"/>
      <c r="IUS1" s="6"/>
      <c r="IUT1" s="6"/>
      <c r="IUU1" s="6"/>
      <c r="IUV1" s="6"/>
      <c r="IUW1" s="6"/>
      <c r="IUX1" s="6"/>
      <c r="IUY1" s="6"/>
      <c r="IUZ1" s="6"/>
      <c r="IVA1" s="6"/>
      <c r="IVB1" s="6"/>
      <c r="IVC1" s="6"/>
      <c r="IVD1" s="6"/>
      <c r="IVE1" s="6"/>
      <c r="IVF1" s="6"/>
      <c r="IVG1" s="6"/>
      <c r="IVH1" s="6"/>
      <c r="IVI1" s="6"/>
      <c r="IVJ1" s="6"/>
      <c r="IVK1" s="6"/>
      <c r="IVL1" s="6"/>
      <c r="IVM1" s="6"/>
      <c r="IVN1" s="6"/>
      <c r="IVO1" s="6"/>
      <c r="IVP1" s="6"/>
      <c r="IVQ1" s="6"/>
      <c r="IVR1" s="6"/>
      <c r="IVS1" s="6"/>
      <c r="IVT1" s="6"/>
      <c r="IVU1" s="6"/>
      <c r="IVV1" s="6"/>
      <c r="IVW1" s="6"/>
      <c r="IVX1" s="6"/>
      <c r="IVY1" s="6"/>
      <c r="IVZ1" s="6"/>
      <c r="IWA1" s="6"/>
      <c r="IWB1" s="6"/>
      <c r="IWC1" s="6"/>
      <c r="IWD1" s="6"/>
      <c r="IWE1" s="6"/>
      <c r="IWF1" s="6"/>
      <c r="IWG1" s="6"/>
      <c r="IWH1" s="6"/>
      <c r="IWI1" s="6"/>
      <c r="IWJ1" s="6"/>
      <c r="IWK1" s="6"/>
      <c r="IWL1" s="6"/>
      <c r="IWM1" s="6"/>
      <c r="IWN1" s="6"/>
      <c r="IWO1" s="6"/>
      <c r="IWP1" s="6"/>
      <c r="IWQ1" s="6"/>
      <c r="IWR1" s="6"/>
      <c r="IWS1" s="6"/>
      <c r="IWT1" s="6"/>
      <c r="IWU1" s="6"/>
      <c r="IWV1" s="6"/>
      <c r="IWW1" s="6"/>
      <c r="IWX1" s="6"/>
      <c r="IWY1" s="6"/>
      <c r="IWZ1" s="6"/>
      <c r="IXA1" s="6"/>
      <c r="IXB1" s="6"/>
      <c r="IXC1" s="6"/>
      <c r="IXD1" s="6"/>
      <c r="IXE1" s="6"/>
      <c r="IXF1" s="6"/>
      <c r="IXG1" s="6"/>
      <c r="IXH1" s="6"/>
      <c r="IXI1" s="6"/>
      <c r="IXJ1" s="6"/>
      <c r="IXK1" s="6"/>
      <c r="IXL1" s="6"/>
      <c r="IXM1" s="6"/>
      <c r="IXN1" s="6"/>
      <c r="IXO1" s="6"/>
      <c r="IXP1" s="6"/>
      <c r="IXQ1" s="6"/>
      <c r="IXR1" s="6"/>
      <c r="IXS1" s="6"/>
      <c r="IXT1" s="6"/>
      <c r="IXU1" s="6"/>
      <c r="IXV1" s="6"/>
      <c r="IXW1" s="6"/>
      <c r="IXX1" s="6"/>
      <c r="IXY1" s="6"/>
      <c r="IXZ1" s="6"/>
      <c r="IYA1" s="6"/>
      <c r="IYB1" s="6"/>
      <c r="IYC1" s="6"/>
      <c r="IYD1" s="6"/>
      <c r="IYE1" s="6"/>
      <c r="IYF1" s="6"/>
      <c r="IYG1" s="6"/>
      <c r="IYH1" s="6"/>
      <c r="IYI1" s="6"/>
      <c r="IYJ1" s="6"/>
      <c r="IYK1" s="6"/>
      <c r="IYL1" s="6"/>
      <c r="IYM1" s="6"/>
      <c r="IYN1" s="6"/>
      <c r="IYO1" s="6"/>
      <c r="IYP1" s="6"/>
      <c r="IYQ1" s="6"/>
      <c r="IYR1" s="6"/>
      <c r="IYS1" s="6"/>
      <c r="IYT1" s="6"/>
      <c r="IYU1" s="6"/>
      <c r="IYV1" s="6"/>
      <c r="IYW1" s="6"/>
      <c r="IYX1" s="6"/>
      <c r="IYY1" s="6"/>
      <c r="IYZ1" s="6"/>
      <c r="IZA1" s="6"/>
      <c r="IZB1" s="6"/>
      <c r="IZC1" s="6"/>
      <c r="IZD1" s="6"/>
      <c r="IZE1" s="6"/>
      <c r="IZF1" s="6"/>
      <c r="IZG1" s="6"/>
      <c r="IZH1" s="6"/>
      <c r="IZI1" s="6"/>
      <c r="IZJ1" s="6"/>
      <c r="IZK1" s="6"/>
      <c r="IZL1" s="6"/>
      <c r="IZM1" s="6"/>
      <c r="IZN1" s="6"/>
      <c r="IZO1" s="6"/>
      <c r="IZP1" s="6"/>
      <c r="IZQ1" s="6"/>
      <c r="IZR1" s="6"/>
      <c r="IZS1" s="6"/>
      <c r="IZT1" s="6"/>
      <c r="IZU1" s="6"/>
      <c r="IZV1" s="6"/>
      <c r="IZW1" s="6"/>
      <c r="IZX1" s="6"/>
      <c r="IZY1" s="6"/>
      <c r="IZZ1" s="6"/>
      <c r="JAA1" s="6"/>
      <c r="JAB1" s="6"/>
      <c r="JAC1" s="6"/>
      <c r="JAD1" s="6"/>
      <c r="JAE1" s="6"/>
      <c r="JAF1" s="6"/>
      <c r="JAG1" s="6"/>
      <c r="JAH1" s="6"/>
      <c r="JAI1" s="6"/>
      <c r="JAJ1" s="6"/>
      <c r="JAK1" s="6"/>
      <c r="JAL1" s="6"/>
      <c r="JAM1" s="6"/>
      <c r="JAN1" s="6"/>
      <c r="JAO1" s="6"/>
      <c r="JAP1" s="6"/>
      <c r="JAQ1" s="6"/>
      <c r="JAR1" s="6"/>
      <c r="JAS1" s="6"/>
      <c r="JAT1" s="6"/>
      <c r="JAU1" s="6"/>
      <c r="JAV1" s="6"/>
      <c r="JAW1" s="6"/>
      <c r="JAX1" s="6"/>
      <c r="JAY1" s="6"/>
      <c r="JAZ1" s="6"/>
      <c r="JBA1" s="6"/>
      <c r="JBB1" s="6"/>
      <c r="JBC1" s="6"/>
      <c r="JBD1" s="6"/>
      <c r="JBE1" s="6"/>
      <c r="JBF1" s="6"/>
      <c r="JBG1" s="6"/>
      <c r="JBH1" s="6"/>
      <c r="JBI1" s="6"/>
      <c r="JBJ1" s="6"/>
      <c r="JBK1" s="6"/>
      <c r="JBL1" s="6"/>
      <c r="JBM1" s="6"/>
      <c r="JBN1" s="6"/>
      <c r="JBO1" s="6"/>
      <c r="JBP1" s="6"/>
      <c r="JBQ1" s="6"/>
      <c r="JBR1" s="6"/>
      <c r="JBS1" s="6"/>
      <c r="JBT1" s="6"/>
      <c r="JBU1" s="6"/>
      <c r="JBV1" s="6"/>
      <c r="JBW1" s="6"/>
      <c r="JBX1" s="6"/>
      <c r="JBY1" s="6"/>
      <c r="JBZ1" s="6"/>
      <c r="JCA1" s="6"/>
      <c r="JCB1" s="6"/>
      <c r="JCC1" s="6"/>
      <c r="JCD1" s="6"/>
      <c r="JCE1" s="6"/>
      <c r="JCF1" s="6"/>
      <c r="JCG1" s="6"/>
      <c r="JCH1" s="6"/>
      <c r="JCI1" s="6"/>
      <c r="JCJ1" s="6"/>
      <c r="JCK1" s="6"/>
      <c r="JCL1" s="6"/>
      <c r="JCM1" s="6"/>
      <c r="JCN1" s="6"/>
      <c r="JCO1" s="6"/>
      <c r="JCP1" s="6"/>
      <c r="JCQ1" s="6"/>
      <c r="JCR1" s="6"/>
      <c r="JCS1" s="6"/>
      <c r="JCT1" s="6"/>
      <c r="JCU1" s="6"/>
      <c r="JCV1" s="6"/>
      <c r="JCW1" s="6"/>
      <c r="JCX1" s="6"/>
      <c r="JCY1" s="6"/>
      <c r="JCZ1" s="6"/>
      <c r="JDA1" s="6"/>
      <c r="JDB1" s="6"/>
      <c r="JDC1" s="6"/>
      <c r="JDD1" s="6"/>
      <c r="JDE1" s="6"/>
      <c r="JDF1" s="6"/>
      <c r="JDG1" s="6"/>
      <c r="JDH1" s="6"/>
      <c r="JDI1" s="6"/>
      <c r="JDJ1" s="6"/>
      <c r="JDK1" s="6"/>
      <c r="JDL1" s="6"/>
      <c r="JDM1" s="6"/>
      <c r="JDN1" s="6"/>
      <c r="JDO1" s="6"/>
      <c r="JDP1" s="6"/>
      <c r="JDQ1" s="6"/>
      <c r="JDR1" s="6"/>
      <c r="JDS1" s="6"/>
      <c r="JDT1" s="6"/>
      <c r="JDU1" s="6"/>
      <c r="JDV1" s="6"/>
      <c r="JDW1" s="6"/>
      <c r="JDX1" s="6"/>
      <c r="JDY1" s="6"/>
      <c r="JDZ1" s="6"/>
      <c r="JEA1" s="6"/>
      <c r="JEB1" s="6"/>
      <c r="JEC1" s="6"/>
      <c r="JED1" s="6"/>
      <c r="JEE1" s="6"/>
      <c r="JEF1" s="6"/>
      <c r="JEG1" s="6"/>
      <c r="JEH1" s="6"/>
      <c r="JEI1" s="6"/>
      <c r="JEJ1" s="6"/>
      <c r="JEK1" s="6"/>
      <c r="JEL1" s="6"/>
      <c r="JEM1" s="6"/>
      <c r="JEN1" s="6"/>
      <c r="JEO1" s="6"/>
      <c r="JEP1" s="6"/>
      <c r="JEQ1" s="6"/>
      <c r="JER1" s="6"/>
      <c r="JES1" s="6"/>
      <c r="JET1" s="6"/>
      <c r="JEU1" s="6"/>
      <c r="JEV1" s="6"/>
      <c r="JEW1" s="6"/>
      <c r="JEX1" s="6"/>
      <c r="JEY1" s="6"/>
      <c r="JEZ1" s="6"/>
      <c r="JFA1" s="6"/>
      <c r="JFB1" s="6"/>
      <c r="JFC1" s="6"/>
      <c r="JFD1" s="6"/>
      <c r="JFE1" s="6"/>
      <c r="JFF1" s="6"/>
      <c r="JFG1" s="6"/>
      <c r="JFH1" s="6"/>
      <c r="JFI1" s="6"/>
      <c r="JFJ1" s="6"/>
      <c r="JFK1" s="6"/>
      <c r="JFL1" s="6"/>
      <c r="JFM1" s="6"/>
      <c r="JFN1" s="6"/>
      <c r="JFO1" s="6"/>
      <c r="JFP1" s="6"/>
      <c r="JFQ1" s="6"/>
      <c r="JFR1" s="6"/>
      <c r="JFS1" s="6"/>
      <c r="JFT1" s="6"/>
      <c r="JFU1" s="6"/>
      <c r="JFV1" s="6"/>
      <c r="JFW1" s="6"/>
      <c r="JFX1" s="6"/>
      <c r="JFY1" s="6"/>
      <c r="JFZ1" s="6"/>
      <c r="JGA1" s="6"/>
      <c r="JGB1" s="6"/>
      <c r="JGC1" s="6"/>
      <c r="JGD1" s="6"/>
      <c r="JGE1" s="6"/>
      <c r="JGF1" s="6"/>
      <c r="JGG1" s="6"/>
      <c r="JGH1" s="6"/>
      <c r="JGI1" s="6"/>
      <c r="JGJ1" s="6"/>
      <c r="JGK1" s="6"/>
      <c r="JGL1" s="6"/>
      <c r="JGM1" s="6"/>
      <c r="JGN1" s="6"/>
      <c r="JGO1" s="6"/>
      <c r="JGP1" s="6"/>
      <c r="JGQ1" s="6"/>
      <c r="JGR1" s="6"/>
      <c r="JGS1" s="6"/>
      <c r="JGT1" s="6"/>
      <c r="JGU1" s="6"/>
      <c r="JGV1" s="6"/>
      <c r="JGW1" s="6"/>
      <c r="JGX1" s="6"/>
      <c r="JGY1" s="6"/>
      <c r="JGZ1" s="6"/>
      <c r="JHA1" s="6"/>
      <c r="JHB1" s="6"/>
      <c r="JHC1" s="6"/>
      <c r="JHD1" s="6"/>
      <c r="JHE1" s="6"/>
      <c r="JHF1" s="6"/>
      <c r="JHG1" s="6"/>
      <c r="JHH1" s="6"/>
      <c r="JHI1" s="6"/>
      <c r="JHJ1" s="6"/>
      <c r="JHK1" s="6"/>
      <c r="JHL1" s="6"/>
      <c r="JHM1" s="6"/>
      <c r="JHN1" s="6"/>
      <c r="JHO1" s="6"/>
      <c r="JHP1" s="6"/>
      <c r="JHQ1" s="6"/>
      <c r="JHR1" s="6"/>
      <c r="JHS1" s="6"/>
      <c r="JHT1" s="6"/>
      <c r="JHU1" s="6"/>
      <c r="JHV1" s="6"/>
      <c r="JHW1" s="6"/>
      <c r="JHX1" s="6"/>
      <c r="JHY1" s="6"/>
      <c r="JHZ1" s="6"/>
      <c r="JIA1" s="6"/>
      <c r="JIB1" s="6"/>
      <c r="JIC1" s="6"/>
      <c r="JID1" s="6"/>
      <c r="JIE1" s="6"/>
      <c r="JIF1" s="6"/>
      <c r="JIG1" s="6"/>
      <c r="JIH1" s="6"/>
      <c r="JII1" s="6"/>
      <c r="JIJ1" s="6"/>
      <c r="JIK1" s="6"/>
      <c r="JIL1" s="6"/>
      <c r="JIM1" s="6"/>
      <c r="JIN1" s="6"/>
      <c r="JIO1" s="6"/>
      <c r="JIP1" s="6"/>
      <c r="JIQ1" s="6"/>
      <c r="JIR1" s="6"/>
      <c r="JIS1" s="6"/>
      <c r="JIT1" s="6"/>
      <c r="JIU1" s="6"/>
      <c r="JIV1" s="6"/>
      <c r="JIW1" s="6"/>
      <c r="JIX1" s="6"/>
      <c r="JIY1" s="6"/>
      <c r="JIZ1" s="6"/>
      <c r="JJA1" s="6"/>
      <c r="JJB1" s="6"/>
      <c r="JJC1" s="6"/>
      <c r="JJD1" s="6"/>
      <c r="JJE1" s="6"/>
      <c r="JJF1" s="6"/>
      <c r="JJG1" s="6"/>
      <c r="JJH1" s="6"/>
      <c r="JJI1" s="6"/>
      <c r="JJJ1" s="6"/>
      <c r="JJK1" s="6"/>
      <c r="JJL1" s="6"/>
      <c r="JJM1" s="6"/>
      <c r="JJN1" s="6"/>
      <c r="JJO1" s="6"/>
      <c r="JJP1" s="6"/>
      <c r="JJQ1" s="6"/>
      <c r="JJR1" s="6"/>
      <c r="JJS1" s="6"/>
      <c r="JJT1" s="6"/>
      <c r="JJU1" s="6"/>
      <c r="JJV1" s="6"/>
      <c r="JJW1" s="6"/>
      <c r="JJX1" s="6"/>
      <c r="JJY1" s="6"/>
      <c r="JJZ1" s="6"/>
      <c r="JKA1" s="6"/>
      <c r="JKB1" s="6"/>
      <c r="JKC1" s="6"/>
      <c r="JKD1" s="6"/>
      <c r="JKE1" s="6"/>
      <c r="JKF1" s="6"/>
      <c r="JKG1" s="6"/>
      <c r="JKH1" s="6"/>
      <c r="JKI1" s="6"/>
      <c r="JKJ1" s="6"/>
      <c r="JKK1" s="6"/>
      <c r="JKL1" s="6"/>
      <c r="JKM1" s="6"/>
      <c r="JKN1" s="6"/>
      <c r="JKO1" s="6"/>
      <c r="JKP1" s="6"/>
      <c r="JKQ1" s="6"/>
      <c r="JKR1" s="6"/>
      <c r="JKS1" s="6"/>
      <c r="JKT1" s="6"/>
      <c r="JKU1" s="6"/>
      <c r="JKV1" s="6"/>
      <c r="JKW1" s="6"/>
      <c r="JKX1" s="6"/>
      <c r="JKY1" s="6"/>
      <c r="JKZ1" s="6"/>
      <c r="JLA1" s="6"/>
      <c r="JLB1" s="6"/>
      <c r="JLC1" s="6"/>
      <c r="JLD1" s="6"/>
      <c r="JLE1" s="6"/>
      <c r="JLF1" s="6"/>
      <c r="JLG1" s="6"/>
      <c r="JLH1" s="6"/>
      <c r="JLI1" s="6"/>
      <c r="JLJ1" s="6"/>
      <c r="JLK1" s="6"/>
      <c r="JLL1" s="6"/>
      <c r="JLM1" s="6"/>
      <c r="JLN1" s="6"/>
      <c r="JLO1" s="6"/>
      <c r="JLP1" s="6"/>
      <c r="JLQ1" s="6"/>
      <c r="JLR1" s="6"/>
      <c r="JLS1" s="6"/>
      <c r="JLT1" s="6"/>
      <c r="JLU1" s="6"/>
      <c r="JLV1" s="6"/>
      <c r="JLW1" s="6"/>
      <c r="JLX1" s="6"/>
      <c r="JLY1" s="6"/>
      <c r="JLZ1" s="6"/>
      <c r="JMA1" s="6"/>
      <c r="JMB1" s="6"/>
      <c r="JMC1" s="6"/>
      <c r="JMD1" s="6"/>
      <c r="JME1" s="6"/>
      <c r="JMF1" s="6"/>
      <c r="JMG1" s="6"/>
      <c r="JMH1" s="6"/>
      <c r="JMI1" s="6"/>
      <c r="JMJ1" s="6"/>
      <c r="JMK1" s="6"/>
      <c r="JML1" s="6"/>
      <c r="JMM1" s="6"/>
      <c r="JMN1" s="6"/>
      <c r="JMO1" s="6"/>
      <c r="JMP1" s="6"/>
      <c r="JMQ1" s="6"/>
      <c r="JMR1" s="6"/>
      <c r="JMS1" s="6"/>
      <c r="JMT1" s="6"/>
      <c r="JMU1" s="6"/>
      <c r="JMV1" s="6"/>
      <c r="JMW1" s="6"/>
      <c r="JMX1" s="6"/>
      <c r="JMY1" s="6"/>
      <c r="JMZ1" s="6"/>
      <c r="JNA1" s="6"/>
      <c r="JNB1" s="6"/>
      <c r="JNC1" s="6"/>
      <c r="JND1" s="6"/>
      <c r="JNE1" s="6"/>
      <c r="JNF1" s="6"/>
      <c r="JNG1" s="6"/>
      <c r="JNH1" s="6"/>
      <c r="JNI1" s="6"/>
      <c r="JNJ1" s="6"/>
      <c r="JNK1" s="6"/>
      <c r="JNL1" s="6"/>
      <c r="JNM1" s="6"/>
      <c r="JNN1" s="6"/>
      <c r="JNO1" s="6"/>
      <c r="JNP1" s="6"/>
      <c r="JNQ1" s="6"/>
      <c r="JNR1" s="6"/>
      <c r="JNS1" s="6"/>
      <c r="JNT1" s="6"/>
      <c r="JNU1" s="6"/>
      <c r="JNV1" s="6"/>
      <c r="JNW1" s="6"/>
      <c r="JNX1" s="6"/>
      <c r="JNY1" s="6"/>
      <c r="JNZ1" s="6"/>
      <c r="JOA1" s="6"/>
      <c r="JOB1" s="6"/>
      <c r="JOC1" s="6"/>
      <c r="JOD1" s="6"/>
      <c r="JOE1" s="6"/>
      <c r="JOF1" s="6"/>
      <c r="JOG1" s="6"/>
      <c r="JOH1" s="6"/>
      <c r="JOI1" s="6"/>
      <c r="JOJ1" s="6"/>
      <c r="JOK1" s="6"/>
      <c r="JOL1" s="6"/>
      <c r="JOM1" s="6"/>
      <c r="JON1" s="6"/>
      <c r="JOO1" s="6"/>
      <c r="JOP1" s="6"/>
      <c r="JOQ1" s="6"/>
      <c r="JOR1" s="6"/>
      <c r="JOS1" s="6"/>
      <c r="JOT1" s="6"/>
      <c r="JOU1" s="6"/>
      <c r="JOV1" s="6"/>
      <c r="JOW1" s="6"/>
      <c r="JOX1" s="6"/>
      <c r="JOY1" s="6"/>
      <c r="JOZ1" s="6"/>
      <c r="JPA1" s="6"/>
      <c r="JPB1" s="6"/>
      <c r="JPC1" s="6"/>
      <c r="JPD1" s="6"/>
      <c r="JPE1" s="6"/>
      <c r="JPF1" s="6"/>
      <c r="JPG1" s="6"/>
      <c r="JPH1" s="6"/>
      <c r="JPI1" s="6"/>
      <c r="JPJ1" s="6"/>
      <c r="JPK1" s="6"/>
      <c r="JPL1" s="6"/>
      <c r="JPM1" s="6"/>
      <c r="JPN1" s="6"/>
      <c r="JPO1" s="6"/>
      <c r="JPP1" s="6"/>
      <c r="JPQ1" s="6"/>
      <c r="JPR1" s="6"/>
      <c r="JPS1" s="6"/>
      <c r="JPT1" s="6"/>
      <c r="JPU1" s="6"/>
      <c r="JPV1" s="6"/>
      <c r="JPW1" s="6"/>
      <c r="JPX1" s="6"/>
      <c r="JPY1" s="6"/>
      <c r="JPZ1" s="6"/>
      <c r="JQA1" s="6"/>
      <c r="JQB1" s="6"/>
      <c r="JQC1" s="6"/>
      <c r="JQD1" s="6"/>
      <c r="JQE1" s="6"/>
      <c r="JQF1" s="6"/>
      <c r="JQG1" s="6"/>
      <c r="JQH1" s="6"/>
      <c r="JQI1" s="6"/>
      <c r="JQJ1" s="6"/>
      <c r="JQK1" s="6"/>
      <c r="JQL1" s="6"/>
      <c r="JQM1" s="6"/>
      <c r="JQN1" s="6"/>
      <c r="JQO1" s="6"/>
      <c r="JQP1" s="6"/>
      <c r="JQQ1" s="6"/>
      <c r="JQR1" s="6"/>
      <c r="JQS1" s="6"/>
      <c r="JQT1" s="6"/>
      <c r="JQU1" s="6"/>
      <c r="JQV1" s="6"/>
      <c r="JQW1" s="6"/>
      <c r="JQX1" s="6"/>
      <c r="JQY1" s="6"/>
      <c r="JQZ1" s="6"/>
      <c r="JRA1" s="6"/>
      <c r="JRB1" s="6"/>
      <c r="JRC1" s="6"/>
      <c r="JRD1" s="6"/>
      <c r="JRE1" s="6"/>
      <c r="JRF1" s="6"/>
      <c r="JRG1" s="6"/>
      <c r="JRH1" s="6"/>
      <c r="JRI1" s="6"/>
      <c r="JRJ1" s="6"/>
      <c r="JRK1" s="6"/>
      <c r="JRL1" s="6"/>
      <c r="JRM1" s="6"/>
      <c r="JRN1" s="6"/>
      <c r="JRO1" s="6"/>
      <c r="JRP1" s="6"/>
      <c r="JRQ1" s="6"/>
      <c r="JRR1" s="6"/>
      <c r="JRS1" s="6"/>
      <c r="JRT1" s="6"/>
      <c r="JRU1" s="6"/>
      <c r="JRV1" s="6"/>
      <c r="JRW1" s="6"/>
      <c r="JRX1" s="6"/>
      <c r="JRY1" s="6"/>
      <c r="JRZ1" s="6"/>
      <c r="JSA1" s="6"/>
      <c r="JSB1" s="6"/>
      <c r="JSC1" s="6"/>
      <c r="JSD1" s="6"/>
      <c r="JSE1" s="6"/>
      <c r="JSF1" s="6"/>
      <c r="JSG1" s="6"/>
      <c r="JSH1" s="6"/>
      <c r="JSI1" s="6"/>
      <c r="JSJ1" s="6"/>
      <c r="JSK1" s="6"/>
      <c r="JSL1" s="6"/>
      <c r="JSM1" s="6"/>
      <c r="JSN1" s="6"/>
      <c r="JSO1" s="6"/>
      <c r="JSP1" s="6"/>
      <c r="JSQ1" s="6"/>
      <c r="JSR1" s="6"/>
      <c r="JSS1" s="6"/>
      <c r="JST1" s="6"/>
      <c r="JSU1" s="6"/>
      <c r="JSV1" s="6"/>
      <c r="JSW1" s="6"/>
      <c r="JSX1" s="6"/>
      <c r="JSY1" s="6"/>
      <c r="JSZ1" s="6"/>
      <c r="JTA1" s="6"/>
      <c r="JTB1" s="6"/>
      <c r="JTC1" s="6"/>
      <c r="JTD1" s="6"/>
      <c r="JTE1" s="6"/>
      <c r="JTF1" s="6"/>
      <c r="JTG1" s="6"/>
      <c r="JTH1" s="6"/>
      <c r="JTI1" s="6"/>
      <c r="JTJ1" s="6"/>
      <c r="JTK1" s="6"/>
      <c r="JTL1" s="6"/>
      <c r="JTM1" s="6"/>
      <c r="JTN1" s="6"/>
      <c r="JTO1" s="6"/>
      <c r="JTP1" s="6"/>
      <c r="JTQ1" s="6"/>
      <c r="JTR1" s="6"/>
      <c r="JTS1" s="6"/>
      <c r="JTT1" s="6"/>
      <c r="JTU1" s="6"/>
      <c r="JTV1" s="6"/>
      <c r="JTW1" s="6"/>
      <c r="JTX1" s="6"/>
      <c r="JTY1" s="6"/>
      <c r="JTZ1" s="6"/>
      <c r="JUA1" s="6"/>
      <c r="JUB1" s="6"/>
      <c r="JUC1" s="6"/>
      <c r="JUD1" s="6"/>
      <c r="JUE1" s="6"/>
      <c r="JUF1" s="6"/>
      <c r="JUG1" s="6"/>
      <c r="JUH1" s="6"/>
      <c r="JUI1" s="6"/>
      <c r="JUJ1" s="6"/>
      <c r="JUK1" s="6"/>
      <c r="JUL1" s="6"/>
      <c r="JUM1" s="6"/>
      <c r="JUN1" s="6"/>
      <c r="JUO1" s="6"/>
      <c r="JUP1" s="6"/>
      <c r="JUQ1" s="6"/>
      <c r="JUR1" s="6"/>
      <c r="JUS1" s="6"/>
      <c r="JUT1" s="6"/>
      <c r="JUU1" s="6"/>
      <c r="JUV1" s="6"/>
      <c r="JUW1" s="6"/>
      <c r="JUX1" s="6"/>
      <c r="JUY1" s="6"/>
      <c r="JUZ1" s="6"/>
      <c r="JVA1" s="6"/>
      <c r="JVB1" s="6"/>
      <c r="JVC1" s="6"/>
      <c r="JVD1" s="6"/>
      <c r="JVE1" s="6"/>
      <c r="JVF1" s="6"/>
      <c r="JVG1" s="6"/>
      <c r="JVH1" s="6"/>
      <c r="JVI1" s="6"/>
      <c r="JVJ1" s="6"/>
      <c r="JVK1" s="6"/>
      <c r="JVL1" s="6"/>
      <c r="JVM1" s="6"/>
      <c r="JVN1" s="6"/>
      <c r="JVO1" s="6"/>
      <c r="JVP1" s="6"/>
      <c r="JVQ1" s="6"/>
      <c r="JVR1" s="6"/>
      <c r="JVS1" s="6"/>
      <c r="JVT1" s="6"/>
      <c r="JVU1" s="6"/>
      <c r="JVV1" s="6"/>
      <c r="JVW1" s="6"/>
      <c r="JVX1" s="6"/>
      <c r="JVY1" s="6"/>
      <c r="JVZ1" s="6"/>
      <c r="JWA1" s="6"/>
      <c r="JWB1" s="6"/>
      <c r="JWC1" s="6"/>
      <c r="JWD1" s="6"/>
      <c r="JWE1" s="6"/>
      <c r="JWF1" s="6"/>
      <c r="JWG1" s="6"/>
      <c r="JWH1" s="6"/>
      <c r="JWI1" s="6"/>
      <c r="JWJ1" s="6"/>
      <c r="JWK1" s="6"/>
      <c r="JWL1" s="6"/>
      <c r="JWM1" s="6"/>
      <c r="JWN1" s="6"/>
      <c r="JWO1" s="6"/>
      <c r="JWP1" s="6"/>
      <c r="JWQ1" s="6"/>
      <c r="JWR1" s="6"/>
      <c r="JWS1" s="6"/>
      <c r="JWT1" s="6"/>
      <c r="JWU1" s="6"/>
      <c r="JWV1" s="6"/>
      <c r="JWW1" s="6"/>
      <c r="JWX1" s="6"/>
      <c r="JWY1" s="6"/>
      <c r="JWZ1" s="6"/>
      <c r="JXA1" s="6"/>
      <c r="JXB1" s="6"/>
      <c r="JXC1" s="6"/>
      <c r="JXD1" s="6"/>
      <c r="JXE1" s="6"/>
      <c r="JXF1" s="6"/>
      <c r="JXG1" s="6"/>
      <c r="JXH1" s="6"/>
      <c r="JXI1" s="6"/>
      <c r="JXJ1" s="6"/>
      <c r="JXK1" s="6"/>
      <c r="JXL1" s="6"/>
      <c r="JXM1" s="6"/>
      <c r="JXN1" s="6"/>
      <c r="JXO1" s="6"/>
      <c r="JXP1" s="6"/>
      <c r="JXQ1" s="6"/>
      <c r="JXR1" s="6"/>
      <c r="JXS1" s="6"/>
      <c r="JXT1" s="6"/>
      <c r="JXU1" s="6"/>
      <c r="JXV1" s="6"/>
      <c r="JXW1" s="6"/>
      <c r="JXX1" s="6"/>
      <c r="JXY1" s="6"/>
      <c r="JXZ1" s="6"/>
      <c r="JYA1" s="6"/>
      <c r="JYB1" s="6"/>
      <c r="JYC1" s="6"/>
      <c r="JYD1" s="6"/>
      <c r="JYE1" s="6"/>
      <c r="JYF1" s="6"/>
      <c r="JYG1" s="6"/>
      <c r="JYH1" s="6"/>
      <c r="JYI1" s="6"/>
      <c r="JYJ1" s="6"/>
      <c r="JYK1" s="6"/>
      <c r="JYL1" s="6"/>
      <c r="JYM1" s="6"/>
      <c r="JYN1" s="6"/>
      <c r="JYO1" s="6"/>
      <c r="JYP1" s="6"/>
      <c r="JYQ1" s="6"/>
      <c r="JYR1" s="6"/>
      <c r="JYS1" s="6"/>
      <c r="JYT1" s="6"/>
      <c r="JYU1" s="6"/>
      <c r="JYV1" s="6"/>
      <c r="JYW1" s="6"/>
      <c r="JYX1" s="6"/>
      <c r="JYY1" s="6"/>
      <c r="JYZ1" s="6"/>
      <c r="JZA1" s="6"/>
      <c r="JZB1" s="6"/>
      <c r="JZC1" s="6"/>
      <c r="JZD1" s="6"/>
      <c r="JZE1" s="6"/>
      <c r="JZF1" s="6"/>
      <c r="JZG1" s="6"/>
      <c r="JZH1" s="6"/>
      <c r="JZI1" s="6"/>
      <c r="JZJ1" s="6"/>
      <c r="JZK1" s="6"/>
      <c r="JZL1" s="6"/>
      <c r="JZM1" s="6"/>
      <c r="JZN1" s="6"/>
      <c r="JZO1" s="6"/>
      <c r="JZP1" s="6"/>
      <c r="JZQ1" s="6"/>
      <c r="JZR1" s="6"/>
      <c r="JZS1" s="6"/>
      <c r="JZT1" s="6"/>
      <c r="JZU1" s="6"/>
      <c r="JZV1" s="6"/>
      <c r="JZW1" s="6"/>
      <c r="JZX1" s="6"/>
      <c r="JZY1" s="6"/>
      <c r="JZZ1" s="6"/>
      <c r="KAA1" s="6"/>
      <c r="KAB1" s="6"/>
      <c r="KAC1" s="6"/>
      <c r="KAD1" s="6"/>
      <c r="KAE1" s="6"/>
      <c r="KAF1" s="6"/>
      <c r="KAG1" s="6"/>
      <c r="KAH1" s="6"/>
      <c r="KAI1" s="6"/>
      <c r="KAJ1" s="6"/>
      <c r="KAK1" s="6"/>
      <c r="KAL1" s="6"/>
      <c r="KAM1" s="6"/>
      <c r="KAN1" s="6"/>
      <c r="KAO1" s="6"/>
      <c r="KAP1" s="6"/>
      <c r="KAQ1" s="6"/>
      <c r="KAR1" s="6"/>
      <c r="KAS1" s="6"/>
      <c r="KAT1" s="6"/>
      <c r="KAU1" s="6"/>
      <c r="KAV1" s="6"/>
      <c r="KAW1" s="6"/>
      <c r="KAX1" s="6"/>
      <c r="KAY1" s="6"/>
      <c r="KAZ1" s="6"/>
      <c r="KBA1" s="6"/>
      <c r="KBB1" s="6"/>
      <c r="KBC1" s="6"/>
      <c r="KBD1" s="6"/>
      <c r="KBE1" s="6"/>
      <c r="KBF1" s="6"/>
      <c r="KBG1" s="6"/>
      <c r="KBH1" s="6"/>
      <c r="KBI1" s="6"/>
      <c r="KBJ1" s="6"/>
      <c r="KBK1" s="6"/>
      <c r="KBL1" s="6"/>
      <c r="KBM1" s="6"/>
      <c r="KBN1" s="6"/>
      <c r="KBO1" s="6"/>
      <c r="KBP1" s="6"/>
      <c r="KBQ1" s="6"/>
      <c r="KBR1" s="6"/>
      <c r="KBS1" s="6"/>
      <c r="KBT1" s="6"/>
      <c r="KBU1" s="6"/>
      <c r="KBV1" s="6"/>
      <c r="KBW1" s="6"/>
      <c r="KBX1" s="6"/>
      <c r="KBY1" s="6"/>
      <c r="KBZ1" s="6"/>
      <c r="KCA1" s="6"/>
      <c r="KCB1" s="6"/>
      <c r="KCC1" s="6"/>
      <c r="KCD1" s="6"/>
      <c r="KCE1" s="6"/>
      <c r="KCF1" s="6"/>
      <c r="KCG1" s="6"/>
      <c r="KCH1" s="6"/>
      <c r="KCI1" s="6"/>
      <c r="KCJ1" s="6"/>
      <c r="KCK1" s="6"/>
      <c r="KCL1" s="6"/>
      <c r="KCM1" s="6"/>
      <c r="KCN1" s="6"/>
      <c r="KCO1" s="6"/>
      <c r="KCP1" s="6"/>
      <c r="KCQ1" s="6"/>
      <c r="KCR1" s="6"/>
      <c r="KCS1" s="6"/>
      <c r="KCT1" s="6"/>
      <c r="KCU1" s="6"/>
      <c r="KCV1" s="6"/>
      <c r="KCW1" s="6"/>
      <c r="KCX1" s="6"/>
      <c r="KCY1" s="6"/>
      <c r="KCZ1" s="6"/>
      <c r="KDA1" s="6"/>
      <c r="KDB1" s="6"/>
      <c r="KDC1" s="6"/>
      <c r="KDD1" s="6"/>
      <c r="KDE1" s="6"/>
      <c r="KDF1" s="6"/>
      <c r="KDG1" s="6"/>
      <c r="KDH1" s="6"/>
      <c r="KDI1" s="6"/>
      <c r="KDJ1" s="6"/>
      <c r="KDK1" s="6"/>
      <c r="KDL1" s="6"/>
      <c r="KDM1" s="6"/>
      <c r="KDN1" s="6"/>
      <c r="KDO1" s="6"/>
      <c r="KDP1" s="6"/>
      <c r="KDQ1" s="6"/>
      <c r="KDR1" s="6"/>
      <c r="KDS1" s="6"/>
      <c r="KDT1" s="6"/>
      <c r="KDU1" s="6"/>
      <c r="KDV1" s="6"/>
      <c r="KDW1" s="6"/>
      <c r="KDX1" s="6"/>
      <c r="KDY1" s="6"/>
      <c r="KDZ1" s="6"/>
      <c r="KEA1" s="6"/>
      <c r="KEB1" s="6"/>
      <c r="KEC1" s="6"/>
      <c r="KED1" s="6"/>
      <c r="KEE1" s="6"/>
      <c r="KEF1" s="6"/>
      <c r="KEG1" s="6"/>
      <c r="KEH1" s="6"/>
      <c r="KEI1" s="6"/>
      <c r="KEJ1" s="6"/>
      <c r="KEK1" s="6"/>
      <c r="KEL1" s="6"/>
      <c r="KEM1" s="6"/>
      <c r="KEN1" s="6"/>
      <c r="KEO1" s="6"/>
      <c r="KEP1" s="6"/>
      <c r="KEQ1" s="6"/>
      <c r="KER1" s="6"/>
      <c r="KES1" s="6"/>
      <c r="KET1" s="6"/>
      <c r="KEU1" s="6"/>
      <c r="KEV1" s="6"/>
      <c r="KEW1" s="6"/>
      <c r="KEX1" s="6"/>
      <c r="KEY1" s="6"/>
      <c r="KEZ1" s="6"/>
      <c r="KFA1" s="6"/>
      <c r="KFB1" s="6"/>
      <c r="KFC1" s="6"/>
      <c r="KFD1" s="6"/>
      <c r="KFE1" s="6"/>
      <c r="KFF1" s="6"/>
      <c r="KFG1" s="6"/>
      <c r="KFH1" s="6"/>
      <c r="KFI1" s="6"/>
      <c r="KFJ1" s="6"/>
      <c r="KFK1" s="6"/>
      <c r="KFL1" s="6"/>
      <c r="KFM1" s="6"/>
      <c r="KFN1" s="6"/>
      <c r="KFO1" s="6"/>
      <c r="KFP1" s="6"/>
      <c r="KFQ1" s="6"/>
      <c r="KFR1" s="6"/>
      <c r="KFS1" s="6"/>
      <c r="KFT1" s="6"/>
      <c r="KFU1" s="6"/>
      <c r="KFV1" s="6"/>
      <c r="KFW1" s="6"/>
      <c r="KFX1" s="6"/>
      <c r="KFY1" s="6"/>
      <c r="KFZ1" s="6"/>
      <c r="KGA1" s="6"/>
      <c r="KGB1" s="6"/>
      <c r="KGC1" s="6"/>
      <c r="KGD1" s="6"/>
      <c r="KGE1" s="6"/>
      <c r="KGF1" s="6"/>
      <c r="KGG1" s="6"/>
      <c r="KGH1" s="6"/>
      <c r="KGI1" s="6"/>
      <c r="KGJ1" s="6"/>
      <c r="KGK1" s="6"/>
      <c r="KGL1" s="6"/>
      <c r="KGM1" s="6"/>
      <c r="KGN1" s="6"/>
      <c r="KGO1" s="6"/>
      <c r="KGP1" s="6"/>
      <c r="KGQ1" s="6"/>
      <c r="KGR1" s="6"/>
      <c r="KGS1" s="6"/>
      <c r="KGT1" s="6"/>
      <c r="KGU1" s="6"/>
      <c r="KGV1" s="6"/>
      <c r="KGW1" s="6"/>
      <c r="KGX1" s="6"/>
      <c r="KGY1" s="6"/>
      <c r="KGZ1" s="6"/>
      <c r="KHA1" s="6"/>
      <c r="KHB1" s="6"/>
      <c r="KHC1" s="6"/>
      <c r="KHD1" s="6"/>
      <c r="KHE1" s="6"/>
      <c r="KHF1" s="6"/>
      <c r="KHG1" s="6"/>
      <c r="KHH1" s="6"/>
      <c r="KHI1" s="6"/>
      <c r="KHJ1" s="6"/>
      <c r="KHK1" s="6"/>
      <c r="KHL1" s="6"/>
      <c r="KHM1" s="6"/>
      <c r="KHN1" s="6"/>
      <c r="KHO1" s="6"/>
      <c r="KHP1" s="6"/>
      <c r="KHQ1" s="6"/>
      <c r="KHR1" s="6"/>
      <c r="KHS1" s="6"/>
      <c r="KHT1" s="6"/>
      <c r="KHU1" s="6"/>
      <c r="KHV1" s="6"/>
      <c r="KHW1" s="6"/>
      <c r="KHX1" s="6"/>
      <c r="KHY1" s="6"/>
      <c r="KHZ1" s="6"/>
      <c r="KIA1" s="6"/>
      <c r="KIB1" s="6"/>
      <c r="KIC1" s="6"/>
      <c r="KID1" s="6"/>
      <c r="KIE1" s="6"/>
      <c r="KIF1" s="6"/>
      <c r="KIG1" s="6"/>
      <c r="KIH1" s="6"/>
      <c r="KII1" s="6"/>
      <c r="KIJ1" s="6"/>
      <c r="KIK1" s="6"/>
      <c r="KIL1" s="6"/>
      <c r="KIM1" s="6"/>
      <c r="KIN1" s="6"/>
      <c r="KIO1" s="6"/>
      <c r="KIP1" s="6"/>
      <c r="KIQ1" s="6"/>
      <c r="KIR1" s="6"/>
      <c r="KIS1" s="6"/>
      <c r="KIT1" s="6"/>
      <c r="KIU1" s="6"/>
      <c r="KIV1" s="6"/>
      <c r="KIW1" s="6"/>
      <c r="KIX1" s="6"/>
      <c r="KIY1" s="6"/>
      <c r="KIZ1" s="6"/>
      <c r="KJA1" s="6"/>
      <c r="KJB1" s="6"/>
      <c r="KJC1" s="6"/>
      <c r="KJD1" s="6"/>
      <c r="KJE1" s="6"/>
      <c r="KJF1" s="6"/>
      <c r="KJG1" s="6"/>
      <c r="KJH1" s="6"/>
      <c r="KJI1" s="6"/>
      <c r="KJJ1" s="6"/>
      <c r="KJK1" s="6"/>
      <c r="KJL1" s="6"/>
      <c r="KJM1" s="6"/>
      <c r="KJN1" s="6"/>
      <c r="KJO1" s="6"/>
      <c r="KJP1" s="6"/>
      <c r="KJQ1" s="6"/>
      <c r="KJR1" s="6"/>
      <c r="KJS1" s="6"/>
      <c r="KJT1" s="6"/>
      <c r="KJU1" s="6"/>
      <c r="KJV1" s="6"/>
      <c r="KJW1" s="6"/>
      <c r="KJX1" s="6"/>
      <c r="KJY1" s="6"/>
      <c r="KJZ1" s="6"/>
      <c r="KKA1" s="6"/>
      <c r="KKB1" s="6"/>
      <c r="KKC1" s="6"/>
      <c r="KKD1" s="6"/>
      <c r="KKE1" s="6"/>
      <c r="KKF1" s="6"/>
      <c r="KKG1" s="6"/>
      <c r="KKH1" s="6"/>
      <c r="KKI1" s="6"/>
      <c r="KKJ1" s="6"/>
      <c r="KKK1" s="6"/>
      <c r="KKL1" s="6"/>
      <c r="KKM1" s="6"/>
      <c r="KKN1" s="6"/>
      <c r="KKO1" s="6"/>
      <c r="KKP1" s="6"/>
      <c r="KKQ1" s="6"/>
      <c r="KKR1" s="6"/>
      <c r="KKS1" s="6"/>
      <c r="KKT1" s="6"/>
      <c r="KKU1" s="6"/>
      <c r="KKV1" s="6"/>
      <c r="KKW1" s="6"/>
      <c r="KKX1" s="6"/>
      <c r="KKY1" s="6"/>
      <c r="KKZ1" s="6"/>
      <c r="KLA1" s="6"/>
      <c r="KLB1" s="6"/>
      <c r="KLC1" s="6"/>
      <c r="KLD1" s="6"/>
      <c r="KLE1" s="6"/>
      <c r="KLF1" s="6"/>
      <c r="KLG1" s="6"/>
      <c r="KLH1" s="6"/>
      <c r="KLI1" s="6"/>
      <c r="KLJ1" s="6"/>
      <c r="KLK1" s="6"/>
      <c r="KLL1" s="6"/>
      <c r="KLM1" s="6"/>
      <c r="KLN1" s="6"/>
      <c r="KLO1" s="6"/>
      <c r="KLP1" s="6"/>
      <c r="KLQ1" s="6"/>
      <c r="KLR1" s="6"/>
      <c r="KLS1" s="6"/>
      <c r="KLT1" s="6"/>
      <c r="KLU1" s="6"/>
      <c r="KLV1" s="6"/>
      <c r="KLW1" s="6"/>
      <c r="KLX1" s="6"/>
      <c r="KLY1" s="6"/>
      <c r="KLZ1" s="6"/>
      <c r="KMA1" s="6"/>
      <c r="KMB1" s="6"/>
      <c r="KMC1" s="6"/>
      <c r="KMD1" s="6"/>
      <c r="KME1" s="6"/>
      <c r="KMF1" s="6"/>
      <c r="KMG1" s="6"/>
      <c r="KMH1" s="6"/>
      <c r="KMI1" s="6"/>
      <c r="KMJ1" s="6"/>
      <c r="KMK1" s="6"/>
      <c r="KML1" s="6"/>
      <c r="KMM1" s="6"/>
      <c r="KMN1" s="6"/>
      <c r="KMO1" s="6"/>
      <c r="KMP1" s="6"/>
      <c r="KMQ1" s="6"/>
      <c r="KMR1" s="6"/>
      <c r="KMS1" s="6"/>
      <c r="KMT1" s="6"/>
      <c r="KMU1" s="6"/>
      <c r="KMV1" s="6"/>
      <c r="KMW1" s="6"/>
      <c r="KMX1" s="6"/>
      <c r="KMY1" s="6"/>
      <c r="KMZ1" s="6"/>
      <c r="KNA1" s="6"/>
      <c r="KNB1" s="6"/>
      <c r="KNC1" s="6"/>
      <c r="KND1" s="6"/>
      <c r="KNE1" s="6"/>
      <c r="KNF1" s="6"/>
      <c r="KNG1" s="6"/>
      <c r="KNH1" s="6"/>
      <c r="KNI1" s="6"/>
      <c r="KNJ1" s="6"/>
      <c r="KNK1" s="6"/>
      <c r="KNL1" s="6"/>
      <c r="KNM1" s="6"/>
      <c r="KNN1" s="6"/>
      <c r="KNO1" s="6"/>
      <c r="KNP1" s="6"/>
      <c r="KNQ1" s="6"/>
      <c r="KNR1" s="6"/>
      <c r="KNS1" s="6"/>
      <c r="KNT1" s="6"/>
      <c r="KNU1" s="6"/>
      <c r="KNV1" s="6"/>
      <c r="KNW1" s="6"/>
      <c r="KNX1" s="6"/>
      <c r="KNY1" s="6"/>
      <c r="KNZ1" s="6"/>
      <c r="KOA1" s="6"/>
      <c r="KOB1" s="6"/>
      <c r="KOC1" s="6"/>
      <c r="KOD1" s="6"/>
      <c r="KOE1" s="6"/>
      <c r="KOF1" s="6"/>
      <c r="KOG1" s="6"/>
      <c r="KOH1" s="6"/>
      <c r="KOI1" s="6"/>
      <c r="KOJ1" s="6"/>
      <c r="KOK1" s="6"/>
      <c r="KOL1" s="6"/>
      <c r="KOM1" s="6"/>
      <c r="KON1" s="6"/>
      <c r="KOO1" s="6"/>
      <c r="KOP1" s="6"/>
      <c r="KOQ1" s="6"/>
      <c r="KOR1" s="6"/>
      <c r="KOS1" s="6"/>
      <c r="KOT1" s="6"/>
      <c r="KOU1" s="6"/>
      <c r="KOV1" s="6"/>
      <c r="KOW1" s="6"/>
      <c r="KOX1" s="6"/>
      <c r="KOY1" s="6"/>
      <c r="KOZ1" s="6"/>
      <c r="KPA1" s="6"/>
      <c r="KPB1" s="6"/>
      <c r="KPC1" s="6"/>
      <c r="KPD1" s="6"/>
      <c r="KPE1" s="6"/>
      <c r="KPF1" s="6"/>
      <c r="KPG1" s="6"/>
      <c r="KPH1" s="6"/>
      <c r="KPI1" s="6"/>
      <c r="KPJ1" s="6"/>
      <c r="KPK1" s="6"/>
      <c r="KPL1" s="6"/>
      <c r="KPM1" s="6"/>
      <c r="KPN1" s="6"/>
      <c r="KPO1" s="6"/>
      <c r="KPP1" s="6"/>
      <c r="KPQ1" s="6"/>
      <c r="KPR1" s="6"/>
      <c r="KPS1" s="6"/>
      <c r="KPT1" s="6"/>
      <c r="KPU1" s="6"/>
      <c r="KPV1" s="6"/>
      <c r="KPW1" s="6"/>
      <c r="KPX1" s="6"/>
      <c r="KPY1" s="6"/>
      <c r="KPZ1" s="6"/>
      <c r="KQA1" s="6"/>
      <c r="KQB1" s="6"/>
      <c r="KQC1" s="6"/>
      <c r="KQD1" s="6"/>
      <c r="KQE1" s="6"/>
      <c r="KQF1" s="6"/>
      <c r="KQG1" s="6"/>
      <c r="KQH1" s="6"/>
      <c r="KQI1" s="6"/>
      <c r="KQJ1" s="6"/>
      <c r="KQK1" s="6"/>
      <c r="KQL1" s="6"/>
      <c r="KQM1" s="6"/>
      <c r="KQN1" s="6"/>
      <c r="KQO1" s="6"/>
      <c r="KQP1" s="6"/>
      <c r="KQQ1" s="6"/>
      <c r="KQR1" s="6"/>
      <c r="KQS1" s="6"/>
      <c r="KQT1" s="6"/>
      <c r="KQU1" s="6"/>
      <c r="KQV1" s="6"/>
      <c r="KQW1" s="6"/>
      <c r="KQX1" s="6"/>
      <c r="KQY1" s="6"/>
      <c r="KQZ1" s="6"/>
      <c r="KRA1" s="6"/>
      <c r="KRB1" s="6"/>
      <c r="KRC1" s="6"/>
      <c r="KRD1" s="6"/>
      <c r="KRE1" s="6"/>
      <c r="KRF1" s="6"/>
      <c r="KRG1" s="6"/>
      <c r="KRH1" s="6"/>
      <c r="KRI1" s="6"/>
      <c r="KRJ1" s="6"/>
      <c r="KRK1" s="6"/>
      <c r="KRL1" s="6"/>
      <c r="KRM1" s="6"/>
      <c r="KRN1" s="6"/>
      <c r="KRO1" s="6"/>
      <c r="KRP1" s="6"/>
      <c r="KRQ1" s="6"/>
      <c r="KRR1" s="6"/>
      <c r="KRS1" s="6"/>
      <c r="KRT1" s="6"/>
      <c r="KRU1" s="6"/>
      <c r="KRV1" s="6"/>
      <c r="KRW1" s="6"/>
      <c r="KRX1" s="6"/>
      <c r="KRY1" s="6"/>
      <c r="KRZ1" s="6"/>
      <c r="KSA1" s="6"/>
      <c r="KSB1" s="6"/>
      <c r="KSC1" s="6"/>
      <c r="KSD1" s="6"/>
      <c r="KSE1" s="6"/>
      <c r="KSF1" s="6"/>
      <c r="KSG1" s="6"/>
      <c r="KSH1" s="6"/>
      <c r="KSI1" s="6"/>
      <c r="KSJ1" s="6"/>
      <c r="KSK1" s="6"/>
      <c r="KSL1" s="6"/>
      <c r="KSM1" s="6"/>
      <c r="KSN1" s="6"/>
      <c r="KSO1" s="6"/>
      <c r="KSP1" s="6"/>
      <c r="KSQ1" s="6"/>
      <c r="KSR1" s="6"/>
      <c r="KSS1" s="6"/>
      <c r="KST1" s="6"/>
      <c r="KSU1" s="6"/>
      <c r="KSV1" s="6"/>
      <c r="KSW1" s="6"/>
      <c r="KSX1" s="6"/>
      <c r="KSY1" s="6"/>
      <c r="KSZ1" s="6"/>
      <c r="KTA1" s="6"/>
      <c r="KTB1" s="6"/>
      <c r="KTC1" s="6"/>
      <c r="KTD1" s="6"/>
      <c r="KTE1" s="6"/>
      <c r="KTF1" s="6"/>
      <c r="KTG1" s="6"/>
      <c r="KTH1" s="6"/>
      <c r="KTI1" s="6"/>
      <c r="KTJ1" s="6"/>
      <c r="KTK1" s="6"/>
      <c r="KTL1" s="6"/>
      <c r="KTM1" s="6"/>
      <c r="KTN1" s="6"/>
      <c r="KTO1" s="6"/>
      <c r="KTP1" s="6"/>
      <c r="KTQ1" s="6"/>
      <c r="KTR1" s="6"/>
      <c r="KTS1" s="6"/>
      <c r="KTT1" s="6"/>
      <c r="KTU1" s="6"/>
      <c r="KTV1" s="6"/>
      <c r="KTW1" s="6"/>
      <c r="KTX1" s="6"/>
      <c r="KTY1" s="6"/>
      <c r="KTZ1" s="6"/>
      <c r="KUA1" s="6"/>
      <c r="KUB1" s="6"/>
      <c r="KUC1" s="6"/>
      <c r="KUD1" s="6"/>
      <c r="KUE1" s="6"/>
      <c r="KUF1" s="6"/>
      <c r="KUG1" s="6"/>
      <c r="KUH1" s="6"/>
      <c r="KUI1" s="6"/>
      <c r="KUJ1" s="6"/>
      <c r="KUK1" s="6"/>
      <c r="KUL1" s="6"/>
      <c r="KUM1" s="6"/>
      <c r="KUN1" s="6"/>
      <c r="KUO1" s="6"/>
      <c r="KUP1" s="6"/>
      <c r="KUQ1" s="6"/>
      <c r="KUR1" s="6"/>
      <c r="KUS1" s="6"/>
      <c r="KUT1" s="6"/>
      <c r="KUU1" s="6"/>
      <c r="KUV1" s="6"/>
      <c r="KUW1" s="6"/>
      <c r="KUX1" s="6"/>
      <c r="KUY1" s="6"/>
      <c r="KUZ1" s="6"/>
      <c r="KVA1" s="6"/>
      <c r="KVB1" s="6"/>
      <c r="KVC1" s="6"/>
      <c r="KVD1" s="6"/>
      <c r="KVE1" s="6"/>
      <c r="KVF1" s="6"/>
      <c r="KVG1" s="6"/>
      <c r="KVH1" s="6"/>
      <c r="KVI1" s="6"/>
      <c r="KVJ1" s="6"/>
      <c r="KVK1" s="6"/>
      <c r="KVL1" s="6"/>
      <c r="KVM1" s="6"/>
      <c r="KVN1" s="6"/>
      <c r="KVO1" s="6"/>
      <c r="KVP1" s="6"/>
      <c r="KVQ1" s="6"/>
      <c r="KVR1" s="6"/>
      <c r="KVS1" s="6"/>
      <c r="KVT1" s="6"/>
      <c r="KVU1" s="6"/>
      <c r="KVV1" s="6"/>
      <c r="KVW1" s="6"/>
      <c r="KVX1" s="6"/>
      <c r="KVY1" s="6"/>
      <c r="KVZ1" s="6"/>
      <c r="KWA1" s="6"/>
      <c r="KWB1" s="6"/>
      <c r="KWC1" s="6"/>
      <c r="KWD1" s="6"/>
      <c r="KWE1" s="6"/>
      <c r="KWF1" s="6"/>
      <c r="KWG1" s="6"/>
      <c r="KWH1" s="6"/>
      <c r="KWI1" s="6"/>
      <c r="KWJ1" s="6"/>
      <c r="KWK1" s="6"/>
      <c r="KWL1" s="6"/>
      <c r="KWM1" s="6"/>
      <c r="KWN1" s="6"/>
      <c r="KWO1" s="6"/>
      <c r="KWP1" s="6"/>
      <c r="KWQ1" s="6"/>
      <c r="KWR1" s="6"/>
      <c r="KWS1" s="6"/>
      <c r="KWT1" s="6"/>
      <c r="KWU1" s="6"/>
      <c r="KWV1" s="6"/>
      <c r="KWW1" s="6"/>
      <c r="KWX1" s="6"/>
      <c r="KWY1" s="6"/>
      <c r="KWZ1" s="6"/>
      <c r="KXA1" s="6"/>
      <c r="KXB1" s="6"/>
      <c r="KXC1" s="6"/>
      <c r="KXD1" s="6"/>
      <c r="KXE1" s="6"/>
      <c r="KXF1" s="6"/>
      <c r="KXG1" s="6"/>
      <c r="KXH1" s="6"/>
      <c r="KXI1" s="6"/>
      <c r="KXJ1" s="6"/>
      <c r="KXK1" s="6"/>
      <c r="KXL1" s="6"/>
      <c r="KXM1" s="6"/>
      <c r="KXN1" s="6"/>
      <c r="KXO1" s="6"/>
      <c r="KXP1" s="6"/>
      <c r="KXQ1" s="6"/>
      <c r="KXR1" s="6"/>
      <c r="KXS1" s="6"/>
      <c r="KXT1" s="6"/>
      <c r="KXU1" s="6"/>
      <c r="KXV1" s="6"/>
      <c r="KXW1" s="6"/>
      <c r="KXX1" s="6"/>
      <c r="KXY1" s="6"/>
      <c r="KXZ1" s="6"/>
      <c r="KYA1" s="6"/>
      <c r="KYB1" s="6"/>
      <c r="KYC1" s="6"/>
      <c r="KYD1" s="6"/>
      <c r="KYE1" s="6"/>
      <c r="KYF1" s="6"/>
      <c r="KYG1" s="6"/>
      <c r="KYH1" s="6"/>
      <c r="KYI1" s="6"/>
      <c r="KYJ1" s="6"/>
      <c r="KYK1" s="6"/>
      <c r="KYL1" s="6"/>
      <c r="KYM1" s="6"/>
      <c r="KYN1" s="6"/>
      <c r="KYO1" s="6"/>
      <c r="KYP1" s="6"/>
      <c r="KYQ1" s="6"/>
      <c r="KYR1" s="6"/>
      <c r="KYS1" s="6"/>
      <c r="KYT1" s="6"/>
      <c r="KYU1" s="6"/>
      <c r="KYV1" s="6"/>
      <c r="KYW1" s="6"/>
      <c r="KYX1" s="6"/>
      <c r="KYY1" s="6"/>
      <c r="KYZ1" s="6"/>
      <c r="KZA1" s="6"/>
      <c r="KZB1" s="6"/>
      <c r="KZC1" s="6"/>
      <c r="KZD1" s="6"/>
      <c r="KZE1" s="6"/>
      <c r="KZF1" s="6"/>
      <c r="KZG1" s="6"/>
      <c r="KZH1" s="6"/>
      <c r="KZI1" s="6"/>
      <c r="KZJ1" s="6"/>
      <c r="KZK1" s="6"/>
      <c r="KZL1" s="6"/>
      <c r="KZM1" s="6"/>
      <c r="KZN1" s="6"/>
      <c r="KZO1" s="6"/>
      <c r="KZP1" s="6"/>
      <c r="KZQ1" s="6"/>
      <c r="KZR1" s="6"/>
      <c r="KZS1" s="6"/>
      <c r="KZT1" s="6"/>
      <c r="KZU1" s="6"/>
      <c r="KZV1" s="6"/>
      <c r="KZW1" s="6"/>
      <c r="KZX1" s="6"/>
      <c r="KZY1" s="6"/>
      <c r="KZZ1" s="6"/>
      <c r="LAA1" s="6"/>
      <c r="LAB1" s="6"/>
      <c r="LAC1" s="6"/>
      <c r="LAD1" s="6"/>
      <c r="LAE1" s="6"/>
      <c r="LAF1" s="6"/>
      <c r="LAG1" s="6"/>
      <c r="LAH1" s="6"/>
      <c r="LAI1" s="6"/>
      <c r="LAJ1" s="6"/>
      <c r="LAK1" s="6"/>
      <c r="LAL1" s="6"/>
      <c r="LAM1" s="6"/>
      <c r="LAN1" s="6"/>
      <c r="LAO1" s="6"/>
      <c r="LAP1" s="6"/>
      <c r="LAQ1" s="6"/>
      <c r="LAR1" s="6"/>
      <c r="LAS1" s="6"/>
      <c r="LAT1" s="6"/>
      <c r="LAU1" s="6"/>
      <c r="LAV1" s="6"/>
      <c r="LAW1" s="6"/>
      <c r="LAX1" s="6"/>
      <c r="LAY1" s="6"/>
      <c r="LAZ1" s="6"/>
      <c r="LBA1" s="6"/>
      <c r="LBB1" s="6"/>
      <c r="LBC1" s="6"/>
      <c r="LBD1" s="6"/>
      <c r="LBE1" s="6"/>
      <c r="LBF1" s="6"/>
      <c r="LBG1" s="6"/>
      <c r="LBH1" s="6"/>
      <c r="LBI1" s="6"/>
      <c r="LBJ1" s="6"/>
      <c r="LBK1" s="6"/>
      <c r="LBL1" s="6"/>
      <c r="LBM1" s="6"/>
      <c r="LBN1" s="6"/>
      <c r="LBO1" s="6"/>
      <c r="LBP1" s="6"/>
      <c r="LBQ1" s="6"/>
      <c r="LBR1" s="6"/>
      <c r="LBS1" s="6"/>
      <c r="LBT1" s="6"/>
      <c r="LBU1" s="6"/>
      <c r="LBV1" s="6"/>
      <c r="LBW1" s="6"/>
      <c r="LBX1" s="6"/>
      <c r="LBY1" s="6"/>
      <c r="LBZ1" s="6"/>
      <c r="LCA1" s="6"/>
      <c r="LCB1" s="6"/>
      <c r="LCC1" s="6"/>
      <c r="LCD1" s="6"/>
      <c r="LCE1" s="6"/>
      <c r="LCF1" s="6"/>
      <c r="LCG1" s="6"/>
      <c r="LCH1" s="6"/>
      <c r="LCI1" s="6"/>
      <c r="LCJ1" s="6"/>
      <c r="LCK1" s="6"/>
      <c r="LCL1" s="6"/>
      <c r="LCM1" s="6"/>
      <c r="LCN1" s="6"/>
      <c r="LCO1" s="6"/>
      <c r="LCP1" s="6"/>
      <c r="LCQ1" s="6"/>
      <c r="LCR1" s="6"/>
      <c r="LCS1" s="6"/>
      <c r="LCT1" s="6"/>
      <c r="LCU1" s="6"/>
      <c r="LCV1" s="6"/>
      <c r="LCW1" s="6"/>
      <c r="LCX1" s="6"/>
      <c r="LCY1" s="6"/>
      <c r="LCZ1" s="6"/>
      <c r="LDA1" s="6"/>
      <c r="LDB1" s="6"/>
      <c r="LDC1" s="6"/>
      <c r="LDD1" s="6"/>
      <c r="LDE1" s="6"/>
      <c r="LDF1" s="6"/>
      <c r="LDG1" s="6"/>
      <c r="LDH1" s="6"/>
      <c r="LDI1" s="6"/>
      <c r="LDJ1" s="6"/>
      <c r="LDK1" s="6"/>
      <c r="LDL1" s="6"/>
      <c r="LDM1" s="6"/>
      <c r="LDN1" s="6"/>
      <c r="LDO1" s="6"/>
      <c r="LDP1" s="6"/>
      <c r="LDQ1" s="6"/>
      <c r="LDR1" s="6"/>
      <c r="LDS1" s="6"/>
      <c r="LDT1" s="6"/>
      <c r="LDU1" s="6"/>
      <c r="LDV1" s="6"/>
      <c r="LDW1" s="6"/>
      <c r="LDX1" s="6"/>
      <c r="LDY1" s="6"/>
      <c r="LDZ1" s="6"/>
      <c r="LEA1" s="6"/>
      <c r="LEB1" s="6"/>
      <c r="LEC1" s="6"/>
      <c r="LED1" s="6"/>
      <c r="LEE1" s="6"/>
      <c r="LEF1" s="6"/>
      <c r="LEG1" s="6"/>
      <c r="LEH1" s="6"/>
      <c r="LEI1" s="6"/>
      <c r="LEJ1" s="6"/>
      <c r="LEK1" s="6"/>
      <c r="LEL1" s="6"/>
      <c r="LEM1" s="6"/>
      <c r="LEN1" s="6"/>
      <c r="LEO1" s="6"/>
      <c r="LEP1" s="6"/>
      <c r="LEQ1" s="6"/>
      <c r="LER1" s="6"/>
      <c r="LES1" s="6"/>
      <c r="LET1" s="6"/>
      <c r="LEU1" s="6"/>
      <c r="LEV1" s="6"/>
      <c r="LEW1" s="6"/>
      <c r="LEX1" s="6"/>
      <c r="LEY1" s="6"/>
      <c r="LEZ1" s="6"/>
      <c r="LFA1" s="6"/>
      <c r="LFB1" s="6"/>
      <c r="LFC1" s="6"/>
      <c r="LFD1" s="6"/>
      <c r="LFE1" s="6"/>
      <c r="LFF1" s="6"/>
      <c r="LFG1" s="6"/>
      <c r="LFH1" s="6"/>
      <c r="LFI1" s="6"/>
      <c r="LFJ1" s="6"/>
      <c r="LFK1" s="6"/>
      <c r="LFL1" s="6"/>
      <c r="LFM1" s="6"/>
      <c r="LFN1" s="6"/>
      <c r="LFO1" s="6"/>
      <c r="LFP1" s="6"/>
      <c r="LFQ1" s="6"/>
      <c r="LFR1" s="6"/>
      <c r="LFS1" s="6"/>
      <c r="LFT1" s="6"/>
      <c r="LFU1" s="6"/>
      <c r="LFV1" s="6"/>
      <c r="LFW1" s="6"/>
      <c r="LFX1" s="6"/>
      <c r="LFY1" s="6"/>
      <c r="LFZ1" s="6"/>
      <c r="LGA1" s="6"/>
      <c r="LGB1" s="6"/>
      <c r="LGC1" s="6"/>
      <c r="LGD1" s="6"/>
      <c r="LGE1" s="6"/>
      <c r="LGF1" s="6"/>
      <c r="LGG1" s="6"/>
      <c r="LGH1" s="6"/>
      <c r="LGI1" s="6"/>
      <c r="LGJ1" s="6"/>
      <c r="LGK1" s="6"/>
      <c r="LGL1" s="6"/>
      <c r="LGM1" s="6"/>
      <c r="LGN1" s="6"/>
      <c r="LGO1" s="6"/>
      <c r="LGP1" s="6"/>
      <c r="LGQ1" s="6"/>
      <c r="LGR1" s="6"/>
      <c r="LGS1" s="6"/>
      <c r="LGT1" s="6"/>
      <c r="LGU1" s="6"/>
      <c r="LGV1" s="6"/>
      <c r="LGW1" s="6"/>
      <c r="LGX1" s="6"/>
      <c r="LGY1" s="6"/>
      <c r="LGZ1" s="6"/>
      <c r="LHA1" s="6"/>
      <c r="LHB1" s="6"/>
      <c r="LHC1" s="6"/>
      <c r="LHD1" s="6"/>
      <c r="LHE1" s="6"/>
      <c r="LHF1" s="6"/>
      <c r="LHG1" s="6"/>
      <c r="LHH1" s="6"/>
      <c r="LHI1" s="6"/>
      <c r="LHJ1" s="6"/>
      <c r="LHK1" s="6"/>
      <c r="LHL1" s="6"/>
      <c r="LHM1" s="6"/>
      <c r="LHN1" s="6"/>
      <c r="LHO1" s="6"/>
      <c r="LHP1" s="6"/>
      <c r="LHQ1" s="6"/>
      <c r="LHR1" s="6"/>
      <c r="LHS1" s="6"/>
      <c r="LHT1" s="6"/>
      <c r="LHU1" s="6"/>
      <c r="LHV1" s="6"/>
      <c r="LHW1" s="6"/>
      <c r="LHX1" s="6"/>
      <c r="LHY1" s="6"/>
      <c r="LHZ1" s="6"/>
      <c r="LIA1" s="6"/>
      <c r="LIB1" s="6"/>
      <c r="LIC1" s="6"/>
      <c r="LID1" s="6"/>
      <c r="LIE1" s="6"/>
      <c r="LIF1" s="6"/>
      <c r="LIG1" s="6"/>
      <c r="LIH1" s="6"/>
      <c r="LII1" s="6"/>
      <c r="LIJ1" s="6"/>
      <c r="LIK1" s="6"/>
      <c r="LIL1" s="6"/>
      <c r="LIM1" s="6"/>
      <c r="LIN1" s="6"/>
      <c r="LIO1" s="6"/>
      <c r="LIP1" s="6"/>
      <c r="LIQ1" s="6"/>
      <c r="LIR1" s="6"/>
      <c r="LIS1" s="6"/>
      <c r="LIT1" s="6"/>
      <c r="LIU1" s="6"/>
      <c r="LIV1" s="6"/>
      <c r="LIW1" s="6"/>
      <c r="LIX1" s="6"/>
      <c r="LIY1" s="6"/>
      <c r="LIZ1" s="6"/>
      <c r="LJA1" s="6"/>
      <c r="LJB1" s="6"/>
      <c r="LJC1" s="6"/>
      <c r="LJD1" s="6"/>
      <c r="LJE1" s="6"/>
      <c r="LJF1" s="6"/>
      <c r="LJG1" s="6"/>
      <c r="LJH1" s="6"/>
      <c r="LJI1" s="6"/>
      <c r="LJJ1" s="6"/>
      <c r="LJK1" s="6"/>
      <c r="LJL1" s="6"/>
      <c r="LJM1" s="6"/>
      <c r="LJN1" s="6"/>
      <c r="LJO1" s="6"/>
      <c r="LJP1" s="6"/>
      <c r="LJQ1" s="6"/>
      <c r="LJR1" s="6"/>
      <c r="LJS1" s="6"/>
      <c r="LJT1" s="6"/>
      <c r="LJU1" s="6"/>
      <c r="LJV1" s="6"/>
      <c r="LJW1" s="6"/>
      <c r="LJX1" s="6"/>
      <c r="LJY1" s="6"/>
      <c r="LJZ1" s="6"/>
      <c r="LKA1" s="6"/>
      <c r="LKB1" s="6"/>
      <c r="LKC1" s="6"/>
      <c r="LKD1" s="6"/>
      <c r="LKE1" s="6"/>
      <c r="LKF1" s="6"/>
      <c r="LKG1" s="6"/>
      <c r="LKH1" s="6"/>
      <c r="LKI1" s="6"/>
      <c r="LKJ1" s="6"/>
      <c r="LKK1" s="6"/>
      <c r="LKL1" s="6"/>
      <c r="LKM1" s="6"/>
      <c r="LKN1" s="6"/>
      <c r="LKO1" s="6"/>
      <c r="LKP1" s="6"/>
      <c r="LKQ1" s="6"/>
      <c r="LKR1" s="6"/>
      <c r="LKS1" s="6"/>
      <c r="LKT1" s="6"/>
      <c r="LKU1" s="6"/>
      <c r="LKV1" s="6"/>
      <c r="LKW1" s="6"/>
      <c r="LKX1" s="6"/>
      <c r="LKY1" s="6"/>
      <c r="LKZ1" s="6"/>
      <c r="LLA1" s="6"/>
      <c r="LLB1" s="6"/>
      <c r="LLC1" s="6"/>
      <c r="LLD1" s="6"/>
      <c r="LLE1" s="6"/>
      <c r="LLF1" s="6"/>
      <c r="LLG1" s="6"/>
      <c r="LLH1" s="6"/>
      <c r="LLI1" s="6"/>
      <c r="LLJ1" s="6"/>
      <c r="LLK1" s="6"/>
      <c r="LLL1" s="6"/>
      <c r="LLM1" s="6"/>
      <c r="LLN1" s="6"/>
      <c r="LLO1" s="6"/>
      <c r="LLP1" s="6"/>
      <c r="LLQ1" s="6"/>
      <c r="LLR1" s="6"/>
      <c r="LLS1" s="6"/>
      <c r="LLT1" s="6"/>
      <c r="LLU1" s="6"/>
      <c r="LLV1" s="6"/>
      <c r="LLW1" s="6"/>
      <c r="LLX1" s="6"/>
      <c r="LLY1" s="6"/>
      <c r="LLZ1" s="6"/>
      <c r="LMA1" s="6"/>
      <c r="LMB1" s="6"/>
      <c r="LMC1" s="6"/>
      <c r="LMD1" s="6"/>
      <c r="LME1" s="6"/>
      <c r="LMF1" s="6"/>
      <c r="LMG1" s="6"/>
      <c r="LMH1" s="6"/>
      <c r="LMI1" s="6"/>
      <c r="LMJ1" s="6"/>
      <c r="LMK1" s="6"/>
      <c r="LML1" s="6"/>
      <c r="LMM1" s="6"/>
      <c r="LMN1" s="6"/>
      <c r="LMO1" s="6"/>
      <c r="LMP1" s="6"/>
      <c r="LMQ1" s="6"/>
      <c r="LMR1" s="6"/>
      <c r="LMS1" s="6"/>
      <c r="LMT1" s="6"/>
      <c r="LMU1" s="6"/>
      <c r="LMV1" s="6"/>
      <c r="LMW1" s="6"/>
      <c r="LMX1" s="6"/>
      <c r="LMY1" s="6"/>
      <c r="LMZ1" s="6"/>
      <c r="LNA1" s="6"/>
      <c r="LNB1" s="6"/>
      <c r="LNC1" s="6"/>
      <c r="LND1" s="6"/>
      <c r="LNE1" s="6"/>
      <c r="LNF1" s="6"/>
      <c r="LNG1" s="6"/>
      <c r="LNH1" s="6"/>
      <c r="LNI1" s="6"/>
      <c r="LNJ1" s="6"/>
      <c r="LNK1" s="6"/>
      <c r="LNL1" s="6"/>
      <c r="LNM1" s="6"/>
      <c r="LNN1" s="6"/>
      <c r="LNO1" s="6"/>
      <c r="LNP1" s="6"/>
      <c r="LNQ1" s="6"/>
      <c r="LNR1" s="6"/>
      <c r="LNS1" s="6"/>
      <c r="LNT1" s="6"/>
      <c r="LNU1" s="6"/>
      <c r="LNV1" s="6"/>
      <c r="LNW1" s="6"/>
      <c r="LNX1" s="6"/>
      <c r="LNY1" s="6"/>
      <c r="LNZ1" s="6"/>
      <c r="LOA1" s="6"/>
      <c r="LOB1" s="6"/>
      <c r="LOC1" s="6"/>
      <c r="LOD1" s="6"/>
      <c r="LOE1" s="6"/>
      <c r="LOF1" s="6"/>
      <c r="LOG1" s="6"/>
      <c r="LOH1" s="6"/>
      <c r="LOI1" s="6"/>
      <c r="LOJ1" s="6"/>
      <c r="LOK1" s="6"/>
      <c r="LOL1" s="6"/>
      <c r="LOM1" s="6"/>
      <c r="LON1" s="6"/>
      <c r="LOO1" s="6"/>
      <c r="LOP1" s="6"/>
      <c r="LOQ1" s="6"/>
      <c r="LOR1" s="6"/>
      <c r="LOS1" s="6"/>
      <c r="LOT1" s="6"/>
      <c r="LOU1" s="6"/>
      <c r="LOV1" s="6"/>
      <c r="LOW1" s="6"/>
      <c r="LOX1" s="6"/>
      <c r="LOY1" s="6"/>
      <c r="LOZ1" s="6"/>
      <c r="LPA1" s="6"/>
      <c r="LPB1" s="6"/>
      <c r="LPC1" s="6"/>
      <c r="LPD1" s="6"/>
      <c r="LPE1" s="6"/>
      <c r="LPF1" s="6"/>
      <c r="LPG1" s="6"/>
      <c r="LPH1" s="6"/>
      <c r="LPI1" s="6"/>
      <c r="LPJ1" s="6"/>
      <c r="LPK1" s="6"/>
      <c r="LPL1" s="6"/>
      <c r="LPM1" s="6"/>
      <c r="LPN1" s="6"/>
      <c r="LPO1" s="6"/>
      <c r="LPP1" s="6"/>
      <c r="LPQ1" s="6"/>
      <c r="LPR1" s="6"/>
      <c r="LPS1" s="6"/>
      <c r="LPT1" s="6"/>
      <c r="LPU1" s="6"/>
      <c r="LPV1" s="6"/>
      <c r="LPW1" s="6"/>
      <c r="LPX1" s="6"/>
      <c r="LPY1" s="6"/>
      <c r="LPZ1" s="6"/>
      <c r="LQA1" s="6"/>
      <c r="LQB1" s="6"/>
      <c r="LQC1" s="6"/>
      <c r="LQD1" s="6"/>
      <c r="LQE1" s="6"/>
      <c r="LQF1" s="6"/>
      <c r="LQG1" s="6"/>
      <c r="LQH1" s="6"/>
      <c r="LQI1" s="6"/>
      <c r="LQJ1" s="6"/>
      <c r="LQK1" s="6"/>
      <c r="LQL1" s="6"/>
      <c r="LQM1" s="6"/>
      <c r="LQN1" s="6"/>
      <c r="LQO1" s="6"/>
      <c r="LQP1" s="6"/>
      <c r="LQQ1" s="6"/>
      <c r="LQR1" s="6"/>
      <c r="LQS1" s="6"/>
      <c r="LQT1" s="6"/>
      <c r="LQU1" s="6"/>
      <c r="LQV1" s="6"/>
      <c r="LQW1" s="6"/>
      <c r="LQX1" s="6"/>
      <c r="LQY1" s="6"/>
      <c r="LQZ1" s="6"/>
      <c r="LRA1" s="6"/>
      <c r="LRB1" s="6"/>
      <c r="LRC1" s="6"/>
      <c r="LRD1" s="6"/>
      <c r="LRE1" s="6"/>
      <c r="LRF1" s="6"/>
      <c r="LRG1" s="6"/>
      <c r="LRH1" s="6"/>
      <c r="LRI1" s="6"/>
      <c r="LRJ1" s="6"/>
      <c r="LRK1" s="6"/>
      <c r="LRL1" s="6"/>
      <c r="LRM1" s="6"/>
      <c r="LRN1" s="6"/>
      <c r="LRO1" s="6"/>
      <c r="LRP1" s="6"/>
      <c r="LRQ1" s="6"/>
      <c r="LRR1" s="6"/>
      <c r="LRS1" s="6"/>
      <c r="LRT1" s="6"/>
      <c r="LRU1" s="6"/>
      <c r="LRV1" s="6"/>
      <c r="LRW1" s="6"/>
      <c r="LRX1" s="6"/>
      <c r="LRY1" s="6"/>
      <c r="LRZ1" s="6"/>
      <c r="LSA1" s="6"/>
      <c r="LSB1" s="6"/>
      <c r="LSC1" s="6"/>
      <c r="LSD1" s="6"/>
      <c r="LSE1" s="6"/>
      <c r="LSF1" s="6"/>
      <c r="LSG1" s="6"/>
      <c r="LSH1" s="6"/>
      <c r="LSI1" s="6"/>
      <c r="LSJ1" s="6"/>
      <c r="LSK1" s="6"/>
      <c r="LSL1" s="6"/>
      <c r="LSM1" s="6"/>
      <c r="LSN1" s="6"/>
      <c r="LSO1" s="6"/>
      <c r="LSP1" s="6"/>
      <c r="LSQ1" s="6"/>
      <c r="LSR1" s="6"/>
      <c r="LSS1" s="6"/>
      <c r="LST1" s="6"/>
      <c r="LSU1" s="6"/>
      <c r="LSV1" s="6"/>
      <c r="LSW1" s="6"/>
      <c r="LSX1" s="6"/>
      <c r="LSY1" s="6"/>
      <c r="LSZ1" s="6"/>
      <c r="LTA1" s="6"/>
      <c r="LTB1" s="6"/>
      <c r="LTC1" s="6"/>
      <c r="LTD1" s="6"/>
      <c r="LTE1" s="6"/>
      <c r="LTF1" s="6"/>
      <c r="LTG1" s="6"/>
      <c r="LTH1" s="6"/>
      <c r="LTI1" s="6"/>
      <c r="LTJ1" s="6"/>
      <c r="LTK1" s="6"/>
      <c r="LTL1" s="6"/>
      <c r="LTM1" s="6"/>
      <c r="LTN1" s="6"/>
      <c r="LTO1" s="6"/>
      <c r="LTP1" s="6"/>
      <c r="LTQ1" s="6"/>
      <c r="LTR1" s="6"/>
      <c r="LTS1" s="6"/>
      <c r="LTT1" s="6"/>
      <c r="LTU1" s="6"/>
      <c r="LTV1" s="6"/>
      <c r="LTW1" s="6"/>
      <c r="LTX1" s="6"/>
      <c r="LTY1" s="6"/>
      <c r="LTZ1" s="6"/>
      <c r="LUA1" s="6"/>
      <c r="LUB1" s="6"/>
      <c r="LUC1" s="6"/>
      <c r="LUD1" s="6"/>
      <c r="LUE1" s="6"/>
      <c r="LUF1" s="6"/>
      <c r="LUG1" s="6"/>
      <c r="LUH1" s="6"/>
      <c r="LUI1" s="6"/>
      <c r="LUJ1" s="6"/>
      <c r="LUK1" s="6"/>
      <c r="LUL1" s="6"/>
      <c r="LUM1" s="6"/>
      <c r="LUN1" s="6"/>
      <c r="LUO1" s="6"/>
      <c r="LUP1" s="6"/>
      <c r="LUQ1" s="6"/>
      <c r="LUR1" s="6"/>
      <c r="LUS1" s="6"/>
      <c r="LUT1" s="6"/>
      <c r="LUU1" s="6"/>
      <c r="LUV1" s="6"/>
      <c r="LUW1" s="6"/>
      <c r="LUX1" s="6"/>
      <c r="LUY1" s="6"/>
      <c r="LUZ1" s="6"/>
      <c r="LVA1" s="6"/>
      <c r="LVB1" s="6"/>
      <c r="LVC1" s="6"/>
      <c r="LVD1" s="6"/>
      <c r="LVE1" s="6"/>
      <c r="LVF1" s="6"/>
      <c r="LVG1" s="6"/>
      <c r="LVH1" s="6"/>
      <c r="LVI1" s="6"/>
      <c r="LVJ1" s="6"/>
      <c r="LVK1" s="6"/>
      <c r="LVL1" s="6"/>
      <c r="LVM1" s="6"/>
      <c r="LVN1" s="6"/>
      <c r="LVO1" s="6"/>
      <c r="LVP1" s="6"/>
      <c r="LVQ1" s="6"/>
      <c r="LVR1" s="6"/>
      <c r="LVS1" s="6"/>
      <c r="LVT1" s="6"/>
      <c r="LVU1" s="6"/>
      <c r="LVV1" s="6"/>
      <c r="LVW1" s="6"/>
      <c r="LVX1" s="6"/>
      <c r="LVY1" s="6"/>
      <c r="LVZ1" s="6"/>
      <c r="LWA1" s="6"/>
      <c r="LWB1" s="6"/>
      <c r="LWC1" s="6"/>
      <c r="LWD1" s="6"/>
      <c r="LWE1" s="6"/>
      <c r="LWF1" s="6"/>
      <c r="LWG1" s="6"/>
      <c r="LWH1" s="6"/>
      <c r="LWI1" s="6"/>
      <c r="LWJ1" s="6"/>
      <c r="LWK1" s="6"/>
      <c r="LWL1" s="6"/>
      <c r="LWM1" s="6"/>
      <c r="LWN1" s="6"/>
      <c r="LWO1" s="6"/>
      <c r="LWP1" s="6"/>
      <c r="LWQ1" s="6"/>
      <c r="LWR1" s="6"/>
      <c r="LWS1" s="6"/>
      <c r="LWT1" s="6"/>
      <c r="LWU1" s="6"/>
      <c r="LWV1" s="6"/>
      <c r="LWW1" s="6"/>
      <c r="LWX1" s="6"/>
      <c r="LWY1" s="6"/>
      <c r="LWZ1" s="6"/>
      <c r="LXA1" s="6"/>
      <c r="LXB1" s="6"/>
      <c r="LXC1" s="6"/>
      <c r="LXD1" s="6"/>
      <c r="LXE1" s="6"/>
      <c r="LXF1" s="6"/>
      <c r="LXG1" s="6"/>
      <c r="LXH1" s="6"/>
      <c r="LXI1" s="6"/>
      <c r="LXJ1" s="6"/>
      <c r="LXK1" s="6"/>
      <c r="LXL1" s="6"/>
      <c r="LXM1" s="6"/>
      <c r="LXN1" s="6"/>
      <c r="LXO1" s="6"/>
      <c r="LXP1" s="6"/>
      <c r="LXQ1" s="6"/>
      <c r="LXR1" s="6"/>
      <c r="LXS1" s="6"/>
      <c r="LXT1" s="6"/>
      <c r="LXU1" s="6"/>
      <c r="LXV1" s="6"/>
      <c r="LXW1" s="6"/>
      <c r="LXX1" s="6"/>
      <c r="LXY1" s="6"/>
      <c r="LXZ1" s="6"/>
      <c r="LYA1" s="6"/>
      <c r="LYB1" s="6"/>
      <c r="LYC1" s="6"/>
      <c r="LYD1" s="6"/>
      <c r="LYE1" s="6"/>
      <c r="LYF1" s="6"/>
      <c r="LYG1" s="6"/>
      <c r="LYH1" s="6"/>
      <c r="LYI1" s="6"/>
      <c r="LYJ1" s="6"/>
      <c r="LYK1" s="6"/>
      <c r="LYL1" s="6"/>
      <c r="LYM1" s="6"/>
      <c r="LYN1" s="6"/>
      <c r="LYO1" s="6"/>
      <c r="LYP1" s="6"/>
      <c r="LYQ1" s="6"/>
      <c r="LYR1" s="6"/>
      <c r="LYS1" s="6"/>
      <c r="LYT1" s="6"/>
      <c r="LYU1" s="6"/>
      <c r="LYV1" s="6"/>
      <c r="LYW1" s="6"/>
      <c r="LYX1" s="6"/>
      <c r="LYY1" s="6"/>
      <c r="LYZ1" s="6"/>
      <c r="LZA1" s="6"/>
      <c r="LZB1" s="6"/>
      <c r="LZC1" s="6"/>
      <c r="LZD1" s="6"/>
      <c r="LZE1" s="6"/>
      <c r="LZF1" s="6"/>
      <c r="LZG1" s="6"/>
      <c r="LZH1" s="6"/>
      <c r="LZI1" s="6"/>
      <c r="LZJ1" s="6"/>
      <c r="LZK1" s="6"/>
      <c r="LZL1" s="6"/>
      <c r="LZM1" s="6"/>
      <c r="LZN1" s="6"/>
      <c r="LZO1" s="6"/>
      <c r="LZP1" s="6"/>
      <c r="LZQ1" s="6"/>
      <c r="LZR1" s="6"/>
      <c r="LZS1" s="6"/>
      <c r="LZT1" s="6"/>
      <c r="LZU1" s="6"/>
      <c r="LZV1" s="6"/>
      <c r="LZW1" s="6"/>
      <c r="LZX1" s="6"/>
      <c r="LZY1" s="6"/>
      <c r="LZZ1" s="6"/>
      <c r="MAA1" s="6"/>
      <c r="MAB1" s="6"/>
      <c r="MAC1" s="6"/>
      <c r="MAD1" s="6"/>
      <c r="MAE1" s="6"/>
      <c r="MAF1" s="6"/>
      <c r="MAG1" s="6"/>
      <c r="MAH1" s="6"/>
      <c r="MAI1" s="6"/>
      <c r="MAJ1" s="6"/>
      <c r="MAK1" s="6"/>
      <c r="MAL1" s="6"/>
      <c r="MAM1" s="6"/>
      <c r="MAN1" s="6"/>
      <c r="MAO1" s="6"/>
      <c r="MAP1" s="6"/>
      <c r="MAQ1" s="6"/>
      <c r="MAR1" s="6"/>
      <c r="MAS1" s="6"/>
      <c r="MAT1" s="6"/>
      <c r="MAU1" s="6"/>
      <c r="MAV1" s="6"/>
      <c r="MAW1" s="6"/>
      <c r="MAX1" s="6"/>
      <c r="MAY1" s="6"/>
      <c r="MAZ1" s="6"/>
      <c r="MBA1" s="6"/>
      <c r="MBB1" s="6"/>
      <c r="MBC1" s="6"/>
      <c r="MBD1" s="6"/>
      <c r="MBE1" s="6"/>
      <c r="MBF1" s="6"/>
      <c r="MBG1" s="6"/>
      <c r="MBH1" s="6"/>
      <c r="MBI1" s="6"/>
      <c r="MBJ1" s="6"/>
      <c r="MBK1" s="6"/>
      <c r="MBL1" s="6"/>
      <c r="MBM1" s="6"/>
      <c r="MBN1" s="6"/>
      <c r="MBO1" s="6"/>
      <c r="MBP1" s="6"/>
      <c r="MBQ1" s="6"/>
      <c r="MBR1" s="6"/>
      <c r="MBS1" s="6"/>
      <c r="MBT1" s="6"/>
      <c r="MBU1" s="6"/>
      <c r="MBV1" s="6"/>
      <c r="MBW1" s="6"/>
      <c r="MBX1" s="6"/>
      <c r="MBY1" s="6"/>
      <c r="MBZ1" s="6"/>
      <c r="MCA1" s="6"/>
      <c r="MCB1" s="6"/>
      <c r="MCC1" s="6"/>
      <c r="MCD1" s="6"/>
      <c r="MCE1" s="6"/>
      <c r="MCF1" s="6"/>
      <c r="MCG1" s="6"/>
      <c r="MCH1" s="6"/>
      <c r="MCI1" s="6"/>
      <c r="MCJ1" s="6"/>
      <c r="MCK1" s="6"/>
      <c r="MCL1" s="6"/>
      <c r="MCM1" s="6"/>
      <c r="MCN1" s="6"/>
      <c r="MCO1" s="6"/>
      <c r="MCP1" s="6"/>
      <c r="MCQ1" s="6"/>
      <c r="MCR1" s="6"/>
      <c r="MCS1" s="6"/>
      <c r="MCT1" s="6"/>
      <c r="MCU1" s="6"/>
      <c r="MCV1" s="6"/>
      <c r="MCW1" s="6"/>
      <c r="MCX1" s="6"/>
      <c r="MCY1" s="6"/>
      <c r="MCZ1" s="6"/>
      <c r="MDA1" s="6"/>
      <c r="MDB1" s="6"/>
      <c r="MDC1" s="6"/>
      <c r="MDD1" s="6"/>
      <c r="MDE1" s="6"/>
      <c r="MDF1" s="6"/>
      <c r="MDG1" s="6"/>
      <c r="MDH1" s="6"/>
      <c r="MDI1" s="6"/>
      <c r="MDJ1" s="6"/>
      <c r="MDK1" s="6"/>
      <c r="MDL1" s="6"/>
      <c r="MDM1" s="6"/>
      <c r="MDN1" s="6"/>
      <c r="MDO1" s="6"/>
      <c r="MDP1" s="6"/>
      <c r="MDQ1" s="6"/>
      <c r="MDR1" s="6"/>
      <c r="MDS1" s="6"/>
      <c r="MDT1" s="6"/>
      <c r="MDU1" s="6"/>
      <c r="MDV1" s="6"/>
      <c r="MDW1" s="6"/>
      <c r="MDX1" s="6"/>
      <c r="MDY1" s="6"/>
      <c r="MDZ1" s="6"/>
      <c r="MEA1" s="6"/>
      <c r="MEB1" s="6"/>
      <c r="MEC1" s="6"/>
      <c r="MED1" s="6"/>
      <c r="MEE1" s="6"/>
      <c r="MEF1" s="6"/>
      <c r="MEG1" s="6"/>
      <c r="MEH1" s="6"/>
      <c r="MEI1" s="6"/>
      <c r="MEJ1" s="6"/>
      <c r="MEK1" s="6"/>
      <c r="MEL1" s="6"/>
      <c r="MEM1" s="6"/>
      <c r="MEN1" s="6"/>
      <c r="MEO1" s="6"/>
      <c r="MEP1" s="6"/>
      <c r="MEQ1" s="6"/>
      <c r="MER1" s="6"/>
      <c r="MES1" s="6"/>
      <c r="MET1" s="6"/>
      <c r="MEU1" s="6"/>
      <c r="MEV1" s="6"/>
      <c r="MEW1" s="6"/>
      <c r="MEX1" s="6"/>
      <c r="MEY1" s="6"/>
      <c r="MEZ1" s="6"/>
      <c r="MFA1" s="6"/>
      <c r="MFB1" s="6"/>
      <c r="MFC1" s="6"/>
      <c r="MFD1" s="6"/>
      <c r="MFE1" s="6"/>
      <c r="MFF1" s="6"/>
      <c r="MFG1" s="6"/>
      <c r="MFH1" s="6"/>
      <c r="MFI1" s="6"/>
      <c r="MFJ1" s="6"/>
      <c r="MFK1" s="6"/>
      <c r="MFL1" s="6"/>
      <c r="MFM1" s="6"/>
      <c r="MFN1" s="6"/>
      <c r="MFO1" s="6"/>
      <c r="MFP1" s="6"/>
      <c r="MFQ1" s="6"/>
      <c r="MFR1" s="6"/>
      <c r="MFS1" s="6"/>
      <c r="MFT1" s="6"/>
      <c r="MFU1" s="6"/>
      <c r="MFV1" s="6"/>
      <c r="MFW1" s="6"/>
      <c r="MFX1" s="6"/>
      <c r="MFY1" s="6"/>
      <c r="MFZ1" s="6"/>
      <c r="MGA1" s="6"/>
      <c r="MGB1" s="6"/>
      <c r="MGC1" s="6"/>
      <c r="MGD1" s="6"/>
      <c r="MGE1" s="6"/>
      <c r="MGF1" s="6"/>
      <c r="MGG1" s="6"/>
      <c r="MGH1" s="6"/>
      <c r="MGI1" s="6"/>
      <c r="MGJ1" s="6"/>
      <c r="MGK1" s="6"/>
      <c r="MGL1" s="6"/>
      <c r="MGM1" s="6"/>
      <c r="MGN1" s="6"/>
      <c r="MGO1" s="6"/>
      <c r="MGP1" s="6"/>
      <c r="MGQ1" s="6"/>
      <c r="MGR1" s="6"/>
      <c r="MGS1" s="6"/>
      <c r="MGT1" s="6"/>
      <c r="MGU1" s="6"/>
      <c r="MGV1" s="6"/>
      <c r="MGW1" s="6"/>
      <c r="MGX1" s="6"/>
      <c r="MGY1" s="6"/>
      <c r="MGZ1" s="6"/>
      <c r="MHA1" s="6"/>
      <c r="MHB1" s="6"/>
      <c r="MHC1" s="6"/>
      <c r="MHD1" s="6"/>
      <c r="MHE1" s="6"/>
      <c r="MHF1" s="6"/>
      <c r="MHG1" s="6"/>
      <c r="MHH1" s="6"/>
      <c r="MHI1" s="6"/>
      <c r="MHJ1" s="6"/>
      <c r="MHK1" s="6"/>
      <c r="MHL1" s="6"/>
      <c r="MHM1" s="6"/>
      <c r="MHN1" s="6"/>
      <c r="MHO1" s="6"/>
      <c r="MHP1" s="6"/>
      <c r="MHQ1" s="6"/>
      <c r="MHR1" s="6"/>
      <c r="MHS1" s="6"/>
      <c r="MHT1" s="6"/>
      <c r="MHU1" s="6"/>
      <c r="MHV1" s="6"/>
      <c r="MHW1" s="6"/>
      <c r="MHX1" s="6"/>
      <c r="MHY1" s="6"/>
      <c r="MHZ1" s="6"/>
      <c r="MIA1" s="6"/>
      <c r="MIB1" s="6"/>
      <c r="MIC1" s="6"/>
      <c r="MID1" s="6"/>
      <c r="MIE1" s="6"/>
      <c r="MIF1" s="6"/>
      <c r="MIG1" s="6"/>
      <c r="MIH1" s="6"/>
      <c r="MII1" s="6"/>
      <c r="MIJ1" s="6"/>
      <c r="MIK1" s="6"/>
      <c r="MIL1" s="6"/>
      <c r="MIM1" s="6"/>
      <c r="MIN1" s="6"/>
      <c r="MIO1" s="6"/>
      <c r="MIP1" s="6"/>
      <c r="MIQ1" s="6"/>
      <c r="MIR1" s="6"/>
      <c r="MIS1" s="6"/>
      <c r="MIT1" s="6"/>
      <c r="MIU1" s="6"/>
      <c r="MIV1" s="6"/>
      <c r="MIW1" s="6"/>
      <c r="MIX1" s="6"/>
      <c r="MIY1" s="6"/>
      <c r="MIZ1" s="6"/>
      <c r="MJA1" s="6"/>
      <c r="MJB1" s="6"/>
      <c r="MJC1" s="6"/>
      <c r="MJD1" s="6"/>
      <c r="MJE1" s="6"/>
      <c r="MJF1" s="6"/>
      <c r="MJG1" s="6"/>
      <c r="MJH1" s="6"/>
      <c r="MJI1" s="6"/>
      <c r="MJJ1" s="6"/>
      <c r="MJK1" s="6"/>
      <c r="MJL1" s="6"/>
      <c r="MJM1" s="6"/>
      <c r="MJN1" s="6"/>
      <c r="MJO1" s="6"/>
      <c r="MJP1" s="6"/>
      <c r="MJQ1" s="6"/>
      <c r="MJR1" s="6"/>
      <c r="MJS1" s="6"/>
      <c r="MJT1" s="6"/>
      <c r="MJU1" s="6"/>
      <c r="MJV1" s="6"/>
      <c r="MJW1" s="6"/>
      <c r="MJX1" s="6"/>
      <c r="MJY1" s="6"/>
      <c r="MJZ1" s="6"/>
      <c r="MKA1" s="6"/>
      <c r="MKB1" s="6"/>
      <c r="MKC1" s="6"/>
      <c r="MKD1" s="6"/>
      <c r="MKE1" s="6"/>
      <c r="MKF1" s="6"/>
      <c r="MKG1" s="6"/>
      <c r="MKH1" s="6"/>
      <c r="MKI1" s="6"/>
      <c r="MKJ1" s="6"/>
      <c r="MKK1" s="6"/>
      <c r="MKL1" s="6"/>
      <c r="MKM1" s="6"/>
      <c r="MKN1" s="6"/>
      <c r="MKO1" s="6"/>
      <c r="MKP1" s="6"/>
      <c r="MKQ1" s="6"/>
      <c r="MKR1" s="6"/>
      <c r="MKS1" s="6"/>
      <c r="MKT1" s="6"/>
      <c r="MKU1" s="6"/>
      <c r="MKV1" s="6"/>
      <c r="MKW1" s="6"/>
      <c r="MKX1" s="6"/>
      <c r="MKY1" s="6"/>
      <c r="MKZ1" s="6"/>
      <c r="MLA1" s="6"/>
      <c r="MLB1" s="6"/>
      <c r="MLC1" s="6"/>
      <c r="MLD1" s="6"/>
      <c r="MLE1" s="6"/>
      <c r="MLF1" s="6"/>
      <c r="MLG1" s="6"/>
      <c r="MLH1" s="6"/>
      <c r="MLI1" s="6"/>
      <c r="MLJ1" s="6"/>
      <c r="MLK1" s="6"/>
      <c r="MLL1" s="6"/>
      <c r="MLM1" s="6"/>
      <c r="MLN1" s="6"/>
      <c r="MLO1" s="6"/>
      <c r="MLP1" s="6"/>
      <c r="MLQ1" s="6"/>
      <c r="MLR1" s="6"/>
      <c r="MLS1" s="6"/>
      <c r="MLT1" s="6"/>
      <c r="MLU1" s="6"/>
      <c r="MLV1" s="6"/>
      <c r="MLW1" s="6"/>
      <c r="MLX1" s="6"/>
      <c r="MLY1" s="6"/>
      <c r="MLZ1" s="6"/>
      <c r="MMA1" s="6"/>
      <c r="MMB1" s="6"/>
      <c r="MMC1" s="6"/>
      <c r="MMD1" s="6"/>
      <c r="MME1" s="6"/>
      <c r="MMF1" s="6"/>
      <c r="MMG1" s="6"/>
      <c r="MMH1" s="6"/>
      <c r="MMI1" s="6"/>
      <c r="MMJ1" s="6"/>
      <c r="MMK1" s="6"/>
      <c r="MML1" s="6"/>
      <c r="MMM1" s="6"/>
      <c r="MMN1" s="6"/>
      <c r="MMO1" s="6"/>
      <c r="MMP1" s="6"/>
      <c r="MMQ1" s="6"/>
      <c r="MMR1" s="6"/>
      <c r="MMS1" s="6"/>
      <c r="MMT1" s="6"/>
      <c r="MMU1" s="6"/>
      <c r="MMV1" s="6"/>
      <c r="MMW1" s="6"/>
      <c r="MMX1" s="6"/>
      <c r="MMY1" s="6"/>
      <c r="MMZ1" s="6"/>
      <c r="MNA1" s="6"/>
      <c r="MNB1" s="6"/>
      <c r="MNC1" s="6"/>
      <c r="MND1" s="6"/>
      <c r="MNE1" s="6"/>
      <c r="MNF1" s="6"/>
      <c r="MNG1" s="6"/>
      <c r="MNH1" s="6"/>
      <c r="MNI1" s="6"/>
      <c r="MNJ1" s="6"/>
      <c r="MNK1" s="6"/>
      <c r="MNL1" s="6"/>
      <c r="MNM1" s="6"/>
      <c r="MNN1" s="6"/>
      <c r="MNO1" s="6"/>
      <c r="MNP1" s="6"/>
      <c r="MNQ1" s="6"/>
      <c r="MNR1" s="6"/>
      <c r="MNS1" s="6"/>
      <c r="MNT1" s="6"/>
      <c r="MNU1" s="6"/>
      <c r="MNV1" s="6"/>
      <c r="MNW1" s="6"/>
      <c r="MNX1" s="6"/>
      <c r="MNY1" s="6"/>
      <c r="MNZ1" s="6"/>
      <c r="MOA1" s="6"/>
      <c r="MOB1" s="6"/>
      <c r="MOC1" s="6"/>
      <c r="MOD1" s="6"/>
      <c r="MOE1" s="6"/>
      <c r="MOF1" s="6"/>
      <c r="MOG1" s="6"/>
      <c r="MOH1" s="6"/>
      <c r="MOI1" s="6"/>
      <c r="MOJ1" s="6"/>
      <c r="MOK1" s="6"/>
      <c r="MOL1" s="6"/>
      <c r="MOM1" s="6"/>
      <c r="MON1" s="6"/>
      <c r="MOO1" s="6"/>
      <c r="MOP1" s="6"/>
      <c r="MOQ1" s="6"/>
      <c r="MOR1" s="6"/>
      <c r="MOS1" s="6"/>
      <c r="MOT1" s="6"/>
      <c r="MOU1" s="6"/>
      <c r="MOV1" s="6"/>
      <c r="MOW1" s="6"/>
      <c r="MOX1" s="6"/>
      <c r="MOY1" s="6"/>
      <c r="MOZ1" s="6"/>
      <c r="MPA1" s="6"/>
      <c r="MPB1" s="6"/>
      <c r="MPC1" s="6"/>
      <c r="MPD1" s="6"/>
      <c r="MPE1" s="6"/>
      <c r="MPF1" s="6"/>
      <c r="MPG1" s="6"/>
      <c r="MPH1" s="6"/>
      <c r="MPI1" s="6"/>
      <c r="MPJ1" s="6"/>
      <c r="MPK1" s="6"/>
      <c r="MPL1" s="6"/>
      <c r="MPM1" s="6"/>
      <c r="MPN1" s="6"/>
      <c r="MPO1" s="6"/>
      <c r="MPP1" s="6"/>
      <c r="MPQ1" s="6"/>
      <c r="MPR1" s="6"/>
      <c r="MPS1" s="6"/>
      <c r="MPT1" s="6"/>
      <c r="MPU1" s="6"/>
      <c r="MPV1" s="6"/>
      <c r="MPW1" s="6"/>
      <c r="MPX1" s="6"/>
      <c r="MPY1" s="6"/>
      <c r="MPZ1" s="6"/>
      <c r="MQA1" s="6"/>
      <c r="MQB1" s="6"/>
      <c r="MQC1" s="6"/>
      <c r="MQD1" s="6"/>
      <c r="MQE1" s="6"/>
      <c r="MQF1" s="6"/>
      <c r="MQG1" s="6"/>
      <c r="MQH1" s="6"/>
      <c r="MQI1" s="6"/>
      <c r="MQJ1" s="6"/>
      <c r="MQK1" s="6"/>
      <c r="MQL1" s="6"/>
      <c r="MQM1" s="6"/>
      <c r="MQN1" s="6"/>
      <c r="MQO1" s="6"/>
      <c r="MQP1" s="6"/>
      <c r="MQQ1" s="6"/>
      <c r="MQR1" s="6"/>
      <c r="MQS1" s="6"/>
      <c r="MQT1" s="6"/>
      <c r="MQU1" s="6"/>
      <c r="MQV1" s="6"/>
      <c r="MQW1" s="6"/>
      <c r="MQX1" s="6"/>
      <c r="MQY1" s="6"/>
      <c r="MQZ1" s="6"/>
      <c r="MRA1" s="6"/>
      <c r="MRB1" s="6"/>
      <c r="MRC1" s="6"/>
      <c r="MRD1" s="6"/>
      <c r="MRE1" s="6"/>
      <c r="MRF1" s="6"/>
      <c r="MRG1" s="6"/>
      <c r="MRH1" s="6"/>
      <c r="MRI1" s="6"/>
      <c r="MRJ1" s="6"/>
      <c r="MRK1" s="6"/>
      <c r="MRL1" s="6"/>
      <c r="MRM1" s="6"/>
      <c r="MRN1" s="6"/>
      <c r="MRO1" s="6"/>
      <c r="MRP1" s="6"/>
      <c r="MRQ1" s="6"/>
      <c r="MRR1" s="6"/>
      <c r="MRS1" s="6"/>
      <c r="MRT1" s="6"/>
      <c r="MRU1" s="6"/>
      <c r="MRV1" s="6"/>
      <c r="MRW1" s="6"/>
      <c r="MRX1" s="6"/>
      <c r="MRY1" s="6"/>
      <c r="MRZ1" s="6"/>
      <c r="MSA1" s="6"/>
      <c r="MSB1" s="6"/>
      <c r="MSC1" s="6"/>
      <c r="MSD1" s="6"/>
      <c r="MSE1" s="6"/>
      <c r="MSF1" s="6"/>
      <c r="MSG1" s="6"/>
      <c r="MSH1" s="6"/>
      <c r="MSI1" s="6"/>
      <c r="MSJ1" s="6"/>
      <c r="MSK1" s="6"/>
      <c r="MSL1" s="6"/>
      <c r="MSM1" s="6"/>
      <c r="MSN1" s="6"/>
      <c r="MSO1" s="6"/>
      <c r="MSP1" s="6"/>
      <c r="MSQ1" s="6"/>
      <c r="MSR1" s="6"/>
      <c r="MSS1" s="6"/>
      <c r="MST1" s="6"/>
      <c r="MSU1" s="6"/>
      <c r="MSV1" s="6"/>
      <c r="MSW1" s="6"/>
      <c r="MSX1" s="6"/>
      <c r="MSY1" s="6"/>
      <c r="MSZ1" s="6"/>
      <c r="MTA1" s="6"/>
      <c r="MTB1" s="6"/>
      <c r="MTC1" s="6"/>
      <c r="MTD1" s="6"/>
      <c r="MTE1" s="6"/>
      <c r="MTF1" s="6"/>
      <c r="MTG1" s="6"/>
      <c r="MTH1" s="6"/>
      <c r="MTI1" s="6"/>
      <c r="MTJ1" s="6"/>
      <c r="MTK1" s="6"/>
      <c r="MTL1" s="6"/>
      <c r="MTM1" s="6"/>
      <c r="MTN1" s="6"/>
      <c r="MTO1" s="6"/>
      <c r="MTP1" s="6"/>
      <c r="MTQ1" s="6"/>
      <c r="MTR1" s="6"/>
      <c r="MTS1" s="6"/>
      <c r="MTT1" s="6"/>
      <c r="MTU1" s="6"/>
      <c r="MTV1" s="6"/>
      <c r="MTW1" s="6"/>
      <c r="MTX1" s="6"/>
      <c r="MTY1" s="6"/>
      <c r="MTZ1" s="6"/>
      <c r="MUA1" s="6"/>
      <c r="MUB1" s="6"/>
      <c r="MUC1" s="6"/>
      <c r="MUD1" s="6"/>
      <c r="MUE1" s="6"/>
      <c r="MUF1" s="6"/>
      <c r="MUG1" s="6"/>
      <c r="MUH1" s="6"/>
      <c r="MUI1" s="6"/>
      <c r="MUJ1" s="6"/>
      <c r="MUK1" s="6"/>
      <c r="MUL1" s="6"/>
      <c r="MUM1" s="6"/>
      <c r="MUN1" s="6"/>
      <c r="MUO1" s="6"/>
      <c r="MUP1" s="6"/>
      <c r="MUQ1" s="6"/>
      <c r="MUR1" s="6"/>
      <c r="MUS1" s="6"/>
      <c r="MUT1" s="6"/>
      <c r="MUU1" s="6"/>
      <c r="MUV1" s="6"/>
      <c r="MUW1" s="6"/>
      <c r="MUX1" s="6"/>
      <c r="MUY1" s="6"/>
      <c r="MUZ1" s="6"/>
      <c r="MVA1" s="6"/>
      <c r="MVB1" s="6"/>
      <c r="MVC1" s="6"/>
      <c r="MVD1" s="6"/>
      <c r="MVE1" s="6"/>
      <c r="MVF1" s="6"/>
      <c r="MVG1" s="6"/>
      <c r="MVH1" s="6"/>
      <c r="MVI1" s="6"/>
      <c r="MVJ1" s="6"/>
      <c r="MVK1" s="6"/>
      <c r="MVL1" s="6"/>
      <c r="MVM1" s="6"/>
      <c r="MVN1" s="6"/>
      <c r="MVO1" s="6"/>
      <c r="MVP1" s="6"/>
      <c r="MVQ1" s="6"/>
      <c r="MVR1" s="6"/>
      <c r="MVS1" s="6"/>
      <c r="MVT1" s="6"/>
      <c r="MVU1" s="6"/>
      <c r="MVV1" s="6"/>
      <c r="MVW1" s="6"/>
      <c r="MVX1" s="6"/>
      <c r="MVY1" s="6"/>
      <c r="MVZ1" s="6"/>
      <c r="MWA1" s="6"/>
      <c r="MWB1" s="6"/>
      <c r="MWC1" s="6"/>
      <c r="MWD1" s="6"/>
      <c r="MWE1" s="6"/>
      <c r="MWF1" s="6"/>
      <c r="MWG1" s="6"/>
      <c r="MWH1" s="6"/>
      <c r="MWI1" s="6"/>
      <c r="MWJ1" s="6"/>
      <c r="MWK1" s="6"/>
      <c r="MWL1" s="6"/>
      <c r="MWM1" s="6"/>
      <c r="MWN1" s="6"/>
      <c r="MWO1" s="6"/>
      <c r="MWP1" s="6"/>
      <c r="MWQ1" s="6"/>
      <c r="MWR1" s="6"/>
      <c r="MWS1" s="6"/>
      <c r="MWT1" s="6"/>
      <c r="MWU1" s="6"/>
      <c r="MWV1" s="6"/>
      <c r="MWW1" s="6"/>
      <c r="MWX1" s="6"/>
      <c r="MWY1" s="6"/>
      <c r="MWZ1" s="6"/>
      <c r="MXA1" s="6"/>
      <c r="MXB1" s="6"/>
      <c r="MXC1" s="6"/>
      <c r="MXD1" s="6"/>
      <c r="MXE1" s="6"/>
      <c r="MXF1" s="6"/>
      <c r="MXG1" s="6"/>
      <c r="MXH1" s="6"/>
      <c r="MXI1" s="6"/>
      <c r="MXJ1" s="6"/>
      <c r="MXK1" s="6"/>
      <c r="MXL1" s="6"/>
      <c r="MXM1" s="6"/>
      <c r="MXN1" s="6"/>
      <c r="MXO1" s="6"/>
      <c r="MXP1" s="6"/>
      <c r="MXQ1" s="6"/>
      <c r="MXR1" s="6"/>
      <c r="MXS1" s="6"/>
      <c r="MXT1" s="6"/>
      <c r="MXU1" s="6"/>
      <c r="MXV1" s="6"/>
      <c r="MXW1" s="6"/>
      <c r="MXX1" s="6"/>
      <c r="MXY1" s="6"/>
      <c r="MXZ1" s="6"/>
      <c r="MYA1" s="6"/>
      <c r="MYB1" s="6"/>
      <c r="MYC1" s="6"/>
      <c r="MYD1" s="6"/>
      <c r="MYE1" s="6"/>
      <c r="MYF1" s="6"/>
      <c r="MYG1" s="6"/>
      <c r="MYH1" s="6"/>
      <c r="MYI1" s="6"/>
      <c r="MYJ1" s="6"/>
      <c r="MYK1" s="6"/>
      <c r="MYL1" s="6"/>
      <c r="MYM1" s="6"/>
      <c r="MYN1" s="6"/>
      <c r="MYO1" s="6"/>
      <c r="MYP1" s="6"/>
      <c r="MYQ1" s="6"/>
      <c r="MYR1" s="6"/>
      <c r="MYS1" s="6"/>
      <c r="MYT1" s="6"/>
      <c r="MYU1" s="6"/>
      <c r="MYV1" s="6"/>
      <c r="MYW1" s="6"/>
      <c r="MYX1" s="6"/>
      <c r="MYY1" s="6"/>
      <c r="MYZ1" s="6"/>
      <c r="MZA1" s="6"/>
      <c r="MZB1" s="6"/>
      <c r="MZC1" s="6"/>
      <c r="MZD1" s="6"/>
      <c r="MZE1" s="6"/>
      <c r="MZF1" s="6"/>
      <c r="MZG1" s="6"/>
      <c r="MZH1" s="6"/>
      <c r="MZI1" s="6"/>
      <c r="MZJ1" s="6"/>
      <c r="MZK1" s="6"/>
      <c r="MZL1" s="6"/>
      <c r="MZM1" s="6"/>
      <c r="MZN1" s="6"/>
      <c r="MZO1" s="6"/>
      <c r="MZP1" s="6"/>
      <c r="MZQ1" s="6"/>
      <c r="MZR1" s="6"/>
      <c r="MZS1" s="6"/>
      <c r="MZT1" s="6"/>
      <c r="MZU1" s="6"/>
      <c r="MZV1" s="6"/>
      <c r="MZW1" s="6"/>
      <c r="MZX1" s="6"/>
      <c r="MZY1" s="6"/>
      <c r="MZZ1" s="6"/>
      <c r="NAA1" s="6"/>
      <c r="NAB1" s="6"/>
      <c r="NAC1" s="6"/>
      <c r="NAD1" s="6"/>
      <c r="NAE1" s="6"/>
      <c r="NAF1" s="6"/>
      <c r="NAG1" s="6"/>
      <c r="NAH1" s="6"/>
      <c r="NAI1" s="6"/>
      <c r="NAJ1" s="6"/>
      <c r="NAK1" s="6"/>
      <c r="NAL1" s="6"/>
      <c r="NAM1" s="6"/>
      <c r="NAN1" s="6"/>
      <c r="NAO1" s="6"/>
      <c r="NAP1" s="6"/>
      <c r="NAQ1" s="6"/>
      <c r="NAR1" s="6"/>
      <c r="NAS1" s="6"/>
      <c r="NAT1" s="6"/>
      <c r="NAU1" s="6"/>
      <c r="NAV1" s="6"/>
      <c r="NAW1" s="6"/>
      <c r="NAX1" s="6"/>
      <c r="NAY1" s="6"/>
      <c r="NAZ1" s="6"/>
      <c r="NBA1" s="6"/>
      <c r="NBB1" s="6"/>
      <c r="NBC1" s="6"/>
      <c r="NBD1" s="6"/>
      <c r="NBE1" s="6"/>
      <c r="NBF1" s="6"/>
      <c r="NBG1" s="6"/>
      <c r="NBH1" s="6"/>
      <c r="NBI1" s="6"/>
      <c r="NBJ1" s="6"/>
      <c r="NBK1" s="6"/>
      <c r="NBL1" s="6"/>
      <c r="NBM1" s="6"/>
      <c r="NBN1" s="6"/>
      <c r="NBO1" s="6"/>
      <c r="NBP1" s="6"/>
      <c r="NBQ1" s="6"/>
      <c r="NBR1" s="6"/>
      <c r="NBS1" s="6"/>
      <c r="NBT1" s="6"/>
      <c r="NBU1" s="6"/>
      <c r="NBV1" s="6"/>
      <c r="NBW1" s="6"/>
      <c r="NBX1" s="6"/>
      <c r="NBY1" s="6"/>
      <c r="NBZ1" s="6"/>
      <c r="NCA1" s="6"/>
      <c r="NCB1" s="6"/>
      <c r="NCC1" s="6"/>
      <c r="NCD1" s="6"/>
      <c r="NCE1" s="6"/>
      <c r="NCF1" s="6"/>
      <c r="NCG1" s="6"/>
      <c r="NCH1" s="6"/>
      <c r="NCI1" s="6"/>
      <c r="NCJ1" s="6"/>
      <c r="NCK1" s="6"/>
      <c r="NCL1" s="6"/>
      <c r="NCM1" s="6"/>
      <c r="NCN1" s="6"/>
      <c r="NCO1" s="6"/>
      <c r="NCP1" s="6"/>
      <c r="NCQ1" s="6"/>
      <c r="NCR1" s="6"/>
      <c r="NCS1" s="6"/>
      <c r="NCT1" s="6"/>
      <c r="NCU1" s="6"/>
      <c r="NCV1" s="6"/>
      <c r="NCW1" s="6"/>
      <c r="NCX1" s="6"/>
      <c r="NCY1" s="6"/>
      <c r="NCZ1" s="6"/>
      <c r="NDA1" s="6"/>
      <c r="NDB1" s="6"/>
      <c r="NDC1" s="6"/>
      <c r="NDD1" s="6"/>
      <c r="NDE1" s="6"/>
      <c r="NDF1" s="6"/>
      <c r="NDG1" s="6"/>
      <c r="NDH1" s="6"/>
      <c r="NDI1" s="6"/>
      <c r="NDJ1" s="6"/>
      <c r="NDK1" s="6"/>
      <c r="NDL1" s="6"/>
      <c r="NDM1" s="6"/>
      <c r="NDN1" s="6"/>
      <c r="NDO1" s="6"/>
      <c r="NDP1" s="6"/>
      <c r="NDQ1" s="6"/>
      <c r="NDR1" s="6"/>
      <c r="NDS1" s="6"/>
      <c r="NDT1" s="6"/>
      <c r="NDU1" s="6"/>
      <c r="NDV1" s="6"/>
      <c r="NDW1" s="6"/>
      <c r="NDX1" s="6"/>
      <c r="NDY1" s="6"/>
      <c r="NDZ1" s="6"/>
      <c r="NEA1" s="6"/>
      <c r="NEB1" s="6"/>
      <c r="NEC1" s="6"/>
      <c r="NED1" s="6"/>
      <c r="NEE1" s="6"/>
      <c r="NEF1" s="6"/>
      <c r="NEG1" s="6"/>
      <c r="NEH1" s="6"/>
      <c r="NEI1" s="6"/>
      <c r="NEJ1" s="6"/>
      <c r="NEK1" s="6"/>
      <c r="NEL1" s="6"/>
      <c r="NEM1" s="6"/>
      <c r="NEN1" s="6"/>
      <c r="NEO1" s="6"/>
      <c r="NEP1" s="6"/>
      <c r="NEQ1" s="6"/>
      <c r="NER1" s="6"/>
      <c r="NES1" s="6"/>
      <c r="NET1" s="6"/>
      <c r="NEU1" s="6"/>
      <c r="NEV1" s="6"/>
      <c r="NEW1" s="6"/>
      <c r="NEX1" s="6"/>
      <c r="NEY1" s="6"/>
      <c r="NEZ1" s="6"/>
      <c r="NFA1" s="6"/>
      <c r="NFB1" s="6"/>
      <c r="NFC1" s="6"/>
      <c r="NFD1" s="6"/>
      <c r="NFE1" s="6"/>
      <c r="NFF1" s="6"/>
      <c r="NFG1" s="6"/>
      <c r="NFH1" s="6"/>
      <c r="NFI1" s="6"/>
      <c r="NFJ1" s="6"/>
      <c r="NFK1" s="6"/>
      <c r="NFL1" s="6"/>
      <c r="NFM1" s="6"/>
      <c r="NFN1" s="6"/>
      <c r="NFO1" s="6"/>
      <c r="NFP1" s="6"/>
      <c r="NFQ1" s="6"/>
      <c r="NFR1" s="6"/>
      <c r="NFS1" s="6"/>
      <c r="NFT1" s="6"/>
      <c r="NFU1" s="6"/>
      <c r="NFV1" s="6"/>
      <c r="NFW1" s="6"/>
      <c r="NFX1" s="6"/>
      <c r="NFY1" s="6"/>
      <c r="NFZ1" s="6"/>
      <c r="NGA1" s="6"/>
      <c r="NGB1" s="6"/>
      <c r="NGC1" s="6"/>
      <c r="NGD1" s="6"/>
      <c r="NGE1" s="6"/>
      <c r="NGF1" s="6"/>
      <c r="NGG1" s="6"/>
      <c r="NGH1" s="6"/>
      <c r="NGI1" s="6"/>
      <c r="NGJ1" s="6"/>
      <c r="NGK1" s="6"/>
      <c r="NGL1" s="6"/>
      <c r="NGM1" s="6"/>
      <c r="NGN1" s="6"/>
      <c r="NGO1" s="6"/>
      <c r="NGP1" s="6"/>
      <c r="NGQ1" s="6"/>
      <c r="NGR1" s="6"/>
      <c r="NGS1" s="6"/>
      <c r="NGT1" s="6"/>
      <c r="NGU1" s="6"/>
      <c r="NGV1" s="6"/>
      <c r="NGW1" s="6"/>
      <c r="NGX1" s="6"/>
      <c r="NGY1" s="6"/>
      <c r="NGZ1" s="6"/>
      <c r="NHA1" s="6"/>
      <c r="NHB1" s="6"/>
      <c r="NHC1" s="6"/>
      <c r="NHD1" s="6"/>
      <c r="NHE1" s="6"/>
      <c r="NHF1" s="6"/>
      <c r="NHG1" s="6"/>
      <c r="NHH1" s="6"/>
      <c r="NHI1" s="6"/>
      <c r="NHJ1" s="6"/>
      <c r="NHK1" s="6"/>
      <c r="NHL1" s="6"/>
      <c r="NHM1" s="6"/>
      <c r="NHN1" s="6"/>
      <c r="NHO1" s="6"/>
      <c r="NHP1" s="6"/>
      <c r="NHQ1" s="6"/>
      <c r="NHR1" s="6"/>
      <c r="NHS1" s="6"/>
      <c r="NHT1" s="6"/>
      <c r="NHU1" s="6"/>
      <c r="NHV1" s="6"/>
      <c r="NHW1" s="6"/>
      <c r="NHX1" s="6"/>
      <c r="NHY1" s="6"/>
      <c r="NHZ1" s="6"/>
      <c r="NIA1" s="6"/>
      <c r="NIB1" s="6"/>
      <c r="NIC1" s="6"/>
      <c r="NID1" s="6"/>
      <c r="NIE1" s="6"/>
      <c r="NIF1" s="6"/>
      <c r="NIG1" s="6"/>
      <c r="NIH1" s="6"/>
      <c r="NII1" s="6"/>
      <c r="NIJ1" s="6"/>
      <c r="NIK1" s="6"/>
      <c r="NIL1" s="6"/>
      <c r="NIM1" s="6"/>
      <c r="NIN1" s="6"/>
      <c r="NIO1" s="6"/>
      <c r="NIP1" s="6"/>
      <c r="NIQ1" s="6"/>
      <c r="NIR1" s="6"/>
      <c r="NIS1" s="6"/>
      <c r="NIT1" s="6"/>
      <c r="NIU1" s="6"/>
      <c r="NIV1" s="6"/>
      <c r="NIW1" s="6"/>
      <c r="NIX1" s="6"/>
      <c r="NIY1" s="6"/>
      <c r="NIZ1" s="6"/>
      <c r="NJA1" s="6"/>
      <c r="NJB1" s="6"/>
      <c r="NJC1" s="6"/>
      <c r="NJD1" s="6"/>
      <c r="NJE1" s="6"/>
      <c r="NJF1" s="6"/>
      <c r="NJG1" s="6"/>
      <c r="NJH1" s="6"/>
      <c r="NJI1" s="6"/>
      <c r="NJJ1" s="6"/>
      <c r="NJK1" s="6"/>
      <c r="NJL1" s="6"/>
      <c r="NJM1" s="6"/>
      <c r="NJN1" s="6"/>
      <c r="NJO1" s="6"/>
      <c r="NJP1" s="6"/>
      <c r="NJQ1" s="6"/>
      <c r="NJR1" s="6"/>
      <c r="NJS1" s="6"/>
      <c r="NJT1" s="6"/>
      <c r="NJU1" s="6"/>
      <c r="NJV1" s="6"/>
      <c r="NJW1" s="6"/>
      <c r="NJX1" s="6"/>
      <c r="NJY1" s="6"/>
      <c r="NJZ1" s="6"/>
      <c r="NKA1" s="6"/>
      <c r="NKB1" s="6"/>
      <c r="NKC1" s="6"/>
      <c r="NKD1" s="6"/>
      <c r="NKE1" s="6"/>
      <c r="NKF1" s="6"/>
      <c r="NKG1" s="6"/>
      <c r="NKH1" s="6"/>
      <c r="NKI1" s="6"/>
      <c r="NKJ1" s="6"/>
      <c r="NKK1" s="6"/>
      <c r="NKL1" s="6"/>
      <c r="NKM1" s="6"/>
      <c r="NKN1" s="6"/>
      <c r="NKO1" s="6"/>
      <c r="NKP1" s="6"/>
      <c r="NKQ1" s="6"/>
      <c r="NKR1" s="6"/>
      <c r="NKS1" s="6"/>
      <c r="NKT1" s="6"/>
      <c r="NKU1" s="6"/>
      <c r="NKV1" s="6"/>
      <c r="NKW1" s="6"/>
      <c r="NKX1" s="6"/>
      <c r="NKY1" s="6"/>
      <c r="NKZ1" s="6"/>
      <c r="NLA1" s="6"/>
      <c r="NLB1" s="6"/>
      <c r="NLC1" s="6"/>
      <c r="NLD1" s="6"/>
      <c r="NLE1" s="6"/>
      <c r="NLF1" s="6"/>
      <c r="NLG1" s="6"/>
      <c r="NLH1" s="6"/>
      <c r="NLI1" s="6"/>
      <c r="NLJ1" s="6"/>
      <c r="NLK1" s="6"/>
      <c r="NLL1" s="6"/>
      <c r="NLM1" s="6"/>
      <c r="NLN1" s="6"/>
      <c r="NLO1" s="6"/>
      <c r="NLP1" s="6"/>
      <c r="NLQ1" s="6"/>
      <c r="NLR1" s="6"/>
      <c r="NLS1" s="6"/>
      <c r="NLT1" s="6"/>
      <c r="NLU1" s="6"/>
      <c r="NLV1" s="6"/>
      <c r="NLW1" s="6"/>
      <c r="NLX1" s="6"/>
      <c r="NLY1" s="6"/>
      <c r="NLZ1" s="6"/>
      <c r="NMA1" s="6"/>
      <c r="NMB1" s="6"/>
      <c r="NMC1" s="6"/>
      <c r="NMD1" s="6"/>
      <c r="NME1" s="6"/>
      <c r="NMF1" s="6"/>
      <c r="NMG1" s="6"/>
      <c r="NMH1" s="6"/>
      <c r="NMI1" s="6"/>
      <c r="NMJ1" s="6"/>
      <c r="NMK1" s="6"/>
      <c r="NML1" s="6"/>
      <c r="NMM1" s="6"/>
      <c r="NMN1" s="6"/>
      <c r="NMO1" s="6"/>
      <c r="NMP1" s="6"/>
      <c r="NMQ1" s="6"/>
      <c r="NMR1" s="6"/>
      <c r="NMS1" s="6"/>
      <c r="NMT1" s="6"/>
      <c r="NMU1" s="6"/>
      <c r="NMV1" s="6"/>
      <c r="NMW1" s="6"/>
      <c r="NMX1" s="6"/>
      <c r="NMY1" s="6"/>
      <c r="NMZ1" s="6"/>
      <c r="NNA1" s="6"/>
      <c r="NNB1" s="6"/>
      <c r="NNC1" s="6"/>
      <c r="NND1" s="6"/>
      <c r="NNE1" s="6"/>
      <c r="NNF1" s="6"/>
      <c r="NNG1" s="6"/>
      <c r="NNH1" s="6"/>
      <c r="NNI1" s="6"/>
      <c r="NNJ1" s="6"/>
      <c r="NNK1" s="6"/>
      <c r="NNL1" s="6"/>
      <c r="NNM1" s="6"/>
      <c r="NNN1" s="6"/>
      <c r="NNO1" s="6"/>
      <c r="NNP1" s="6"/>
      <c r="NNQ1" s="6"/>
      <c r="NNR1" s="6"/>
      <c r="NNS1" s="6"/>
      <c r="NNT1" s="6"/>
      <c r="NNU1" s="6"/>
      <c r="NNV1" s="6"/>
      <c r="NNW1" s="6"/>
      <c r="NNX1" s="6"/>
      <c r="NNY1" s="6"/>
      <c r="NNZ1" s="6"/>
      <c r="NOA1" s="6"/>
      <c r="NOB1" s="6"/>
      <c r="NOC1" s="6"/>
      <c r="NOD1" s="6"/>
      <c r="NOE1" s="6"/>
      <c r="NOF1" s="6"/>
      <c r="NOG1" s="6"/>
      <c r="NOH1" s="6"/>
      <c r="NOI1" s="6"/>
      <c r="NOJ1" s="6"/>
      <c r="NOK1" s="6"/>
      <c r="NOL1" s="6"/>
      <c r="NOM1" s="6"/>
      <c r="NON1" s="6"/>
      <c r="NOO1" s="6"/>
      <c r="NOP1" s="6"/>
      <c r="NOQ1" s="6"/>
      <c r="NOR1" s="6"/>
      <c r="NOS1" s="6"/>
      <c r="NOT1" s="6"/>
      <c r="NOU1" s="6"/>
      <c r="NOV1" s="6"/>
      <c r="NOW1" s="6"/>
      <c r="NOX1" s="6"/>
      <c r="NOY1" s="6"/>
      <c r="NOZ1" s="6"/>
      <c r="NPA1" s="6"/>
      <c r="NPB1" s="6"/>
      <c r="NPC1" s="6"/>
      <c r="NPD1" s="6"/>
      <c r="NPE1" s="6"/>
      <c r="NPF1" s="6"/>
      <c r="NPG1" s="6"/>
      <c r="NPH1" s="6"/>
      <c r="NPI1" s="6"/>
      <c r="NPJ1" s="6"/>
      <c r="NPK1" s="6"/>
      <c r="NPL1" s="6"/>
      <c r="NPM1" s="6"/>
      <c r="NPN1" s="6"/>
      <c r="NPO1" s="6"/>
      <c r="NPP1" s="6"/>
      <c r="NPQ1" s="6"/>
      <c r="NPR1" s="6"/>
      <c r="NPS1" s="6"/>
      <c r="NPT1" s="6"/>
      <c r="NPU1" s="6"/>
      <c r="NPV1" s="6"/>
      <c r="NPW1" s="6"/>
      <c r="NPX1" s="6"/>
      <c r="NPY1" s="6"/>
      <c r="NPZ1" s="6"/>
      <c r="NQA1" s="6"/>
      <c r="NQB1" s="6"/>
      <c r="NQC1" s="6"/>
      <c r="NQD1" s="6"/>
      <c r="NQE1" s="6"/>
      <c r="NQF1" s="6"/>
      <c r="NQG1" s="6"/>
      <c r="NQH1" s="6"/>
      <c r="NQI1" s="6"/>
      <c r="NQJ1" s="6"/>
      <c r="NQK1" s="6"/>
      <c r="NQL1" s="6"/>
      <c r="NQM1" s="6"/>
      <c r="NQN1" s="6"/>
      <c r="NQO1" s="6"/>
      <c r="NQP1" s="6"/>
      <c r="NQQ1" s="6"/>
      <c r="NQR1" s="6"/>
      <c r="NQS1" s="6"/>
      <c r="NQT1" s="6"/>
      <c r="NQU1" s="6"/>
      <c r="NQV1" s="6"/>
      <c r="NQW1" s="6"/>
      <c r="NQX1" s="6"/>
      <c r="NQY1" s="6"/>
      <c r="NQZ1" s="6"/>
      <c r="NRA1" s="6"/>
      <c r="NRB1" s="6"/>
      <c r="NRC1" s="6"/>
      <c r="NRD1" s="6"/>
      <c r="NRE1" s="6"/>
      <c r="NRF1" s="6"/>
      <c r="NRG1" s="6"/>
      <c r="NRH1" s="6"/>
      <c r="NRI1" s="6"/>
      <c r="NRJ1" s="6"/>
      <c r="NRK1" s="6"/>
      <c r="NRL1" s="6"/>
      <c r="NRM1" s="6"/>
      <c r="NRN1" s="6"/>
      <c r="NRO1" s="6"/>
      <c r="NRP1" s="6"/>
      <c r="NRQ1" s="6"/>
      <c r="NRR1" s="6"/>
      <c r="NRS1" s="6"/>
      <c r="NRT1" s="6"/>
      <c r="NRU1" s="6"/>
      <c r="NRV1" s="6"/>
      <c r="NRW1" s="6"/>
      <c r="NRX1" s="6"/>
      <c r="NRY1" s="6"/>
      <c r="NRZ1" s="6"/>
      <c r="NSA1" s="6"/>
      <c r="NSB1" s="6"/>
      <c r="NSC1" s="6"/>
      <c r="NSD1" s="6"/>
      <c r="NSE1" s="6"/>
      <c r="NSF1" s="6"/>
      <c r="NSG1" s="6"/>
      <c r="NSH1" s="6"/>
      <c r="NSI1" s="6"/>
      <c r="NSJ1" s="6"/>
      <c r="NSK1" s="6"/>
      <c r="NSL1" s="6"/>
      <c r="NSM1" s="6"/>
      <c r="NSN1" s="6"/>
      <c r="NSO1" s="6"/>
      <c r="NSP1" s="6"/>
      <c r="NSQ1" s="6"/>
      <c r="NSR1" s="6"/>
      <c r="NSS1" s="6"/>
      <c r="NST1" s="6"/>
      <c r="NSU1" s="6"/>
      <c r="NSV1" s="6"/>
      <c r="NSW1" s="6"/>
      <c r="NSX1" s="6"/>
      <c r="NSY1" s="6"/>
      <c r="NSZ1" s="6"/>
      <c r="NTA1" s="6"/>
      <c r="NTB1" s="6"/>
      <c r="NTC1" s="6"/>
      <c r="NTD1" s="6"/>
      <c r="NTE1" s="6"/>
      <c r="NTF1" s="6"/>
      <c r="NTG1" s="6"/>
      <c r="NTH1" s="6"/>
      <c r="NTI1" s="6"/>
      <c r="NTJ1" s="6"/>
      <c r="NTK1" s="6"/>
      <c r="NTL1" s="6"/>
      <c r="NTM1" s="6"/>
      <c r="NTN1" s="6"/>
      <c r="NTO1" s="6"/>
      <c r="NTP1" s="6"/>
      <c r="NTQ1" s="6"/>
      <c r="NTR1" s="6"/>
      <c r="NTS1" s="6"/>
      <c r="NTT1" s="6"/>
      <c r="NTU1" s="6"/>
      <c r="NTV1" s="6"/>
      <c r="NTW1" s="6"/>
      <c r="NTX1" s="6"/>
      <c r="NTY1" s="6"/>
      <c r="NTZ1" s="6"/>
      <c r="NUA1" s="6"/>
      <c r="NUB1" s="6"/>
      <c r="NUC1" s="6"/>
      <c r="NUD1" s="6"/>
      <c r="NUE1" s="6"/>
      <c r="NUF1" s="6"/>
      <c r="NUG1" s="6"/>
      <c r="NUH1" s="6"/>
      <c r="NUI1" s="6"/>
      <c r="NUJ1" s="6"/>
      <c r="NUK1" s="6"/>
      <c r="NUL1" s="6"/>
      <c r="NUM1" s="6"/>
      <c r="NUN1" s="6"/>
      <c r="NUO1" s="6"/>
      <c r="NUP1" s="6"/>
      <c r="NUQ1" s="6"/>
      <c r="NUR1" s="6"/>
      <c r="NUS1" s="6"/>
      <c r="NUT1" s="6"/>
      <c r="NUU1" s="6"/>
      <c r="NUV1" s="6"/>
      <c r="NUW1" s="6"/>
      <c r="NUX1" s="6"/>
      <c r="NUY1" s="6"/>
      <c r="NUZ1" s="6"/>
      <c r="NVA1" s="6"/>
      <c r="NVB1" s="6"/>
      <c r="NVC1" s="6"/>
      <c r="NVD1" s="6"/>
      <c r="NVE1" s="6"/>
      <c r="NVF1" s="6"/>
      <c r="NVG1" s="6"/>
      <c r="NVH1" s="6"/>
      <c r="NVI1" s="6"/>
      <c r="NVJ1" s="6"/>
      <c r="NVK1" s="6"/>
      <c r="NVL1" s="6"/>
      <c r="NVM1" s="6"/>
      <c r="NVN1" s="6"/>
      <c r="NVO1" s="6"/>
      <c r="NVP1" s="6"/>
      <c r="NVQ1" s="6"/>
      <c r="NVR1" s="6"/>
      <c r="NVS1" s="6"/>
      <c r="NVT1" s="6"/>
      <c r="NVU1" s="6"/>
      <c r="NVV1" s="6"/>
      <c r="NVW1" s="6"/>
      <c r="NVX1" s="6"/>
      <c r="NVY1" s="6"/>
      <c r="NVZ1" s="6"/>
      <c r="NWA1" s="6"/>
      <c r="NWB1" s="6"/>
      <c r="NWC1" s="6"/>
      <c r="NWD1" s="6"/>
      <c r="NWE1" s="6"/>
      <c r="NWF1" s="6"/>
      <c r="NWG1" s="6"/>
      <c r="NWH1" s="6"/>
      <c r="NWI1" s="6"/>
      <c r="NWJ1" s="6"/>
      <c r="NWK1" s="6"/>
      <c r="NWL1" s="6"/>
      <c r="NWM1" s="6"/>
      <c r="NWN1" s="6"/>
      <c r="NWO1" s="6"/>
      <c r="NWP1" s="6"/>
      <c r="NWQ1" s="6"/>
      <c r="NWR1" s="6"/>
      <c r="NWS1" s="6"/>
      <c r="NWT1" s="6"/>
      <c r="NWU1" s="6"/>
      <c r="NWV1" s="6"/>
      <c r="NWW1" s="6"/>
      <c r="NWX1" s="6"/>
      <c r="NWY1" s="6"/>
      <c r="NWZ1" s="6"/>
      <c r="NXA1" s="6"/>
      <c r="NXB1" s="6"/>
      <c r="NXC1" s="6"/>
      <c r="NXD1" s="6"/>
      <c r="NXE1" s="6"/>
      <c r="NXF1" s="6"/>
      <c r="NXG1" s="6"/>
      <c r="NXH1" s="6"/>
      <c r="NXI1" s="6"/>
      <c r="NXJ1" s="6"/>
      <c r="NXK1" s="6"/>
      <c r="NXL1" s="6"/>
      <c r="NXM1" s="6"/>
      <c r="NXN1" s="6"/>
      <c r="NXO1" s="6"/>
      <c r="NXP1" s="6"/>
      <c r="NXQ1" s="6"/>
      <c r="NXR1" s="6"/>
      <c r="NXS1" s="6"/>
      <c r="NXT1" s="6"/>
      <c r="NXU1" s="6"/>
      <c r="NXV1" s="6"/>
      <c r="NXW1" s="6"/>
      <c r="NXX1" s="6"/>
      <c r="NXY1" s="6"/>
      <c r="NXZ1" s="6"/>
      <c r="NYA1" s="6"/>
      <c r="NYB1" s="6"/>
      <c r="NYC1" s="6"/>
      <c r="NYD1" s="6"/>
      <c r="NYE1" s="6"/>
      <c r="NYF1" s="6"/>
      <c r="NYG1" s="6"/>
      <c r="NYH1" s="6"/>
      <c r="NYI1" s="6"/>
      <c r="NYJ1" s="6"/>
      <c r="NYK1" s="6"/>
      <c r="NYL1" s="6"/>
      <c r="NYM1" s="6"/>
      <c r="NYN1" s="6"/>
      <c r="NYO1" s="6"/>
      <c r="NYP1" s="6"/>
      <c r="NYQ1" s="6"/>
      <c r="NYR1" s="6"/>
      <c r="NYS1" s="6"/>
      <c r="NYT1" s="6"/>
      <c r="NYU1" s="6"/>
      <c r="NYV1" s="6"/>
      <c r="NYW1" s="6"/>
      <c r="NYX1" s="6"/>
      <c r="NYY1" s="6"/>
      <c r="NYZ1" s="6"/>
      <c r="NZA1" s="6"/>
      <c r="NZB1" s="6"/>
      <c r="NZC1" s="6"/>
      <c r="NZD1" s="6"/>
      <c r="NZE1" s="6"/>
      <c r="NZF1" s="6"/>
      <c r="NZG1" s="6"/>
      <c r="NZH1" s="6"/>
      <c r="NZI1" s="6"/>
      <c r="NZJ1" s="6"/>
      <c r="NZK1" s="6"/>
      <c r="NZL1" s="6"/>
      <c r="NZM1" s="6"/>
      <c r="NZN1" s="6"/>
      <c r="NZO1" s="6"/>
      <c r="NZP1" s="6"/>
      <c r="NZQ1" s="6"/>
      <c r="NZR1" s="6"/>
      <c r="NZS1" s="6"/>
      <c r="NZT1" s="6"/>
      <c r="NZU1" s="6"/>
      <c r="NZV1" s="6"/>
      <c r="NZW1" s="6"/>
      <c r="NZX1" s="6"/>
      <c r="NZY1" s="6"/>
      <c r="NZZ1" s="6"/>
      <c r="OAA1" s="6"/>
      <c r="OAB1" s="6"/>
      <c r="OAC1" s="6"/>
      <c r="OAD1" s="6"/>
      <c r="OAE1" s="6"/>
      <c r="OAF1" s="6"/>
      <c r="OAG1" s="6"/>
      <c r="OAH1" s="6"/>
      <c r="OAI1" s="6"/>
      <c r="OAJ1" s="6"/>
      <c r="OAK1" s="6"/>
      <c r="OAL1" s="6"/>
      <c r="OAM1" s="6"/>
      <c r="OAN1" s="6"/>
      <c r="OAO1" s="6"/>
      <c r="OAP1" s="6"/>
      <c r="OAQ1" s="6"/>
      <c r="OAR1" s="6"/>
      <c r="OAS1" s="6"/>
      <c r="OAT1" s="6"/>
      <c r="OAU1" s="6"/>
      <c r="OAV1" s="6"/>
      <c r="OAW1" s="6"/>
      <c r="OAX1" s="6"/>
      <c r="OAY1" s="6"/>
      <c r="OAZ1" s="6"/>
      <c r="OBA1" s="6"/>
      <c r="OBB1" s="6"/>
      <c r="OBC1" s="6"/>
      <c r="OBD1" s="6"/>
      <c r="OBE1" s="6"/>
      <c r="OBF1" s="6"/>
      <c r="OBG1" s="6"/>
      <c r="OBH1" s="6"/>
      <c r="OBI1" s="6"/>
      <c r="OBJ1" s="6"/>
      <c r="OBK1" s="6"/>
      <c r="OBL1" s="6"/>
      <c r="OBM1" s="6"/>
      <c r="OBN1" s="6"/>
      <c r="OBO1" s="6"/>
      <c r="OBP1" s="6"/>
      <c r="OBQ1" s="6"/>
      <c r="OBR1" s="6"/>
      <c r="OBS1" s="6"/>
      <c r="OBT1" s="6"/>
      <c r="OBU1" s="6"/>
      <c r="OBV1" s="6"/>
      <c r="OBW1" s="6"/>
      <c r="OBX1" s="6"/>
      <c r="OBY1" s="6"/>
      <c r="OBZ1" s="6"/>
      <c r="OCA1" s="6"/>
      <c r="OCB1" s="6"/>
      <c r="OCC1" s="6"/>
      <c r="OCD1" s="6"/>
      <c r="OCE1" s="6"/>
      <c r="OCF1" s="6"/>
      <c r="OCG1" s="6"/>
      <c r="OCH1" s="6"/>
      <c r="OCI1" s="6"/>
      <c r="OCJ1" s="6"/>
      <c r="OCK1" s="6"/>
      <c r="OCL1" s="6"/>
      <c r="OCM1" s="6"/>
      <c r="OCN1" s="6"/>
      <c r="OCO1" s="6"/>
      <c r="OCP1" s="6"/>
      <c r="OCQ1" s="6"/>
      <c r="OCR1" s="6"/>
      <c r="OCS1" s="6"/>
      <c r="OCT1" s="6"/>
      <c r="OCU1" s="6"/>
      <c r="OCV1" s="6"/>
      <c r="OCW1" s="6"/>
      <c r="OCX1" s="6"/>
      <c r="OCY1" s="6"/>
      <c r="OCZ1" s="6"/>
      <c r="ODA1" s="6"/>
      <c r="ODB1" s="6"/>
      <c r="ODC1" s="6"/>
      <c r="ODD1" s="6"/>
      <c r="ODE1" s="6"/>
      <c r="ODF1" s="6"/>
      <c r="ODG1" s="6"/>
      <c r="ODH1" s="6"/>
      <c r="ODI1" s="6"/>
      <c r="ODJ1" s="6"/>
      <c r="ODK1" s="6"/>
      <c r="ODL1" s="6"/>
      <c r="ODM1" s="6"/>
      <c r="ODN1" s="6"/>
      <c r="ODO1" s="6"/>
      <c r="ODP1" s="6"/>
      <c r="ODQ1" s="6"/>
      <c r="ODR1" s="6"/>
      <c r="ODS1" s="6"/>
      <c r="ODT1" s="6"/>
      <c r="ODU1" s="6"/>
      <c r="ODV1" s="6"/>
      <c r="ODW1" s="6"/>
      <c r="ODX1" s="6"/>
      <c r="ODY1" s="6"/>
      <c r="ODZ1" s="6"/>
      <c r="OEA1" s="6"/>
      <c r="OEB1" s="6"/>
      <c r="OEC1" s="6"/>
      <c r="OED1" s="6"/>
      <c r="OEE1" s="6"/>
      <c r="OEF1" s="6"/>
      <c r="OEG1" s="6"/>
      <c r="OEH1" s="6"/>
      <c r="OEI1" s="6"/>
      <c r="OEJ1" s="6"/>
      <c r="OEK1" s="6"/>
      <c r="OEL1" s="6"/>
      <c r="OEM1" s="6"/>
      <c r="OEN1" s="6"/>
      <c r="OEO1" s="6"/>
      <c r="OEP1" s="6"/>
      <c r="OEQ1" s="6"/>
      <c r="OER1" s="6"/>
      <c r="OES1" s="6"/>
      <c r="OET1" s="6"/>
      <c r="OEU1" s="6"/>
      <c r="OEV1" s="6"/>
      <c r="OEW1" s="6"/>
      <c r="OEX1" s="6"/>
      <c r="OEY1" s="6"/>
      <c r="OEZ1" s="6"/>
      <c r="OFA1" s="6"/>
      <c r="OFB1" s="6"/>
      <c r="OFC1" s="6"/>
      <c r="OFD1" s="6"/>
      <c r="OFE1" s="6"/>
      <c r="OFF1" s="6"/>
      <c r="OFG1" s="6"/>
      <c r="OFH1" s="6"/>
      <c r="OFI1" s="6"/>
      <c r="OFJ1" s="6"/>
      <c r="OFK1" s="6"/>
      <c r="OFL1" s="6"/>
      <c r="OFM1" s="6"/>
      <c r="OFN1" s="6"/>
      <c r="OFO1" s="6"/>
      <c r="OFP1" s="6"/>
      <c r="OFQ1" s="6"/>
      <c r="OFR1" s="6"/>
      <c r="OFS1" s="6"/>
      <c r="OFT1" s="6"/>
      <c r="OFU1" s="6"/>
      <c r="OFV1" s="6"/>
      <c r="OFW1" s="6"/>
      <c r="OFX1" s="6"/>
      <c r="OFY1" s="6"/>
      <c r="OFZ1" s="6"/>
      <c r="OGA1" s="6"/>
      <c r="OGB1" s="6"/>
      <c r="OGC1" s="6"/>
      <c r="OGD1" s="6"/>
      <c r="OGE1" s="6"/>
      <c r="OGF1" s="6"/>
      <c r="OGG1" s="6"/>
      <c r="OGH1" s="6"/>
      <c r="OGI1" s="6"/>
      <c r="OGJ1" s="6"/>
      <c r="OGK1" s="6"/>
      <c r="OGL1" s="6"/>
      <c r="OGM1" s="6"/>
      <c r="OGN1" s="6"/>
      <c r="OGO1" s="6"/>
      <c r="OGP1" s="6"/>
      <c r="OGQ1" s="6"/>
      <c r="OGR1" s="6"/>
      <c r="OGS1" s="6"/>
      <c r="OGT1" s="6"/>
      <c r="OGU1" s="6"/>
      <c r="OGV1" s="6"/>
      <c r="OGW1" s="6"/>
      <c r="OGX1" s="6"/>
      <c r="OGY1" s="6"/>
      <c r="OGZ1" s="6"/>
      <c r="OHA1" s="6"/>
      <c r="OHB1" s="6"/>
      <c r="OHC1" s="6"/>
      <c r="OHD1" s="6"/>
      <c r="OHE1" s="6"/>
      <c r="OHF1" s="6"/>
      <c r="OHG1" s="6"/>
      <c r="OHH1" s="6"/>
      <c r="OHI1" s="6"/>
      <c r="OHJ1" s="6"/>
      <c r="OHK1" s="6"/>
      <c r="OHL1" s="6"/>
      <c r="OHM1" s="6"/>
      <c r="OHN1" s="6"/>
      <c r="OHO1" s="6"/>
      <c r="OHP1" s="6"/>
      <c r="OHQ1" s="6"/>
      <c r="OHR1" s="6"/>
      <c r="OHS1" s="6"/>
      <c r="OHT1" s="6"/>
      <c r="OHU1" s="6"/>
      <c r="OHV1" s="6"/>
      <c r="OHW1" s="6"/>
      <c r="OHX1" s="6"/>
      <c r="OHY1" s="6"/>
      <c r="OHZ1" s="6"/>
      <c r="OIA1" s="6"/>
      <c r="OIB1" s="6"/>
      <c r="OIC1" s="6"/>
      <c r="OID1" s="6"/>
      <c r="OIE1" s="6"/>
      <c r="OIF1" s="6"/>
      <c r="OIG1" s="6"/>
      <c r="OIH1" s="6"/>
      <c r="OII1" s="6"/>
      <c r="OIJ1" s="6"/>
      <c r="OIK1" s="6"/>
      <c r="OIL1" s="6"/>
      <c r="OIM1" s="6"/>
      <c r="OIN1" s="6"/>
      <c r="OIO1" s="6"/>
      <c r="OIP1" s="6"/>
      <c r="OIQ1" s="6"/>
      <c r="OIR1" s="6"/>
      <c r="OIS1" s="6"/>
      <c r="OIT1" s="6"/>
      <c r="OIU1" s="6"/>
      <c r="OIV1" s="6"/>
      <c r="OIW1" s="6"/>
      <c r="OIX1" s="6"/>
      <c r="OIY1" s="6"/>
      <c r="OIZ1" s="6"/>
      <c r="OJA1" s="6"/>
      <c r="OJB1" s="6"/>
      <c r="OJC1" s="6"/>
      <c r="OJD1" s="6"/>
      <c r="OJE1" s="6"/>
      <c r="OJF1" s="6"/>
      <c r="OJG1" s="6"/>
      <c r="OJH1" s="6"/>
      <c r="OJI1" s="6"/>
      <c r="OJJ1" s="6"/>
      <c r="OJK1" s="6"/>
      <c r="OJL1" s="6"/>
      <c r="OJM1" s="6"/>
      <c r="OJN1" s="6"/>
      <c r="OJO1" s="6"/>
      <c r="OJP1" s="6"/>
      <c r="OJQ1" s="6"/>
      <c r="OJR1" s="6"/>
      <c r="OJS1" s="6"/>
      <c r="OJT1" s="6"/>
      <c r="OJU1" s="6"/>
      <c r="OJV1" s="6"/>
      <c r="OJW1" s="6"/>
      <c r="OJX1" s="6"/>
      <c r="OJY1" s="6"/>
      <c r="OJZ1" s="6"/>
      <c r="OKA1" s="6"/>
      <c r="OKB1" s="6"/>
      <c r="OKC1" s="6"/>
      <c r="OKD1" s="6"/>
      <c r="OKE1" s="6"/>
      <c r="OKF1" s="6"/>
      <c r="OKG1" s="6"/>
      <c r="OKH1" s="6"/>
      <c r="OKI1" s="6"/>
      <c r="OKJ1" s="6"/>
      <c r="OKK1" s="6"/>
      <c r="OKL1" s="6"/>
      <c r="OKM1" s="6"/>
      <c r="OKN1" s="6"/>
      <c r="OKO1" s="6"/>
      <c r="OKP1" s="6"/>
      <c r="OKQ1" s="6"/>
      <c r="OKR1" s="6"/>
      <c r="OKS1" s="6"/>
      <c r="OKT1" s="6"/>
      <c r="OKU1" s="6"/>
      <c r="OKV1" s="6"/>
      <c r="OKW1" s="6"/>
      <c r="OKX1" s="6"/>
      <c r="OKY1" s="6"/>
      <c r="OKZ1" s="6"/>
      <c r="OLA1" s="6"/>
      <c r="OLB1" s="6"/>
      <c r="OLC1" s="6"/>
      <c r="OLD1" s="6"/>
      <c r="OLE1" s="6"/>
      <c r="OLF1" s="6"/>
      <c r="OLG1" s="6"/>
      <c r="OLH1" s="6"/>
      <c r="OLI1" s="6"/>
      <c r="OLJ1" s="6"/>
      <c r="OLK1" s="6"/>
      <c r="OLL1" s="6"/>
      <c r="OLM1" s="6"/>
      <c r="OLN1" s="6"/>
      <c r="OLO1" s="6"/>
      <c r="OLP1" s="6"/>
      <c r="OLQ1" s="6"/>
      <c r="OLR1" s="6"/>
      <c r="OLS1" s="6"/>
      <c r="OLT1" s="6"/>
      <c r="OLU1" s="6"/>
      <c r="OLV1" s="6"/>
      <c r="OLW1" s="6"/>
      <c r="OLX1" s="6"/>
      <c r="OLY1" s="6"/>
      <c r="OLZ1" s="6"/>
      <c r="OMA1" s="6"/>
      <c r="OMB1" s="6"/>
      <c r="OMC1" s="6"/>
      <c r="OMD1" s="6"/>
      <c r="OME1" s="6"/>
      <c r="OMF1" s="6"/>
      <c r="OMG1" s="6"/>
      <c r="OMH1" s="6"/>
      <c r="OMI1" s="6"/>
      <c r="OMJ1" s="6"/>
      <c r="OMK1" s="6"/>
      <c r="OML1" s="6"/>
      <c r="OMM1" s="6"/>
      <c r="OMN1" s="6"/>
      <c r="OMO1" s="6"/>
      <c r="OMP1" s="6"/>
      <c r="OMQ1" s="6"/>
      <c r="OMR1" s="6"/>
      <c r="OMS1" s="6"/>
      <c r="OMT1" s="6"/>
      <c r="OMU1" s="6"/>
      <c r="OMV1" s="6"/>
      <c r="OMW1" s="6"/>
      <c r="OMX1" s="6"/>
      <c r="OMY1" s="6"/>
      <c r="OMZ1" s="6"/>
      <c r="ONA1" s="6"/>
      <c r="ONB1" s="6"/>
      <c r="ONC1" s="6"/>
      <c r="OND1" s="6"/>
      <c r="ONE1" s="6"/>
      <c r="ONF1" s="6"/>
      <c r="ONG1" s="6"/>
      <c r="ONH1" s="6"/>
      <c r="ONI1" s="6"/>
      <c r="ONJ1" s="6"/>
      <c r="ONK1" s="6"/>
      <c r="ONL1" s="6"/>
      <c r="ONM1" s="6"/>
      <c r="ONN1" s="6"/>
      <c r="ONO1" s="6"/>
      <c r="ONP1" s="6"/>
      <c r="ONQ1" s="6"/>
      <c r="ONR1" s="6"/>
      <c r="ONS1" s="6"/>
      <c r="ONT1" s="6"/>
      <c r="ONU1" s="6"/>
      <c r="ONV1" s="6"/>
      <c r="ONW1" s="6"/>
      <c r="ONX1" s="6"/>
      <c r="ONY1" s="6"/>
      <c r="ONZ1" s="6"/>
      <c r="OOA1" s="6"/>
      <c r="OOB1" s="6"/>
      <c r="OOC1" s="6"/>
      <c r="OOD1" s="6"/>
      <c r="OOE1" s="6"/>
      <c r="OOF1" s="6"/>
      <c r="OOG1" s="6"/>
      <c r="OOH1" s="6"/>
      <c r="OOI1" s="6"/>
      <c r="OOJ1" s="6"/>
      <c r="OOK1" s="6"/>
      <c r="OOL1" s="6"/>
      <c r="OOM1" s="6"/>
      <c r="OON1" s="6"/>
      <c r="OOO1" s="6"/>
      <c r="OOP1" s="6"/>
      <c r="OOQ1" s="6"/>
      <c r="OOR1" s="6"/>
      <c r="OOS1" s="6"/>
      <c r="OOT1" s="6"/>
      <c r="OOU1" s="6"/>
      <c r="OOV1" s="6"/>
      <c r="OOW1" s="6"/>
      <c r="OOX1" s="6"/>
      <c r="OOY1" s="6"/>
      <c r="OOZ1" s="6"/>
      <c r="OPA1" s="6"/>
      <c r="OPB1" s="6"/>
      <c r="OPC1" s="6"/>
      <c r="OPD1" s="6"/>
      <c r="OPE1" s="6"/>
      <c r="OPF1" s="6"/>
      <c r="OPG1" s="6"/>
      <c r="OPH1" s="6"/>
      <c r="OPI1" s="6"/>
      <c r="OPJ1" s="6"/>
      <c r="OPK1" s="6"/>
      <c r="OPL1" s="6"/>
      <c r="OPM1" s="6"/>
      <c r="OPN1" s="6"/>
      <c r="OPO1" s="6"/>
      <c r="OPP1" s="6"/>
      <c r="OPQ1" s="6"/>
      <c r="OPR1" s="6"/>
      <c r="OPS1" s="6"/>
      <c r="OPT1" s="6"/>
      <c r="OPU1" s="6"/>
      <c r="OPV1" s="6"/>
      <c r="OPW1" s="6"/>
      <c r="OPX1" s="6"/>
      <c r="OPY1" s="6"/>
      <c r="OPZ1" s="6"/>
      <c r="OQA1" s="6"/>
      <c r="OQB1" s="6"/>
      <c r="OQC1" s="6"/>
      <c r="OQD1" s="6"/>
      <c r="OQE1" s="6"/>
      <c r="OQF1" s="6"/>
      <c r="OQG1" s="6"/>
      <c r="OQH1" s="6"/>
      <c r="OQI1" s="6"/>
      <c r="OQJ1" s="6"/>
      <c r="OQK1" s="6"/>
      <c r="OQL1" s="6"/>
      <c r="OQM1" s="6"/>
      <c r="OQN1" s="6"/>
      <c r="OQO1" s="6"/>
      <c r="OQP1" s="6"/>
      <c r="OQQ1" s="6"/>
      <c r="OQR1" s="6"/>
      <c r="OQS1" s="6"/>
      <c r="OQT1" s="6"/>
      <c r="OQU1" s="6"/>
      <c r="OQV1" s="6"/>
      <c r="OQW1" s="6"/>
      <c r="OQX1" s="6"/>
      <c r="OQY1" s="6"/>
      <c r="OQZ1" s="6"/>
      <c r="ORA1" s="6"/>
      <c r="ORB1" s="6"/>
      <c r="ORC1" s="6"/>
      <c r="ORD1" s="6"/>
      <c r="ORE1" s="6"/>
      <c r="ORF1" s="6"/>
      <c r="ORG1" s="6"/>
      <c r="ORH1" s="6"/>
      <c r="ORI1" s="6"/>
      <c r="ORJ1" s="6"/>
      <c r="ORK1" s="6"/>
      <c r="ORL1" s="6"/>
      <c r="ORM1" s="6"/>
      <c r="ORN1" s="6"/>
      <c r="ORO1" s="6"/>
      <c r="ORP1" s="6"/>
      <c r="ORQ1" s="6"/>
      <c r="ORR1" s="6"/>
      <c r="ORS1" s="6"/>
      <c r="ORT1" s="6"/>
      <c r="ORU1" s="6"/>
      <c r="ORV1" s="6"/>
      <c r="ORW1" s="6"/>
      <c r="ORX1" s="6"/>
      <c r="ORY1" s="6"/>
      <c r="ORZ1" s="6"/>
      <c r="OSA1" s="6"/>
      <c r="OSB1" s="6"/>
      <c r="OSC1" s="6"/>
      <c r="OSD1" s="6"/>
      <c r="OSE1" s="6"/>
      <c r="OSF1" s="6"/>
      <c r="OSG1" s="6"/>
      <c r="OSH1" s="6"/>
      <c r="OSI1" s="6"/>
      <c r="OSJ1" s="6"/>
      <c r="OSK1" s="6"/>
      <c r="OSL1" s="6"/>
      <c r="OSM1" s="6"/>
      <c r="OSN1" s="6"/>
      <c r="OSO1" s="6"/>
      <c r="OSP1" s="6"/>
      <c r="OSQ1" s="6"/>
      <c r="OSR1" s="6"/>
      <c r="OSS1" s="6"/>
      <c r="OST1" s="6"/>
      <c r="OSU1" s="6"/>
      <c r="OSV1" s="6"/>
      <c r="OSW1" s="6"/>
      <c r="OSX1" s="6"/>
      <c r="OSY1" s="6"/>
      <c r="OSZ1" s="6"/>
      <c r="OTA1" s="6"/>
      <c r="OTB1" s="6"/>
      <c r="OTC1" s="6"/>
      <c r="OTD1" s="6"/>
      <c r="OTE1" s="6"/>
      <c r="OTF1" s="6"/>
      <c r="OTG1" s="6"/>
      <c r="OTH1" s="6"/>
      <c r="OTI1" s="6"/>
      <c r="OTJ1" s="6"/>
      <c r="OTK1" s="6"/>
      <c r="OTL1" s="6"/>
      <c r="OTM1" s="6"/>
      <c r="OTN1" s="6"/>
      <c r="OTO1" s="6"/>
      <c r="OTP1" s="6"/>
      <c r="OTQ1" s="6"/>
      <c r="OTR1" s="6"/>
      <c r="OTS1" s="6"/>
      <c r="OTT1" s="6"/>
      <c r="OTU1" s="6"/>
      <c r="OTV1" s="6"/>
      <c r="OTW1" s="6"/>
      <c r="OTX1" s="6"/>
      <c r="OTY1" s="6"/>
      <c r="OTZ1" s="6"/>
      <c r="OUA1" s="6"/>
      <c r="OUB1" s="6"/>
      <c r="OUC1" s="6"/>
      <c r="OUD1" s="6"/>
      <c r="OUE1" s="6"/>
      <c r="OUF1" s="6"/>
      <c r="OUG1" s="6"/>
      <c r="OUH1" s="6"/>
      <c r="OUI1" s="6"/>
      <c r="OUJ1" s="6"/>
      <c r="OUK1" s="6"/>
      <c r="OUL1" s="6"/>
      <c r="OUM1" s="6"/>
      <c r="OUN1" s="6"/>
      <c r="OUO1" s="6"/>
      <c r="OUP1" s="6"/>
      <c r="OUQ1" s="6"/>
      <c r="OUR1" s="6"/>
      <c r="OUS1" s="6"/>
      <c r="OUT1" s="6"/>
      <c r="OUU1" s="6"/>
      <c r="OUV1" s="6"/>
      <c r="OUW1" s="6"/>
      <c r="OUX1" s="6"/>
      <c r="OUY1" s="6"/>
      <c r="OUZ1" s="6"/>
      <c r="OVA1" s="6"/>
      <c r="OVB1" s="6"/>
      <c r="OVC1" s="6"/>
      <c r="OVD1" s="6"/>
      <c r="OVE1" s="6"/>
      <c r="OVF1" s="6"/>
      <c r="OVG1" s="6"/>
      <c r="OVH1" s="6"/>
      <c r="OVI1" s="6"/>
      <c r="OVJ1" s="6"/>
      <c r="OVK1" s="6"/>
      <c r="OVL1" s="6"/>
      <c r="OVM1" s="6"/>
      <c r="OVN1" s="6"/>
      <c r="OVO1" s="6"/>
      <c r="OVP1" s="6"/>
      <c r="OVQ1" s="6"/>
      <c r="OVR1" s="6"/>
      <c r="OVS1" s="6"/>
      <c r="OVT1" s="6"/>
      <c r="OVU1" s="6"/>
      <c r="OVV1" s="6"/>
      <c r="OVW1" s="6"/>
      <c r="OVX1" s="6"/>
      <c r="OVY1" s="6"/>
      <c r="OVZ1" s="6"/>
      <c r="OWA1" s="6"/>
      <c r="OWB1" s="6"/>
      <c r="OWC1" s="6"/>
      <c r="OWD1" s="6"/>
      <c r="OWE1" s="6"/>
      <c r="OWF1" s="6"/>
      <c r="OWG1" s="6"/>
      <c r="OWH1" s="6"/>
      <c r="OWI1" s="6"/>
      <c r="OWJ1" s="6"/>
      <c r="OWK1" s="6"/>
      <c r="OWL1" s="6"/>
      <c r="OWM1" s="6"/>
      <c r="OWN1" s="6"/>
      <c r="OWO1" s="6"/>
      <c r="OWP1" s="6"/>
      <c r="OWQ1" s="6"/>
      <c r="OWR1" s="6"/>
      <c r="OWS1" s="6"/>
      <c r="OWT1" s="6"/>
      <c r="OWU1" s="6"/>
      <c r="OWV1" s="6"/>
      <c r="OWW1" s="6"/>
      <c r="OWX1" s="6"/>
      <c r="OWY1" s="6"/>
      <c r="OWZ1" s="6"/>
      <c r="OXA1" s="6"/>
      <c r="OXB1" s="6"/>
      <c r="OXC1" s="6"/>
      <c r="OXD1" s="6"/>
      <c r="OXE1" s="6"/>
      <c r="OXF1" s="6"/>
      <c r="OXG1" s="6"/>
      <c r="OXH1" s="6"/>
      <c r="OXI1" s="6"/>
      <c r="OXJ1" s="6"/>
      <c r="OXK1" s="6"/>
      <c r="OXL1" s="6"/>
      <c r="OXM1" s="6"/>
      <c r="OXN1" s="6"/>
      <c r="OXO1" s="6"/>
      <c r="OXP1" s="6"/>
      <c r="OXQ1" s="6"/>
      <c r="OXR1" s="6"/>
      <c r="OXS1" s="6"/>
      <c r="OXT1" s="6"/>
      <c r="OXU1" s="6"/>
      <c r="OXV1" s="6"/>
      <c r="OXW1" s="6"/>
      <c r="OXX1" s="6"/>
      <c r="OXY1" s="6"/>
      <c r="OXZ1" s="6"/>
      <c r="OYA1" s="6"/>
      <c r="OYB1" s="6"/>
      <c r="OYC1" s="6"/>
      <c r="OYD1" s="6"/>
      <c r="OYE1" s="6"/>
      <c r="OYF1" s="6"/>
      <c r="OYG1" s="6"/>
      <c r="OYH1" s="6"/>
      <c r="OYI1" s="6"/>
      <c r="OYJ1" s="6"/>
      <c r="OYK1" s="6"/>
      <c r="OYL1" s="6"/>
      <c r="OYM1" s="6"/>
      <c r="OYN1" s="6"/>
      <c r="OYO1" s="6"/>
      <c r="OYP1" s="6"/>
      <c r="OYQ1" s="6"/>
      <c r="OYR1" s="6"/>
      <c r="OYS1" s="6"/>
      <c r="OYT1" s="6"/>
      <c r="OYU1" s="6"/>
      <c r="OYV1" s="6"/>
      <c r="OYW1" s="6"/>
      <c r="OYX1" s="6"/>
      <c r="OYY1" s="6"/>
      <c r="OYZ1" s="6"/>
      <c r="OZA1" s="6"/>
      <c r="OZB1" s="6"/>
      <c r="OZC1" s="6"/>
      <c r="OZD1" s="6"/>
      <c r="OZE1" s="6"/>
      <c r="OZF1" s="6"/>
      <c r="OZG1" s="6"/>
      <c r="OZH1" s="6"/>
      <c r="OZI1" s="6"/>
      <c r="OZJ1" s="6"/>
      <c r="OZK1" s="6"/>
      <c r="OZL1" s="6"/>
      <c r="OZM1" s="6"/>
      <c r="OZN1" s="6"/>
      <c r="OZO1" s="6"/>
      <c r="OZP1" s="6"/>
      <c r="OZQ1" s="6"/>
      <c r="OZR1" s="6"/>
      <c r="OZS1" s="6"/>
      <c r="OZT1" s="6"/>
      <c r="OZU1" s="6"/>
      <c r="OZV1" s="6"/>
      <c r="OZW1" s="6"/>
      <c r="OZX1" s="6"/>
      <c r="OZY1" s="6"/>
      <c r="OZZ1" s="6"/>
      <c r="PAA1" s="6"/>
      <c r="PAB1" s="6"/>
      <c r="PAC1" s="6"/>
      <c r="PAD1" s="6"/>
      <c r="PAE1" s="6"/>
      <c r="PAF1" s="6"/>
      <c r="PAG1" s="6"/>
      <c r="PAH1" s="6"/>
      <c r="PAI1" s="6"/>
      <c r="PAJ1" s="6"/>
      <c r="PAK1" s="6"/>
      <c r="PAL1" s="6"/>
      <c r="PAM1" s="6"/>
      <c r="PAN1" s="6"/>
      <c r="PAO1" s="6"/>
      <c r="PAP1" s="6"/>
      <c r="PAQ1" s="6"/>
      <c r="PAR1" s="6"/>
      <c r="PAS1" s="6"/>
      <c r="PAT1" s="6"/>
      <c r="PAU1" s="6"/>
      <c r="PAV1" s="6"/>
      <c r="PAW1" s="6"/>
      <c r="PAX1" s="6"/>
      <c r="PAY1" s="6"/>
      <c r="PAZ1" s="6"/>
      <c r="PBA1" s="6"/>
      <c r="PBB1" s="6"/>
      <c r="PBC1" s="6"/>
      <c r="PBD1" s="6"/>
      <c r="PBE1" s="6"/>
      <c r="PBF1" s="6"/>
      <c r="PBG1" s="6"/>
      <c r="PBH1" s="6"/>
      <c r="PBI1" s="6"/>
      <c r="PBJ1" s="6"/>
      <c r="PBK1" s="6"/>
      <c r="PBL1" s="6"/>
      <c r="PBM1" s="6"/>
      <c r="PBN1" s="6"/>
      <c r="PBO1" s="6"/>
      <c r="PBP1" s="6"/>
      <c r="PBQ1" s="6"/>
      <c r="PBR1" s="6"/>
      <c r="PBS1" s="6"/>
      <c r="PBT1" s="6"/>
      <c r="PBU1" s="6"/>
      <c r="PBV1" s="6"/>
      <c r="PBW1" s="6"/>
      <c r="PBX1" s="6"/>
      <c r="PBY1" s="6"/>
      <c r="PBZ1" s="6"/>
      <c r="PCA1" s="6"/>
      <c r="PCB1" s="6"/>
      <c r="PCC1" s="6"/>
      <c r="PCD1" s="6"/>
      <c r="PCE1" s="6"/>
      <c r="PCF1" s="6"/>
      <c r="PCG1" s="6"/>
      <c r="PCH1" s="6"/>
      <c r="PCI1" s="6"/>
      <c r="PCJ1" s="6"/>
      <c r="PCK1" s="6"/>
      <c r="PCL1" s="6"/>
      <c r="PCM1" s="6"/>
      <c r="PCN1" s="6"/>
      <c r="PCO1" s="6"/>
      <c r="PCP1" s="6"/>
      <c r="PCQ1" s="6"/>
      <c r="PCR1" s="6"/>
      <c r="PCS1" s="6"/>
      <c r="PCT1" s="6"/>
      <c r="PCU1" s="6"/>
      <c r="PCV1" s="6"/>
      <c r="PCW1" s="6"/>
      <c r="PCX1" s="6"/>
      <c r="PCY1" s="6"/>
      <c r="PCZ1" s="6"/>
      <c r="PDA1" s="6"/>
      <c r="PDB1" s="6"/>
      <c r="PDC1" s="6"/>
      <c r="PDD1" s="6"/>
      <c r="PDE1" s="6"/>
      <c r="PDF1" s="6"/>
      <c r="PDG1" s="6"/>
      <c r="PDH1" s="6"/>
      <c r="PDI1" s="6"/>
      <c r="PDJ1" s="6"/>
      <c r="PDK1" s="6"/>
      <c r="PDL1" s="6"/>
      <c r="PDM1" s="6"/>
      <c r="PDN1" s="6"/>
      <c r="PDO1" s="6"/>
      <c r="PDP1" s="6"/>
      <c r="PDQ1" s="6"/>
      <c r="PDR1" s="6"/>
      <c r="PDS1" s="6"/>
      <c r="PDT1" s="6"/>
      <c r="PDU1" s="6"/>
      <c r="PDV1" s="6"/>
      <c r="PDW1" s="6"/>
      <c r="PDX1" s="6"/>
      <c r="PDY1" s="6"/>
      <c r="PDZ1" s="6"/>
      <c r="PEA1" s="6"/>
      <c r="PEB1" s="6"/>
      <c r="PEC1" s="6"/>
      <c r="PED1" s="6"/>
      <c r="PEE1" s="6"/>
      <c r="PEF1" s="6"/>
      <c r="PEG1" s="6"/>
      <c r="PEH1" s="6"/>
      <c r="PEI1" s="6"/>
      <c r="PEJ1" s="6"/>
      <c r="PEK1" s="6"/>
      <c r="PEL1" s="6"/>
      <c r="PEM1" s="6"/>
      <c r="PEN1" s="6"/>
      <c r="PEO1" s="6"/>
      <c r="PEP1" s="6"/>
      <c r="PEQ1" s="6"/>
      <c r="PER1" s="6"/>
      <c r="PES1" s="6"/>
      <c r="PET1" s="6"/>
      <c r="PEU1" s="6"/>
      <c r="PEV1" s="6"/>
      <c r="PEW1" s="6"/>
      <c r="PEX1" s="6"/>
      <c r="PEY1" s="6"/>
      <c r="PEZ1" s="6"/>
      <c r="PFA1" s="6"/>
      <c r="PFB1" s="6"/>
      <c r="PFC1" s="6"/>
      <c r="PFD1" s="6"/>
      <c r="PFE1" s="6"/>
      <c r="PFF1" s="6"/>
      <c r="PFG1" s="6"/>
      <c r="PFH1" s="6"/>
      <c r="PFI1" s="6"/>
      <c r="PFJ1" s="6"/>
      <c r="PFK1" s="6"/>
      <c r="PFL1" s="6"/>
      <c r="PFM1" s="6"/>
      <c r="PFN1" s="6"/>
      <c r="PFO1" s="6"/>
      <c r="PFP1" s="6"/>
      <c r="PFQ1" s="6"/>
      <c r="PFR1" s="6"/>
      <c r="PFS1" s="6"/>
      <c r="PFT1" s="6"/>
      <c r="PFU1" s="6"/>
      <c r="PFV1" s="6"/>
      <c r="PFW1" s="6"/>
      <c r="PFX1" s="6"/>
      <c r="PFY1" s="6"/>
      <c r="PFZ1" s="6"/>
      <c r="PGA1" s="6"/>
      <c r="PGB1" s="6"/>
      <c r="PGC1" s="6"/>
      <c r="PGD1" s="6"/>
      <c r="PGE1" s="6"/>
      <c r="PGF1" s="6"/>
      <c r="PGG1" s="6"/>
      <c r="PGH1" s="6"/>
      <c r="PGI1" s="6"/>
      <c r="PGJ1" s="6"/>
      <c r="PGK1" s="6"/>
      <c r="PGL1" s="6"/>
      <c r="PGM1" s="6"/>
      <c r="PGN1" s="6"/>
      <c r="PGO1" s="6"/>
      <c r="PGP1" s="6"/>
      <c r="PGQ1" s="6"/>
      <c r="PGR1" s="6"/>
      <c r="PGS1" s="6"/>
      <c r="PGT1" s="6"/>
      <c r="PGU1" s="6"/>
      <c r="PGV1" s="6"/>
      <c r="PGW1" s="6"/>
      <c r="PGX1" s="6"/>
      <c r="PGY1" s="6"/>
      <c r="PGZ1" s="6"/>
      <c r="PHA1" s="6"/>
      <c r="PHB1" s="6"/>
      <c r="PHC1" s="6"/>
      <c r="PHD1" s="6"/>
      <c r="PHE1" s="6"/>
      <c r="PHF1" s="6"/>
      <c r="PHG1" s="6"/>
      <c r="PHH1" s="6"/>
      <c r="PHI1" s="6"/>
      <c r="PHJ1" s="6"/>
      <c r="PHK1" s="6"/>
      <c r="PHL1" s="6"/>
      <c r="PHM1" s="6"/>
      <c r="PHN1" s="6"/>
      <c r="PHO1" s="6"/>
      <c r="PHP1" s="6"/>
      <c r="PHQ1" s="6"/>
      <c r="PHR1" s="6"/>
      <c r="PHS1" s="6"/>
      <c r="PHT1" s="6"/>
      <c r="PHU1" s="6"/>
      <c r="PHV1" s="6"/>
      <c r="PHW1" s="6"/>
      <c r="PHX1" s="6"/>
      <c r="PHY1" s="6"/>
      <c r="PHZ1" s="6"/>
      <c r="PIA1" s="6"/>
      <c r="PIB1" s="6"/>
      <c r="PIC1" s="6"/>
      <c r="PID1" s="6"/>
      <c r="PIE1" s="6"/>
      <c r="PIF1" s="6"/>
      <c r="PIG1" s="6"/>
      <c r="PIH1" s="6"/>
      <c r="PII1" s="6"/>
      <c r="PIJ1" s="6"/>
      <c r="PIK1" s="6"/>
      <c r="PIL1" s="6"/>
      <c r="PIM1" s="6"/>
      <c r="PIN1" s="6"/>
      <c r="PIO1" s="6"/>
      <c r="PIP1" s="6"/>
      <c r="PIQ1" s="6"/>
      <c r="PIR1" s="6"/>
      <c r="PIS1" s="6"/>
      <c r="PIT1" s="6"/>
      <c r="PIU1" s="6"/>
      <c r="PIV1" s="6"/>
      <c r="PIW1" s="6"/>
      <c r="PIX1" s="6"/>
      <c r="PIY1" s="6"/>
      <c r="PIZ1" s="6"/>
      <c r="PJA1" s="6"/>
      <c r="PJB1" s="6"/>
      <c r="PJC1" s="6"/>
      <c r="PJD1" s="6"/>
      <c r="PJE1" s="6"/>
      <c r="PJF1" s="6"/>
      <c r="PJG1" s="6"/>
      <c r="PJH1" s="6"/>
      <c r="PJI1" s="6"/>
      <c r="PJJ1" s="6"/>
      <c r="PJK1" s="6"/>
      <c r="PJL1" s="6"/>
      <c r="PJM1" s="6"/>
      <c r="PJN1" s="6"/>
      <c r="PJO1" s="6"/>
      <c r="PJP1" s="6"/>
      <c r="PJQ1" s="6"/>
      <c r="PJR1" s="6"/>
      <c r="PJS1" s="6"/>
      <c r="PJT1" s="6"/>
      <c r="PJU1" s="6"/>
      <c r="PJV1" s="6"/>
      <c r="PJW1" s="6"/>
      <c r="PJX1" s="6"/>
      <c r="PJY1" s="6"/>
      <c r="PJZ1" s="6"/>
      <c r="PKA1" s="6"/>
      <c r="PKB1" s="6"/>
      <c r="PKC1" s="6"/>
      <c r="PKD1" s="6"/>
      <c r="PKE1" s="6"/>
      <c r="PKF1" s="6"/>
      <c r="PKG1" s="6"/>
      <c r="PKH1" s="6"/>
      <c r="PKI1" s="6"/>
      <c r="PKJ1" s="6"/>
      <c r="PKK1" s="6"/>
      <c r="PKL1" s="6"/>
      <c r="PKM1" s="6"/>
      <c r="PKN1" s="6"/>
      <c r="PKO1" s="6"/>
      <c r="PKP1" s="6"/>
      <c r="PKQ1" s="6"/>
      <c r="PKR1" s="6"/>
      <c r="PKS1" s="6"/>
      <c r="PKT1" s="6"/>
      <c r="PKU1" s="6"/>
      <c r="PKV1" s="6"/>
      <c r="PKW1" s="6"/>
      <c r="PKX1" s="6"/>
      <c r="PKY1" s="6"/>
      <c r="PKZ1" s="6"/>
      <c r="PLA1" s="6"/>
      <c r="PLB1" s="6"/>
      <c r="PLC1" s="6"/>
      <c r="PLD1" s="6"/>
      <c r="PLE1" s="6"/>
      <c r="PLF1" s="6"/>
      <c r="PLG1" s="6"/>
      <c r="PLH1" s="6"/>
      <c r="PLI1" s="6"/>
      <c r="PLJ1" s="6"/>
      <c r="PLK1" s="6"/>
      <c r="PLL1" s="6"/>
      <c r="PLM1" s="6"/>
      <c r="PLN1" s="6"/>
      <c r="PLO1" s="6"/>
      <c r="PLP1" s="6"/>
      <c r="PLQ1" s="6"/>
      <c r="PLR1" s="6"/>
      <c r="PLS1" s="6"/>
      <c r="PLT1" s="6"/>
      <c r="PLU1" s="6"/>
      <c r="PLV1" s="6"/>
      <c r="PLW1" s="6"/>
      <c r="PLX1" s="6"/>
      <c r="PLY1" s="6"/>
      <c r="PLZ1" s="6"/>
      <c r="PMA1" s="6"/>
      <c r="PMB1" s="6"/>
      <c r="PMC1" s="6"/>
      <c r="PMD1" s="6"/>
      <c r="PME1" s="6"/>
      <c r="PMF1" s="6"/>
      <c r="PMG1" s="6"/>
      <c r="PMH1" s="6"/>
      <c r="PMI1" s="6"/>
      <c r="PMJ1" s="6"/>
      <c r="PMK1" s="6"/>
      <c r="PML1" s="6"/>
      <c r="PMM1" s="6"/>
      <c r="PMN1" s="6"/>
      <c r="PMO1" s="6"/>
      <c r="PMP1" s="6"/>
      <c r="PMQ1" s="6"/>
      <c r="PMR1" s="6"/>
      <c r="PMS1" s="6"/>
      <c r="PMT1" s="6"/>
      <c r="PMU1" s="6"/>
      <c r="PMV1" s="6"/>
      <c r="PMW1" s="6"/>
      <c r="PMX1" s="6"/>
      <c r="PMY1" s="6"/>
      <c r="PMZ1" s="6"/>
      <c r="PNA1" s="6"/>
      <c r="PNB1" s="6"/>
      <c r="PNC1" s="6"/>
      <c r="PND1" s="6"/>
      <c r="PNE1" s="6"/>
      <c r="PNF1" s="6"/>
      <c r="PNG1" s="6"/>
      <c r="PNH1" s="6"/>
      <c r="PNI1" s="6"/>
      <c r="PNJ1" s="6"/>
      <c r="PNK1" s="6"/>
      <c r="PNL1" s="6"/>
      <c r="PNM1" s="6"/>
      <c r="PNN1" s="6"/>
      <c r="PNO1" s="6"/>
      <c r="PNP1" s="6"/>
      <c r="PNQ1" s="6"/>
      <c r="PNR1" s="6"/>
      <c r="PNS1" s="6"/>
      <c r="PNT1" s="6"/>
      <c r="PNU1" s="6"/>
      <c r="PNV1" s="6"/>
      <c r="PNW1" s="6"/>
      <c r="PNX1" s="6"/>
      <c r="PNY1" s="6"/>
      <c r="PNZ1" s="6"/>
      <c r="POA1" s="6"/>
      <c r="POB1" s="6"/>
      <c r="POC1" s="6"/>
      <c r="POD1" s="6"/>
      <c r="POE1" s="6"/>
      <c r="POF1" s="6"/>
      <c r="POG1" s="6"/>
      <c r="POH1" s="6"/>
      <c r="POI1" s="6"/>
      <c r="POJ1" s="6"/>
      <c r="POK1" s="6"/>
      <c r="POL1" s="6"/>
      <c r="POM1" s="6"/>
      <c r="PON1" s="6"/>
      <c r="POO1" s="6"/>
      <c r="POP1" s="6"/>
      <c r="POQ1" s="6"/>
      <c r="POR1" s="6"/>
      <c r="POS1" s="6"/>
      <c r="POT1" s="6"/>
      <c r="POU1" s="6"/>
      <c r="POV1" s="6"/>
      <c r="POW1" s="6"/>
      <c r="POX1" s="6"/>
      <c r="POY1" s="6"/>
      <c r="POZ1" s="6"/>
      <c r="PPA1" s="6"/>
      <c r="PPB1" s="6"/>
      <c r="PPC1" s="6"/>
      <c r="PPD1" s="6"/>
      <c r="PPE1" s="6"/>
      <c r="PPF1" s="6"/>
      <c r="PPG1" s="6"/>
      <c r="PPH1" s="6"/>
      <c r="PPI1" s="6"/>
      <c r="PPJ1" s="6"/>
      <c r="PPK1" s="6"/>
      <c r="PPL1" s="6"/>
      <c r="PPM1" s="6"/>
      <c r="PPN1" s="6"/>
      <c r="PPO1" s="6"/>
      <c r="PPP1" s="6"/>
      <c r="PPQ1" s="6"/>
      <c r="PPR1" s="6"/>
      <c r="PPS1" s="6"/>
      <c r="PPT1" s="6"/>
      <c r="PPU1" s="6"/>
      <c r="PPV1" s="6"/>
      <c r="PPW1" s="6"/>
      <c r="PPX1" s="6"/>
      <c r="PPY1" s="6"/>
      <c r="PPZ1" s="6"/>
      <c r="PQA1" s="6"/>
      <c r="PQB1" s="6"/>
      <c r="PQC1" s="6"/>
      <c r="PQD1" s="6"/>
      <c r="PQE1" s="6"/>
      <c r="PQF1" s="6"/>
      <c r="PQG1" s="6"/>
      <c r="PQH1" s="6"/>
      <c r="PQI1" s="6"/>
      <c r="PQJ1" s="6"/>
      <c r="PQK1" s="6"/>
      <c r="PQL1" s="6"/>
      <c r="PQM1" s="6"/>
      <c r="PQN1" s="6"/>
      <c r="PQO1" s="6"/>
      <c r="PQP1" s="6"/>
      <c r="PQQ1" s="6"/>
      <c r="PQR1" s="6"/>
      <c r="PQS1" s="6"/>
      <c r="PQT1" s="6"/>
      <c r="PQU1" s="6"/>
      <c r="PQV1" s="6"/>
      <c r="PQW1" s="6"/>
      <c r="PQX1" s="6"/>
      <c r="PQY1" s="6"/>
      <c r="PQZ1" s="6"/>
      <c r="PRA1" s="6"/>
      <c r="PRB1" s="6"/>
      <c r="PRC1" s="6"/>
      <c r="PRD1" s="6"/>
      <c r="PRE1" s="6"/>
      <c r="PRF1" s="6"/>
      <c r="PRG1" s="6"/>
      <c r="PRH1" s="6"/>
      <c r="PRI1" s="6"/>
      <c r="PRJ1" s="6"/>
      <c r="PRK1" s="6"/>
      <c r="PRL1" s="6"/>
      <c r="PRM1" s="6"/>
      <c r="PRN1" s="6"/>
      <c r="PRO1" s="6"/>
      <c r="PRP1" s="6"/>
      <c r="PRQ1" s="6"/>
      <c r="PRR1" s="6"/>
      <c r="PRS1" s="6"/>
      <c r="PRT1" s="6"/>
      <c r="PRU1" s="6"/>
      <c r="PRV1" s="6"/>
      <c r="PRW1" s="6"/>
      <c r="PRX1" s="6"/>
      <c r="PRY1" s="6"/>
      <c r="PRZ1" s="6"/>
      <c r="PSA1" s="6"/>
      <c r="PSB1" s="6"/>
      <c r="PSC1" s="6"/>
      <c r="PSD1" s="6"/>
      <c r="PSE1" s="6"/>
      <c r="PSF1" s="6"/>
      <c r="PSG1" s="6"/>
      <c r="PSH1" s="6"/>
      <c r="PSI1" s="6"/>
      <c r="PSJ1" s="6"/>
      <c r="PSK1" s="6"/>
      <c r="PSL1" s="6"/>
      <c r="PSM1" s="6"/>
      <c r="PSN1" s="6"/>
      <c r="PSO1" s="6"/>
      <c r="PSP1" s="6"/>
      <c r="PSQ1" s="6"/>
      <c r="PSR1" s="6"/>
      <c r="PSS1" s="6"/>
      <c r="PST1" s="6"/>
      <c r="PSU1" s="6"/>
      <c r="PSV1" s="6"/>
      <c r="PSW1" s="6"/>
      <c r="PSX1" s="6"/>
      <c r="PSY1" s="6"/>
      <c r="PSZ1" s="6"/>
      <c r="PTA1" s="6"/>
      <c r="PTB1" s="6"/>
      <c r="PTC1" s="6"/>
      <c r="PTD1" s="6"/>
      <c r="PTE1" s="6"/>
      <c r="PTF1" s="6"/>
      <c r="PTG1" s="6"/>
      <c r="PTH1" s="6"/>
      <c r="PTI1" s="6"/>
      <c r="PTJ1" s="6"/>
      <c r="PTK1" s="6"/>
      <c r="PTL1" s="6"/>
      <c r="PTM1" s="6"/>
      <c r="PTN1" s="6"/>
      <c r="PTO1" s="6"/>
      <c r="PTP1" s="6"/>
      <c r="PTQ1" s="6"/>
      <c r="PTR1" s="6"/>
      <c r="PTS1" s="6"/>
      <c r="PTT1" s="6"/>
      <c r="PTU1" s="6"/>
      <c r="PTV1" s="6"/>
      <c r="PTW1" s="6"/>
      <c r="PTX1" s="6"/>
      <c r="PTY1" s="6"/>
      <c r="PTZ1" s="6"/>
      <c r="PUA1" s="6"/>
      <c r="PUB1" s="6"/>
      <c r="PUC1" s="6"/>
      <c r="PUD1" s="6"/>
      <c r="PUE1" s="6"/>
      <c r="PUF1" s="6"/>
      <c r="PUG1" s="6"/>
      <c r="PUH1" s="6"/>
      <c r="PUI1" s="6"/>
      <c r="PUJ1" s="6"/>
      <c r="PUK1" s="6"/>
      <c r="PUL1" s="6"/>
      <c r="PUM1" s="6"/>
      <c r="PUN1" s="6"/>
      <c r="PUO1" s="6"/>
      <c r="PUP1" s="6"/>
      <c r="PUQ1" s="6"/>
      <c r="PUR1" s="6"/>
      <c r="PUS1" s="6"/>
      <c r="PUT1" s="6"/>
      <c r="PUU1" s="6"/>
      <c r="PUV1" s="6"/>
      <c r="PUW1" s="6"/>
      <c r="PUX1" s="6"/>
      <c r="PUY1" s="6"/>
      <c r="PUZ1" s="6"/>
      <c r="PVA1" s="6"/>
      <c r="PVB1" s="6"/>
      <c r="PVC1" s="6"/>
      <c r="PVD1" s="6"/>
      <c r="PVE1" s="6"/>
      <c r="PVF1" s="6"/>
      <c r="PVG1" s="6"/>
      <c r="PVH1" s="6"/>
      <c r="PVI1" s="6"/>
      <c r="PVJ1" s="6"/>
      <c r="PVK1" s="6"/>
      <c r="PVL1" s="6"/>
      <c r="PVM1" s="6"/>
      <c r="PVN1" s="6"/>
      <c r="PVO1" s="6"/>
      <c r="PVP1" s="6"/>
      <c r="PVQ1" s="6"/>
      <c r="PVR1" s="6"/>
      <c r="PVS1" s="6"/>
      <c r="PVT1" s="6"/>
      <c r="PVU1" s="6"/>
      <c r="PVV1" s="6"/>
      <c r="PVW1" s="6"/>
      <c r="PVX1" s="6"/>
      <c r="PVY1" s="6"/>
      <c r="PVZ1" s="6"/>
      <c r="PWA1" s="6"/>
      <c r="PWB1" s="6"/>
      <c r="PWC1" s="6"/>
      <c r="PWD1" s="6"/>
      <c r="PWE1" s="6"/>
      <c r="PWF1" s="6"/>
      <c r="PWG1" s="6"/>
      <c r="PWH1" s="6"/>
      <c r="PWI1" s="6"/>
      <c r="PWJ1" s="6"/>
      <c r="PWK1" s="6"/>
      <c r="PWL1" s="6"/>
      <c r="PWM1" s="6"/>
      <c r="PWN1" s="6"/>
      <c r="PWO1" s="6"/>
      <c r="PWP1" s="6"/>
      <c r="PWQ1" s="6"/>
      <c r="PWR1" s="6"/>
      <c r="PWS1" s="6"/>
      <c r="PWT1" s="6"/>
      <c r="PWU1" s="6"/>
      <c r="PWV1" s="6"/>
      <c r="PWW1" s="6"/>
      <c r="PWX1" s="6"/>
      <c r="PWY1" s="6"/>
      <c r="PWZ1" s="6"/>
      <c r="PXA1" s="6"/>
      <c r="PXB1" s="6"/>
      <c r="PXC1" s="6"/>
      <c r="PXD1" s="6"/>
      <c r="PXE1" s="6"/>
      <c r="PXF1" s="6"/>
      <c r="PXG1" s="6"/>
      <c r="PXH1" s="6"/>
      <c r="PXI1" s="6"/>
      <c r="PXJ1" s="6"/>
      <c r="PXK1" s="6"/>
      <c r="PXL1" s="6"/>
      <c r="PXM1" s="6"/>
      <c r="PXN1" s="6"/>
      <c r="PXO1" s="6"/>
      <c r="PXP1" s="6"/>
      <c r="PXQ1" s="6"/>
      <c r="PXR1" s="6"/>
      <c r="PXS1" s="6"/>
      <c r="PXT1" s="6"/>
      <c r="PXU1" s="6"/>
      <c r="PXV1" s="6"/>
      <c r="PXW1" s="6"/>
      <c r="PXX1" s="6"/>
      <c r="PXY1" s="6"/>
      <c r="PXZ1" s="6"/>
      <c r="PYA1" s="6"/>
      <c r="PYB1" s="6"/>
      <c r="PYC1" s="6"/>
      <c r="PYD1" s="6"/>
      <c r="PYE1" s="6"/>
      <c r="PYF1" s="6"/>
      <c r="PYG1" s="6"/>
      <c r="PYH1" s="6"/>
      <c r="PYI1" s="6"/>
      <c r="PYJ1" s="6"/>
      <c r="PYK1" s="6"/>
      <c r="PYL1" s="6"/>
      <c r="PYM1" s="6"/>
      <c r="PYN1" s="6"/>
      <c r="PYO1" s="6"/>
      <c r="PYP1" s="6"/>
      <c r="PYQ1" s="6"/>
      <c r="PYR1" s="6"/>
      <c r="PYS1" s="6"/>
      <c r="PYT1" s="6"/>
      <c r="PYU1" s="6"/>
      <c r="PYV1" s="6"/>
      <c r="PYW1" s="6"/>
      <c r="PYX1" s="6"/>
      <c r="PYY1" s="6"/>
      <c r="PYZ1" s="6"/>
      <c r="PZA1" s="6"/>
      <c r="PZB1" s="6"/>
      <c r="PZC1" s="6"/>
      <c r="PZD1" s="6"/>
      <c r="PZE1" s="6"/>
      <c r="PZF1" s="6"/>
      <c r="PZG1" s="6"/>
      <c r="PZH1" s="6"/>
      <c r="PZI1" s="6"/>
      <c r="PZJ1" s="6"/>
      <c r="PZK1" s="6"/>
      <c r="PZL1" s="6"/>
      <c r="PZM1" s="6"/>
      <c r="PZN1" s="6"/>
      <c r="PZO1" s="6"/>
      <c r="PZP1" s="6"/>
      <c r="PZQ1" s="6"/>
      <c r="PZR1" s="6"/>
      <c r="PZS1" s="6"/>
      <c r="PZT1" s="6"/>
      <c r="PZU1" s="6"/>
      <c r="PZV1" s="6"/>
      <c r="PZW1" s="6"/>
      <c r="PZX1" s="6"/>
      <c r="PZY1" s="6"/>
      <c r="PZZ1" s="6"/>
      <c r="QAA1" s="6"/>
      <c r="QAB1" s="6"/>
      <c r="QAC1" s="6"/>
      <c r="QAD1" s="6"/>
      <c r="QAE1" s="6"/>
      <c r="QAF1" s="6"/>
      <c r="QAG1" s="6"/>
      <c r="QAH1" s="6"/>
      <c r="QAI1" s="6"/>
      <c r="QAJ1" s="6"/>
      <c r="QAK1" s="6"/>
      <c r="QAL1" s="6"/>
      <c r="QAM1" s="6"/>
      <c r="QAN1" s="6"/>
      <c r="QAO1" s="6"/>
      <c r="QAP1" s="6"/>
      <c r="QAQ1" s="6"/>
      <c r="QAR1" s="6"/>
      <c r="QAS1" s="6"/>
      <c r="QAT1" s="6"/>
      <c r="QAU1" s="6"/>
      <c r="QAV1" s="6"/>
      <c r="QAW1" s="6"/>
      <c r="QAX1" s="6"/>
      <c r="QAY1" s="6"/>
      <c r="QAZ1" s="6"/>
      <c r="QBA1" s="6"/>
      <c r="QBB1" s="6"/>
      <c r="QBC1" s="6"/>
      <c r="QBD1" s="6"/>
      <c r="QBE1" s="6"/>
      <c r="QBF1" s="6"/>
      <c r="QBG1" s="6"/>
      <c r="QBH1" s="6"/>
      <c r="QBI1" s="6"/>
      <c r="QBJ1" s="6"/>
      <c r="QBK1" s="6"/>
      <c r="QBL1" s="6"/>
      <c r="QBM1" s="6"/>
      <c r="QBN1" s="6"/>
      <c r="QBO1" s="6"/>
      <c r="QBP1" s="6"/>
      <c r="QBQ1" s="6"/>
      <c r="QBR1" s="6"/>
      <c r="QBS1" s="6"/>
      <c r="QBT1" s="6"/>
      <c r="QBU1" s="6"/>
      <c r="QBV1" s="6"/>
      <c r="QBW1" s="6"/>
      <c r="QBX1" s="6"/>
      <c r="QBY1" s="6"/>
      <c r="QBZ1" s="6"/>
      <c r="QCA1" s="6"/>
      <c r="QCB1" s="6"/>
      <c r="QCC1" s="6"/>
      <c r="QCD1" s="6"/>
      <c r="QCE1" s="6"/>
      <c r="QCF1" s="6"/>
      <c r="QCG1" s="6"/>
      <c r="QCH1" s="6"/>
      <c r="QCI1" s="6"/>
      <c r="QCJ1" s="6"/>
      <c r="QCK1" s="6"/>
      <c r="QCL1" s="6"/>
      <c r="QCM1" s="6"/>
      <c r="QCN1" s="6"/>
      <c r="QCO1" s="6"/>
      <c r="QCP1" s="6"/>
      <c r="QCQ1" s="6"/>
      <c r="QCR1" s="6"/>
      <c r="QCS1" s="6"/>
      <c r="QCT1" s="6"/>
      <c r="QCU1" s="6"/>
      <c r="QCV1" s="6"/>
      <c r="QCW1" s="6"/>
      <c r="QCX1" s="6"/>
      <c r="QCY1" s="6"/>
      <c r="QCZ1" s="6"/>
      <c r="QDA1" s="6"/>
      <c r="QDB1" s="6"/>
      <c r="QDC1" s="6"/>
      <c r="QDD1" s="6"/>
      <c r="QDE1" s="6"/>
      <c r="QDF1" s="6"/>
      <c r="QDG1" s="6"/>
      <c r="QDH1" s="6"/>
      <c r="QDI1" s="6"/>
      <c r="QDJ1" s="6"/>
      <c r="QDK1" s="6"/>
      <c r="QDL1" s="6"/>
      <c r="QDM1" s="6"/>
      <c r="QDN1" s="6"/>
      <c r="QDO1" s="6"/>
      <c r="QDP1" s="6"/>
      <c r="QDQ1" s="6"/>
      <c r="QDR1" s="6"/>
      <c r="QDS1" s="6"/>
      <c r="QDT1" s="6"/>
      <c r="QDU1" s="6"/>
      <c r="QDV1" s="6"/>
      <c r="QDW1" s="6"/>
      <c r="QDX1" s="6"/>
      <c r="QDY1" s="6"/>
      <c r="QDZ1" s="6"/>
      <c r="QEA1" s="6"/>
      <c r="QEB1" s="6"/>
      <c r="QEC1" s="6"/>
      <c r="QED1" s="6"/>
      <c r="QEE1" s="6"/>
      <c r="QEF1" s="6"/>
      <c r="QEG1" s="6"/>
      <c r="QEH1" s="6"/>
      <c r="QEI1" s="6"/>
      <c r="QEJ1" s="6"/>
      <c r="QEK1" s="6"/>
      <c r="QEL1" s="6"/>
      <c r="QEM1" s="6"/>
      <c r="QEN1" s="6"/>
      <c r="QEO1" s="6"/>
      <c r="QEP1" s="6"/>
      <c r="QEQ1" s="6"/>
      <c r="QER1" s="6"/>
      <c r="QES1" s="6"/>
      <c r="QET1" s="6"/>
      <c r="QEU1" s="6"/>
      <c r="QEV1" s="6"/>
      <c r="QEW1" s="6"/>
      <c r="QEX1" s="6"/>
      <c r="QEY1" s="6"/>
      <c r="QEZ1" s="6"/>
      <c r="QFA1" s="6"/>
      <c r="QFB1" s="6"/>
      <c r="QFC1" s="6"/>
      <c r="QFD1" s="6"/>
      <c r="QFE1" s="6"/>
      <c r="QFF1" s="6"/>
      <c r="QFG1" s="6"/>
      <c r="QFH1" s="6"/>
      <c r="QFI1" s="6"/>
      <c r="QFJ1" s="6"/>
      <c r="QFK1" s="6"/>
      <c r="QFL1" s="6"/>
      <c r="QFM1" s="6"/>
      <c r="QFN1" s="6"/>
      <c r="QFO1" s="6"/>
      <c r="QFP1" s="6"/>
      <c r="QFQ1" s="6"/>
      <c r="QFR1" s="6"/>
      <c r="QFS1" s="6"/>
      <c r="QFT1" s="6"/>
      <c r="QFU1" s="6"/>
      <c r="QFV1" s="6"/>
      <c r="QFW1" s="6"/>
      <c r="QFX1" s="6"/>
      <c r="QFY1" s="6"/>
      <c r="QFZ1" s="6"/>
      <c r="QGA1" s="6"/>
      <c r="QGB1" s="6"/>
      <c r="QGC1" s="6"/>
      <c r="QGD1" s="6"/>
      <c r="QGE1" s="6"/>
      <c r="QGF1" s="6"/>
      <c r="QGG1" s="6"/>
      <c r="QGH1" s="6"/>
      <c r="QGI1" s="6"/>
      <c r="QGJ1" s="6"/>
      <c r="QGK1" s="6"/>
      <c r="QGL1" s="6"/>
      <c r="QGM1" s="6"/>
      <c r="QGN1" s="6"/>
      <c r="QGO1" s="6"/>
      <c r="QGP1" s="6"/>
      <c r="QGQ1" s="6"/>
      <c r="QGR1" s="6"/>
      <c r="QGS1" s="6"/>
      <c r="QGT1" s="6"/>
      <c r="QGU1" s="6"/>
      <c r="QGV1" s="6"/>
      <c r="QGW1" s="6"/>
      <c r="QGX1" s="6"/>
      <c r="QGY1" s="6"/>
      <c r="QGZ1" s="6"/>
      <c r="QHA1" s="6"/>
      <c r="QHB1" s="6"/>
      <c r="QHC1" s="6"/>
      <c r="QHD1" s="6"/>
      <c r="QHE1" s="6"/>
      <c r="QHF1" s="6"/>
      <c r="QHG1" s="6"/>
      <c r="QHH1" s="6"/>
      <c r="QHI1" s="6"/>
      <c r="QHJ1" s="6"/>
      <c r="QHK1" s="6"/>
      <c r="QHL1" s="6"/>
      <c r="QHM1" s="6"/>
      <c r="QHN1" s="6"/>
      <c r="QHO1" s="6"/>
      <c r="QHP1" s="6"/>
      <c r="QHQ1" s="6"/>
      <c r="QHR1" s="6"/>
      <c r="QHS1" s="6"/>
      <c r="QHT1" s="6"/>
      <c r="QHU1" s="6"/>
      <c r="QHV1" s="6"/>
      <c r="QHW1" s="6"/>
      <c r="QHX1" s="6"/>
      <c r="QHY1" s="6"/>
      <c r="QHZ1" s="6"/>
      <c r="QIA1" s="6"/>
      <c r="QIB1" s="6"/>
      <c r="QIC1" s="6"/>
      <c r="QID1" s="6"/>
      <c r="QIE1" s="6"/>
      <c r="QIF1" s="6"/>
      <c r="QIG1" s="6"/>
      <c r="QIH1" s="6"/>
      <c r="QII1" s="6"/>
      <c r="QIJ1" s="6"/>
      <c r="QIK1" s="6"/>
      <c r="QIL1" s="6"/>
      <c r="QIM1" s="6"/>
      <c r="QIN1" s="6"/>
      <c r="QIO1" s="6"/>
      <c r="QIP1" s="6"/>
      <c r="QIQ1" s="6"/>
      <c r="QIR1" s="6"/>
      <c r="QIS1" s="6"/>
      <c r="QIT1" s="6"/>
      <c r="QIU1" s="6"/>
      <c r="QIV1" s="6"/>
      <c r="QIW1" s="6"/>
      <c r="QIX1" s="6"/>
      <c r="QIY1" s="6"/>
      <c r="QIZ1" s="6"/>
      <c r="QJA1" s="6"/>
      <c r="QJB1" s="6"/>
      <c r="QJC1" s="6"/>
      <c r="QJD1" s="6"/>
      <c r="QJE1" s="6"/>
      <c r="QJF1" s="6"/>
      <c r="QJG1" s="6"/>
      <c r="QJH1" s="6"/>
      <c r="QJI1" s="6"/>
      <c r="QJJ1" s="6"/>
      <c r="QJK1" s="6"/>
      <c r="QJL1" s="6"/>
      <c r="QJM1" s="6"/>
      <c r="QJN1" s="6"/>
      <c r="QJO1" s="6"/>
      <c r="QJP1" s="6"/>
      <c r="QJQ1" s="6"/>
      <c r="QJR1" s="6"/>
      <c r="QJS1" s="6"/>
      <c r="QJT1" s="6"/>
      <c r="QJU1" s="6"/>
      <c r="QJV1" s="6"/>
      <c r="QJW1" s="6"/>
      <c r="QJX1" s="6"/>
      <c r="QJY1" s="6"/>
      <c r="QJZ1" s="6"/>
      <c r="QKA1" s="6"/>
      <c r="QKB1" s="6"/>
      <c r="QKC1" s="6"/>
      <c r="QKD1" s="6"/>
      <c r="QKE1" s="6"/>
      <c r="QKF1" s="6"/>
      <c r="QKG1" s="6"/>
      <c r="QKH1" s="6"/>
      <c r="QKI1" s="6"/>
      <c r="QKJ1" s="6"/>
      <c r="QKK1" s="6"/>
      <c r="QKL1" s="6"/>
      <c r="QKM1" s="6"/>
      <c r="QKN1" s="6"/>
      <c r="QKO1" s="6"/>
      <c r="QKP1" s="6"/>
      <c r="QKQ1" s="6"/>
      <c r="QKR1" s="6"/>
      <c r="QKS1" s="6"/>
      <c r="QKT1" s="6"/>
      <c r="QKU1" s="6"/>
      <c r="QKV1" s="6"/>
      <c r="QKW1" s="6"/>
      <c r="QKX1" s="6"/>
      <c r="QKY1" s="6"/>
      <c r="QKZ1" s="6"/>
      <c r="QLA1" s="6"/>
      <c r="QLB1" s="6"/>
      <c r="QLC1" s="6"/>
      <c r="QLD1" s="6"/>
      <c r="QLE1" s="6"/>
      <c r="QLF1" s="6"/>
      <c r="QLG1" s="6"/>
      <c r="QLH1" s="6"/>
      <c r="QLI1" s="6"/>
      <c r="QLJ1" s="6"/>
      <c r="QLK1" s="6"/>
      <c r="QLL1" s="6"/>
      <c r="QLM1" s="6"/>
      <c r="QLN1" s="6"/>
      <c r="QLO1" s="6"/>
      <c r="QLP1" s="6"/>
      <c r="QLQ1" s="6"/>
      <c r="QLR1" s="6"/>
      <c r="QLS1" s="6"/>
      <c r="QLT1" s="6"/>
      <c r="QLU1" s="6"/>
      <c r="QLV1" s="6"/>
      <c r="QLW1" s="6"/>
      <c r="QLX1" s="6"/>
      <c r="QLY1" s="6"/>
      <c r="QLZ1" s="6"/>
      <c r="QMA1" s="6"/>
      <c r="QMB1" s="6"/>
      <c r="QMC1" s="6"/>
      <c r="QMD1" s="6"/>
      <c r="QME1" s="6"/>
      <c r="QMF1" s="6"/>
      <c r="QMG1" s="6"/>
      <c r="QMH1" s="6"/>
      <c r="QMI1" s="6"/>
      <c r="QMJ1" s="6"/>
      <c r="QMK1" s="6"/>
      <c r="QML1" s="6"/>
      <c r="QMM1" s="6"/>
      <c r="QMN1" s="6"/>
      <c r="QMO1" s="6"/>
      <c r="QMP1" s="6"/>
      <c r="QMQ1" s="6"/>
      <c r="QMR1" s="6"/>
      <c r="QMS1" s="6"/>
      <c r="QMT1" s="6"/>
      <c r="QMU1" s="6"/>
      <c r="QMV1" s="6"/>
      <c r="QMW1" s="6"/>
      <c r="QMX1" s="6"/>
      <c r="QMY1" s="6"/>
      <c r="QMZ1" s="6"/>
      <c r="QNA1" s="6"/>
      <c r="QNB1" s="6"/>
      <c r="QNC1" s="6"/>
      <c r="QND1" s="6"/>
      <c r="QNE1" s="6"/>
      <c r="QNF1" s="6"/>
      <c r="QNG1" s="6"/>
      <c r="QNH1" s="6"/>
      <c r="QNI1" s="6"/>
      <c r="QNJ1" s="6"/>
      <c r="QNK1" s="6"/>
      <c r="QNL1" s="6"/>
      <c r="QNM1" s="6"/>
      <c r="QNN1" s="6"/>
      <c r="QNO1" s="6"/>
      <c r="QNP1" s="6"/>
      <c r="QNQ1" s="6"/>
      <c r="QNR1" s="6"/>
      <c r="QNS1" s="6"/>
      <c r="QNT1" s="6"/>
      <c r="QNU1" s="6"/>
      <c r="QNV1" s="6"/>
      <c r="QNW1" s="6"/>
      <c r="QNX1" s="6"/>
      <c r="QNY1" s="6"/>
      <c r="QNZ1" s="6"/>
      <c r="QOA1" s="6"/>
      <c r="QOB1" s="6"/>
      <c r="QOC1" s="6"/>
      <c r="QOD1" s="6"/>
      <c r="QOE1" s="6"/>
      <c r="QOF1" s="6"/>
      <c r="QOG1" s="6"/>
      <c r="QOH1" s="6"/>
      <c r="QOI1" s="6"/>
      <c r="QOJ1" s="6"/>
      <c r="QOK1" s="6"/>
      <c r="QOL1" s="6"/>
      <c r="QOM1" s="6"/>
      <c r="QON1" s="6"/>
      <c r="QOO1" s="6"/>
      <c r="QOP1" s="6"/>
      <c r="QOQ1" s="6"/>
      <c r="QOR1" s="6"/>
      <c r="QOS1" s="6"/>
      <c r="QOT1" s="6"/>
      <c r="QOU1" s="6"/>
      <c r="QOV1" s="6"/>
      <c r="QOW1" s="6"/>
      <c r="QOX1" s="6"/>
      <c r="QOY1" s="6"/>
      <c r="QOZ1" s="6"/>
      <c r="QPA1" s="6"/>
      <c r="QPB1" s="6"/>
      <c r="QPC1" s="6"/>
      <c r="QPD1" s="6"/>
      <c r="QPE1" s="6"/>
      <c r="QPF1" s="6"/>
      <c r="QPG1" s="6"/>
      <c r="QPH1" s="6"/>
      <c r="QPI1" s="6"/>
      <c r="QPJ1" s="6"/>
      <c r="QPK1" s="6"/>
      <c r="QPL1" s="6"/>
      <c r="QPM1" s="6"/>
      <c r="QPN1" s="6"/>
      <c r="QPO1" s="6"/>
      <c r="QPP1" s="6"/>
      <c r="QPQ1" s="6"/>
      <c r="QPR1" s="6"/>
      <c r="QPS1" s="6"/>
      <c r="QPT1" s="6"/>
      <c r="QPU1" s="6"/>
      <c r="QPV1" s="6"/>
      <c r="QPW1" s="6"/>
      <c r="QPX1" s="6"/>
      <c r="QPY1" s="6"/>
      <c r="QPZ1" s="6"/>
      <c r="QQA1" s="6"/>
      <c r="QQB1" s="6"/>
      <c r="QQC1" s="6"/>
      <c r="QQD1" s="6"/>
      <c r="QQE1" s="6"/>
      <c r="QQF1" s="6"/>
      <c r="QQG1" s="6"/>
      <c r="QQH1" s="6"/>
      <c r="QQI1" s="6"/>
      <c r="QQJ1" s="6"/>
      <c r="QQK1" s="6"/>
      <c r="QQL1" s="6"/>
      <c r="QQM1" s="6"/>
      <c r="QQN1" s="6"/>
      <c r="QQO1" s="6"/>
      <c r="QQP1" s="6"/>
      <c r="QQQ1" s="6"/>
      <c r="QQR1" s="6"/>
      <c r="QQS1" s="6"/>
      <c r="QQT1" s="6"/>
      <c r="QQU1" s="6"/>
      <c r="QQV1" s="6"/>
      <c r="QQW1" s="6"/>
      <c r="QQX1" s="6"/>
      <c r="QQY1" s="6"/>
      <c r="QQZ1" s="6"/>
      <c r="QRA1" s="6"/>
      <c r="QRB1" s="6"/>
      <c r="QRC1" s="6"/>
      <c r="QRD1" s="6"/>
      <c r="QRE1" s="6"/>
      <c r="QRF1" s="6"/>
      <c r="QRG1" s="6"/>
      <c r="QRH1" s="6"/>
      <c r="QRI1" s="6"/>
      <c r="QRJ1" s="6"/>
      <c r="QRK1" s="6"/>
      <c r="QRL1" s="6"/>
      <c r="QRM1" s="6"/>
      <c r="QRN1" s="6"/>
      <c r="QRO1" s="6"/>
      <c r="QRP1" s="6"/>
      <c r="QRQ1" s="6"/>
      <c r="QRR1" s="6"/>
      <c r="QRS1" s="6"/>
      <c r="QRT1" s="6"/>
      <c r="QRU1" s="6"/>
      <c r="QRV1" s="6"/>
      <c r="QRW1" s="6"/>
      <c r="QRX1" s="6"/>
      <c r="QRY1" s="6"/>
      <c r="QRZ1" s="6"/>
      <c r="QSA1" s="6"/>
      <c r="QSB1" s="6"/>
      <c r="QSC1" s="6"/>
      <c r="QSD1" s="6"/>
      <c r="QSE1" s="6"/>
      <c r="QSF1" s="6"/>
      <c r="QSG1" s="6"/>
      <c r="QSH1" s="6"/>
      <c r="QSI1" s="6"/>
      <c r="QSJ1" s="6"/>
      <c r="QSK1" s="6"/>
      <c r="QSL1" s="6"/>
      <c r="QSM1" s="6"/>
      <c r="QSN1" s="6"/>
      <c r="QSO1" s="6"/>
      <c r="QSP1" s="6"/>
      <c r="QSQ1" s="6"/>
      <c r="QSR1" s="6"/>
      <c r="QSS1" s="6"/>
      <c r="QST1" s="6"/>
      <c r="QSU1" s="6"/>
      <c r="QSV1" s="6"/>
      <c r="QSW1" s="6"/>
      <c r="QSX1" s="6"/>
      <c r="QSY1" s="6"/>
      <c r="QSZ1" s="6"/>
      <c r="QTA1" s="6"/>
      <c r="QTB1" s="6"/>
      <c r="QTC1" s="6"/>
      <c r="QTD1" s="6"/>
      <c r="QTE1" s="6"/>
      <c r="QTF1" s="6"/>
      <c r="QTG1" s="6"/>
      <c r="QTH1" s="6"/>
      <c r="QTI1" s="6"/>
      <c r="QTJ1" s="6"/>
      <c r="QTK1" s="6"/>
      <c r="QTL1" s="6"/>
      <c r="QTM1" s="6"/>
      <c r="QTN1" s="6"/>
      <c r="QTO1" s="6"/>
      <c r="QTP1" s="6"/>
      <c r="QTQ1" s="6"/>
      <c r="QTR1" s="6"/>
      <c r="QTS1" s="6"/>
      <c r="QTT1" s="6"/>
      <c r="QTU1" s="6"/>
      <c r="QTV1" s="6"/>
      <c r="QTW1" s="6"/>
      <c r="QTX1" s="6"/>
      <c r="QTY1" s="6"/>
      <c r="QTZ1" s="6"/>
      <c r="QUA1" s="6"/>
      <c r="QUB1" s="6"/>
      <c r="QUC1" s="6"/>
      <c r="QUD1" s="6"/>
      <c r="QUE1" s="6"/>
      <c r="QUF1" s="6"/>
      <c r="QUG1" s="6"/>
      <c r="QUH1" s="6"/>
      <c r="QUI1" s="6"/>
      <c r="QUJ1" s="6"/>
      <c r="QUK1" s="6"/>
      <c r="QUL1" s="6"/>
      <c r="QUM1" s="6"/>
      <c r="QUN1" s="6"/>
      <c r="QUO1" s="6"/>
      <c r="QUP1" s="6"/>
      <c r="QUQ1" s="6"/>
      <c r="QUR1" s="6"/>
      <c r="QUS1" s="6"/>
      <c r="QUT1" s="6"/>
      <c r="QUU1" s="6"/>
      <c r="QUV1" s="6"/>
      <c r="QUW1" s="6"/>
      <c r="QUX1" s="6"/>
      <c r="QUY1" s="6"/>
      <c r="QUZ1" s="6"/>
      <c r="QVA1" s="6"/>
      <c r="QVB1" s="6"/>
      <c r="QVC1" s="6"/>
      <c r="QVD1" s="6"/>
      <c r="QVE1" s="6"/>
      <c r="QVF1" s="6"/>
      <c r="QVG1" s="6"/>
      <c r="QVH1" s="6"/>
      <c r="QVI1" s="6"/>
      <c r="QVJ1" s="6"/>
      <c r="QVK1" s="6"/>
      <c r="QVL1" s="6"/>
      <c r="QVM1" s="6"/>
      <c r="QVN1" s="6"/>
      <c r="QVO1" s="6"/>
      <c r="QVP1" s="6"/>
      <c r="QVQ1" s="6"/>
      <c r="QVR1" s="6"/>
      <c r="QVS1" s="6"/>
      <c r="QVT1" s="6"/>
      <c r="QVU1" s="6"/>
      <c r="QVV1" s="6"/>
      <c r="QVW1" s="6"/>
      <c r="QVX1" s="6"/>
      <c r="QVY1" s="6"/>
      <c r="QVZ1" s="6"/>
      <c r="QWA1" s="6"/>
      <c r="QWB1" s="6"/>
      <c r="QWC1" s="6"/>
      <c r="QWD1" s="6"/>
      <c r="QWE1" s="6"/>
      <c r="QWF1" s="6"/>
      <c r="QWG1" s="6"/>
      <c r="QWH1" s="6"/>
      <c r="QWI1" s="6"/>
      <c r="QWJ1" s="6"/>
      <c r="QWK1" s="6"/>
      <c r="QWL1" s="6"/>
      <c r="QWM1" s="6"/>
      <c r="QWN1" s="6"/>
      <c r="QWO1" s="6"/>
      <c r="QWP1" s="6"/>
      <c r="QWQ1" s="6"/>
      <c r="QWR1" s="6"/>
      <c r="QWS1" s="6"/>
      <c r="QWT1" s="6"/>
      <c r="QWU1" s="6"/>
      <c r="QWV1" s="6"/>
      <c r="QWW1" s="6"/>
      <c r="QWX1" s="6"/>
      <c r="QWY1" s="6"/>
      <c r="QWZ1" s="6"/>
      <c r="QXA1" s="6"/>
      <c r="QXB1" s="6"/>
      <c r="QXC1" s="6"/>
      <c r="QXD1" s="6"/>
      <c r="QXE1" s="6"/>
      <c r="QXF1" s="6"/>
      <c r="QXG1" s="6"/>
      <c r="QXH1" s="6"/>
      <c r="QXI1" s="6"/>
      <c r="QXJ1" s="6"/>
      <c r="QXK1" s="6"/>
      <c r="QXL1" s="6"/>
      <c r="QXM1" s="6"/>
      <c r="QXN1" s="6"/>
      <c r="QXO1" s="6"/>
      <c r="QXP1" s="6"/>
      <c r="QXQ1" s="6"/>
      <c r="QXR1" s="6"/>
      <c r="QXS1" s="6"/>
      <c r="QXT1" s="6"/>
      <c r="QXU1" s="6"/>
      <c r="QXV1" s="6"/>
      <c r="QXW1" s="6"/>
      <c r="QXX1" s="6"/>
      <c r="QXY1" s="6"/>
      <c r="QXZ1" s="6"/>
      <c r="QYA1" s="6"/>
      <c r="QYB1" s="6"/>
      <c r="QYC1" s="6"/>
      <c r="QYD1" s="6"/>
      <c r="QYE1" s="6"/>
      <c r="QYF1" s="6"/>
      <c r="QYG1" s="6"/>
      <c r="QYH1" s="6"/>
      <c r="QYI1" s="6"/>
      <c r="QYJ1" s="6"/>
      <c r="QYK1" s="6"/>
      <c r="QYL1" s="6"/>
      <c r="QYM1" s="6"/>
      <c r="QYN1" s="6"/>
      <c r="QYO1" s="6"/>
      <c r="QYP1" s="6"/>
      <c r="QYQ1" s="6"/>
      <c r="QYR1" s="6"/>
      <c r="QYS1" s="6"/>
      <c r="QYT1" s="6"/>
      <c r="QYU1" s="6"/>
      <c r="QYV1" s="6"/>
      <c r="QYW1" s="6"/>
      <c r="QYX1" s="6"/>
      <c r="QYY1" s="6"/>
      <c r="QYZ1" s="6"/>
      <c r="QZA1" s="6"/>
      <c r="QZB1" s="6"/>
      <c r="QZC1" s="6"/>
      <c r="QZD1" s="6"/>
      <c r="QZE1" s="6"/>
      <c r="QZF1" s="6"/>
      <c r="QZG1" s="6"/>
      <c r="QZH1" s="6"/>
      <c r="QZI1" s="6"/>
      <c r="QZJ1" s="6"/>
      <c r="QZK1" s="6"/>
      <c r="QZL1" s="6"/>
      <c r="QZM1" s="6"/>
      <c r="QZN1" s="6"/>
      <c r="QZO1" s="6"/>
      <c r="QZP1" s="6"/>
      <c r="QZQ1" s="6"/>
      <c r="QZR1" s="6"/>
      <c r="QZS1" s="6"/>
      <c r="QZT1" s="6"/>
      <c r="QZU1" s="6"/>
      <c r="QZV1" s="6"/>
      <c r="QZW1" s="6"/>
      <c r="QZX1" s="6"/>
      <c r="QZY1" s="6"/>
      <c r="QZZ1" s="6"/>
      <c r="RAA1" s="6"/>
      <c r="RAB1" s="6"/>
      <c r="RAC1" s="6"/>
      <c r="RAD1" s="6"/>
      <c r="RAE1" s="6"/>
      <c r="RAF1" s="6"/>
      <c r="RAG1" s="6"/>
      <c r="RAH1" s="6"/>
      <c r="RAI1" s="6"/>
      <c r="RAJ1" s="6"/>
      <c r="RAK1" s="6"/>
      <c r="RAL1" s="6"/>
      <c r="RAM1" s="6"/>
      <c r="RAN1" s="6"/>
      <c r="RAO1" s="6"/>
      <c r="RAP1" s="6"/>
      <c r="RAQ1" s="6"/>
      <c r="RAR1" s="6"/>
      <c r="RAS1" s="6"/>
      <c r="RAT1" s="6"/>
      <c r="RAU1" s="6"/>
      <c r="RAV1" s="6"/>
      <c r="RAW1" s="6"/>
      <c r="RAX1" s="6"/>
      <c r="RAY1" s="6"/>
      <c r="RAZ1" s="6"/>
      <c r="RBA1" s="6"/>
      <c r="RBB1" s="6"/>
      <c r="RBC1" s="6"/>
      <c r="RBD1" s="6"/>
      <c r="RBE1" s="6"/>
      <c r="RBF1" s="6"/>
      <c r="RBG1" s="6"/>
      <c r="RBH1" s="6"/>
      <c r="RBI1" s="6"/>
      <c r="RBJ1" s="6"/>
      <c r="RBK1" s="6"/>
      <c r="RBL1" s="6"/>
      <c r="RBM1" s="6"/>
      <c r="RBN1" s="6"/>
      <c r="RBO1" s="6"/>
      <c r="RBP1" s="6"/>
      <c r="RBQ1" s="6"/>
      <c r="RBR1" s="6"/>
      <c r="RBS1" s="6"/>
      <c r="RBT1" s="6"/>
      <c r="RBU1" s="6"/>
      <c r="RBV1" s="6"/>
      <c r="RBW1" s="6"/>
      <c r="RBX1" s="6"/>
      <c r="RBY1" s="6"/>
      <c r="RBZ1" s="6"/>
      <c r="RCA1" s="6"/>
      <c r="RCB1" s="6"/>
      <c r="RCC1" s="6"/>
      <c r="RCD1" s="6"/>
      <c r="RCE1" s="6"/>
      <c r="RCF1" s="6"/>
      <c r="RCG1" s="6"/>
      <c r="RCH1" s="6"/>
      <c r="RCI1" s="6"/>
      <c r="RCJ1" s="6"/>
      <c r="RCK1" s="6"/>
      <c r="RCL1" s="6"/>
      <c r="RCM1" s="6"/>
      <c r="RCN1" s="6"/>
      <c r="RCO1" s="6"/>
      <c r="RCP1" s="6"/>
      <c r="RCQ1" s="6"/>
      <c r="RCR1" s="6"/>
      <c r="RCS1" s="6"/>
      <c r="RCT1" s="6"/>
      <c r="RCU1" s="6"/>
      <c r="RCV1" s="6"/>
      <c r="RCW1" s="6"/>
      <c r="RCX1" s="6"/>
      <c r="RCY1" s="6"/>
      <c r="RCZ1" s="6"/>
      <c r="RDA1" s="6"/>
      <c r="RDB1" s="6"/>
      <c r="RDC1" s="6"/>
      <c r="RDD1" s="6"/>
      <c r="RDE1" s="6"/>
      <c r="RDF1" s="6"/>
      <c r="RDG1" s="6"/>
      <c r="RDH1" s="6"/>
      <c r="RDI1" s="6"/>
      <c r="RDJ1" s="6"/>
      <c r="RDK1" s="6"/>
      <c r="RDL1" s="6"/>
      <c r="RDM1" s="6"/>
      <c r="RDN1" s="6"/>
      <c r="RDO1" s="6"/>
      <c r="RDP1" s="6"/>
      <c r="RDQ1" s="6"/>
      <c r="RDR1" s="6"/>
      <c r="RDS1" s="6"/>
      <c r="RDT1" s="6"/>
      <c r="RDU1" s="6"/>
      <c r="RDV1" s="6"/>
      <c r="RDW1" s="6"/>
      <c r="RDX1" s="6"/>
      <c r="RDY1" s="6"/>
      <c r="RDZ1" s="6"/>
      <c r="REA1" s="6"/>
      <c r="REB1" s="6"/>
      <c r="REC1" s="6"/>
      <c r="RED1" s="6"/>
      <c r="REE1" s="6"/>
      <c r="REF1" s="6"/>
      <c r="REG1" s="6"/>
      <c r="REH1" s="6"/>
      <c r="REI1" s="6"/>
      <c r="REJ1" s="6"/>
      <c r="REK1" s="6"/>
      <c r="REL1" s="6"/>
      <c r="REM1" s="6"/>
      <c r="REN1" s="6"/>
      <c r="REO1" s="6"/>
      <c r="REP1" s="6"/>
      <c r="REQ1" s="6"/>
      <c r="RER1" s="6"/>
      <c r="RES1" s="6"/>
      <c r="RET1" s="6"/>
      <c r="REU1" s="6"/>
      <c r="REV1" s="6"/>
      <c r="REW1" s="6"/>
      <c r="REX1" s="6"/>
      <c r="REY1" s="6"/>
      <c r="REZ1" s="6"/>
      <c r="RFA1" s="6"/>
      <c r="RFB1" s="6"/>
      <c r="RFC1" s="6"/>
      <c r="RFD1" s="6"/>
      <c r="RFE1" s="6"/>
      <c r="RFF1" s="6"/>
      <c r="RFG1" s="6"/>
      <c r="RFH1" s="6"/>
      <c r="RFI1" s="6"/>
      <c r="RFJ1" s="6"/>
      <c r="RFK1" s="6"/>
      <c r="RFL1" s="6"/>
      <c r="RFM1" s="6"/>
      <c r="RFN1" s="6"/>
      <c r="RFO1" s="6"/>
      <c r="RFP1" s="6"/>
      <c r="RFQ1" s="6"/>
      <c r="RFR1" s="6"/>
      <c r="RFS1" s="6"/>
      <c r="RFT1" s="6"/>
      <c r="RFU1" s="6"/>
      <c r="RFV1" s="6"/>
      <c r="RFW1" s="6"/>
      <c r="RFX1" s="6"/>
      <c r="RFY1" s="6"/>
      <c r="RFZ1" s="6"/>
      <c r="RGA1" s="6"/>
      <c r="RGB1" s="6"/>
      <c r="RGC1" s="6"/>
      <c r="RGD1" s="6"/>
      <c r="RGE1" s="6"/>
      <c r="RGF1" s="6"/>
      <c r="RGG1" s="6"/>
      <c r="RGH1" s="6"/>
      <c r="RGI1" s="6"/>
      <c r="RGJ1" s="6"/>
      <c r="RGK1" s="6"/>
      <c r="RGL1" s="6"/>
      <c r="RGM1" s="6"/>
      <c r="RGN1" s="6"/>
      <c r="RGO1" s="6"/>
      <c r="RGP1" s="6"/>
      <c r="RGQ1" s="6"/>
      <c r="RGR1" s="6"/>
      <c r="RGS1" s="6"/>
      <c r="RGT1" s="6"/>
      <c r="RGU1" s="6"/>
      <c r="RGV1" s="6"/>
      <c r="RGW1" s="6"/>
      <c r="RGX1" s="6"/>
      <c r="RGY1" s="6"/>
      <c r="RGZ1" s="6"/>
      <c r="RHA1" s="6"/>
      <c r="RHB1" s="6"/>
      <c r="RHC1" s="6"/>
      <c r="RHD1" s="6"/>
      <c r="RHE1" s="6"/>
      <c r="RHF1" s="6"/>
      <c r="RHG1" s="6"/>
      <c r="RHH1" s="6"/>
      <c r="RHI1" s="6"/>
      <c r="RHJ1" s="6"/>
      <c r="RHK1" s="6"/>
      <c r="RHL1" s="6"/>
      <c r="RHM1" s="6"/>
      <c r="RHN1" s="6"/>
      <c r="RHO1" s="6"/>
      <c r="RHP1" s="6"/>
      <c r="RHQ1" s="6"/>
      <c r="RHR1" s="6"/>
      <c r="RHS1" s="6"/>
      <c r="RHT1" s="6"/>
      <c r="RHU1" s="6"/>
      <c r="RHV1" s="6"/>
      <c r="RHW1" s="6"/>
      <c r="RHX1" s="6"/>
      <c r="RHY1" s="6"/>
      <c r="RHZ1" s="6"/>
      <c r="RIA1" s="6"/>
      <c r="RIB1" s="6"/>
      <c r="RIC1" s="6"/>
      <c r="RID1" s="6"/>
      <c r="RIE1" s="6"/>
      <c r="RIF1" s="6"/>
      <c r="RIG1" s="6"/>
      <c r="RIH1" s="6"/>
      <c r="RII1" s="6"/>
      <c r="RIJ1" s="6"/>
      <c r="RIK1" s="6"/>
      <c r="RIL1" s="6"/>
      <c r="RIM1" s="6"/>
      <c r="RIN1" s="6"/>
      <c r="RIO1" s="6"/>
      <c r="RIP1" s="6"/>
      <c r="RIQ1" s="6"/>
      <c r="RIR1" s="6"/>
      <c r="RIS1" s="6"/>
      <c r="RIT1" s="6"/>
      <c r="RIU1" s="6"/>
      <c r="RIV1" s="6"/>
      <c r="RIW1" s="6"/>
      <c r="RIX1" s="6"/>
      <c r="RIY1" s="6"/>
      <c r="RIZ1" s="6"/>
      <c r="RJA1" s="6"/>
      <c r="RJB1" s="6"/>
      <c r="RJC1" s="6"/>
      <c r="RJD1" s="6"/>
      <c r="RJE1" s="6"/>
      <c r="RJF1" s="6"/>
      <c r="RJG1" s="6"/>
      <c r="RJH1" s="6"/>
      <c r="RJI1" s="6"/>
      <c r="RJJ1" s="6"/>
      <c r="RJK1" s="6"/>
      <c r="RJL1" s="6"/>
      <c r="RJM1" s="6"/>
      <c r="RJN1" s="6"/>
      <c r="RJO1" s="6"/>
      <c r="RJP1" s="6"/>
      <c r="RJQ1" s="6"/>
      <c r="RJR1" s="6"/>
      <c r="RJS1" s="6"/>
      <c r="RJT1" s="6"/>
      <c r="RJU1" s="6"/>
      <c r="RJV1" s="6"/>
      <c r="RJW1" s="6"/>
      <c r="RJX1" s="6"/>
      <c r="RJY1" s="6"/>
      <c r="RJZ1" s="6"/>
      <c r="RKA1" s="6"/>
      <c r="RKB1" s="6"/>
      <c r="RKC1" s="6"/>
      <c r="RKD1" s="6"/>
      <c r="RKE1" s="6"/>
      <c r="RKF1" s="6"/>
      <c r="RKG1" s="6"/>
      <c r="RKH1" s="6"/>
      <c r="RKI1" s="6"/>
      <c r="RKJ1" s="6"/>
      <c r="RKK1" s="6"/>
      <c r="RKL1" s="6"/>
      <c r="RKM1" s="6"/>
      <c r="RKN1" s="6"/>
      <c r="RKO1" s="6"/>
      <c r="RKP1" s="6"/>
      <c r="RKQ1" s="6"/>
      <c r="RKR1" s="6"/>
      <c r="RKS1" s="6"/>
      <c r="RKT1" s="6"/>
      <c r="RKU1" s="6"/>
      <c r="RKV1" s="6"/>
      <c r="RKW1" s="6"/>
      <c r="RKX1" s="6"/>
      <c r="RKY1" s="6"/>
      <c r="RKZ1" s="6"/>
      <c r="RLA1" s="6"/>
      <c r="RLB1" s="6"/>
      <c r="RLC1" s="6"/>
      <c r="RLD1" s="6"/>
      <c r="RLE1" s="6"/>
      <c r="RLF1" s="6"/>
      <c r="RLG1" s="6"/>
      <c r="RLH1" s="6"/>
      <c r="RLI1" s="6"/>
      <c r="RLJ1" s="6"/>
      <c r="RLK1" s="6"/>
      <c r="RLL1" s="6"/>
      <c r="RLM1" s="6"/>
      <c r="RLN1" s="6"/>
      <c r="RLO1" s="6"/>
      <c r="RLP1" s="6"/>
      <c r="RLQ1" s="6"/>
      <c r="RLR1" s="6"/>
      <c r="RLS1" s="6"/>
      <c r="RLT1" s="6"/>
      <c r="RLU1" s="6"/>
      <c r="RLV1" s="6"/>
      <c r="RLW1" s="6"/>
      <c r="RLX1" s="6"/>
      <c r="RLY1" s="6"/>
      <c r="RLZ1" s="6"/>
      <c r="RMA1" s="6"/>
      <c r="RMB1" s="6"/>
      <c r="RMC1" s="6"/>
      <c r="RMD1" s="6"/>
      <c r="RME1" s="6"/>
      <c r="RMF1" s="6"/>
      <c r="RMG1" s="6"/>
      <c r="RMH1" s="6"/>
      <c r="RMI1" s="6"/>
      <c r="RMJ1" s="6"/>
      <c r="RMK1" s="6"/>
      <c r="RML1" s="6"/>
      <c r="RMM1" s="6"/>
      <c r="RMN1" s="6"/>
      <c r="RMO1" s="6"/>
      <c r="RMP1" s="6"/>
      <c r="RMQ1" s="6"/>
      <c r="RMR1" s="6"/>
      <c r="RMS1" s="6"/>
      <c r="RMT1" s="6"/>
      <c r="RMU1" s="6"/>
      <c r="RMV1" s="6"/>
      <c r="RMW1" s="6"/>
      <c r="RMX1" s="6"/>
      <c r="RMY1" s="6"/>
      <c r="RMZ1" s="6"/>
      <c r="RNA1" s="6"/>
      <c r="RNB1" s="6"/>
      <c r="RNC1" s="6"/>
      <c r="RND1" s="6"/>
      <c r="RNE1" s="6"/>
      <c r="RNF1" s="6"/>
      <c r="RNG1" s="6"/>
      <c r="RNH1" s="6"/>
      <c r="RNI1" s="6"/>
      <c r="RNJ1" s="6"/>
      <c r="RNK1" s="6"/>
      <c r="RNL1" s="6"/>
      <c r="RNM1" s="6"/>
      <c r="RNN1" s="6"/>
      <c r="RNO1" s="6"/>
      <c r="RNP1" s="6"/>
      <c r="RNQ1" s="6"/>
      <c r="RNR1" s="6"/>
      <c r="RNS1" s="6"/>
      <c r="RNT1" s="6"/>
      <c r="RNU1" s="6"/>
      <c r="RNV1" s="6"/>
      <c r="RNW1" s="6"/>
      <c r="RNX1" s="6"/>
      <c r="RNY1" s="6"/>
      <c r="RNZ1" s="6"/>
      <c r="ROA1" s="6"/>
      <c r="ROB1" s="6"/>
      <c r="ROC1" s="6"/>
      <c r="ROD1" s="6"/>
      <c r="ROE1" s="6"/>
      <c r="ROF1" s="6"/>
      <c r="ROG1" s="6"/>
      <c r="ROH1" s="6"/>
      <c r="ROI1" s="6"/>
      <c r="ROJ1" s="6"/>
      <c r="ROK1" s="6"/>
      <c r="ROL1" s="6"/>
      <c r="ROM1" s="6"/>
      <c r="RON1" s="6"/>
      <c r="ROO1" s="6"/>
      <c r="ROP1" s="6"/>
      <c r="ROQ1" s="6"/>
      <c r="ROR1" s="6"/>
      <c r="ROS1" s="6"/>
      <c r="ROT1" s="6"/>
      <c r="ROU1" s="6"/>
      <c r="ROV1" s="6"/>
      <c r="ROW1" s="6"/>
      <c r="ROX1" s="6"/>
      <c r="ROY1" s="6"/>
      <c r="ROZ1" s="6"/>
      <c r="RPA1" s="6"/>
      <c r="RPB1" s="6"/>
      <c r="RPC1" s="6"/>
      <c r="RPD1" s="6"/>
      <c r="RPE1" s="6"/>
      <c r="RPF1" s="6"/>
      <c r="RPG1" s="6"/>
      <c r="RPH1" s="6"/>
      <c r="RPI1" s="6"/>
      <c r="RPJ1" s="6"/>
      <c r="RPK1" s="6"/>
      <c r="RPL1" s="6"/>
      <c r="RPM1" s="6"/>
      <c r="RPN1" s="6"/>
      <c r="RPO1" s="6"/>
      <c r="RPP1" s="6"/>
      <c r="RPQ1" s="6"/>
      <c r="RPR1" s="6"/>
      <c r="RPS1" s="6"/>
      <c r="RPT1" s="6"/>
      <c r="RPU1" s="6"/>
      <c r="RPV1" s="6"/>
      <c r="RPW1" s="6"/>
      <c r="RPX1" s="6"/>
      <c r="RPY1" s="6"/>
      <c r="RPZ1" s="6"/>
      <c r="RQA1" s="6"/>
      <c r="RQB1" s="6"/>
      <c r="RQC1" s="6"/>
      <c r="RQD1" s="6"/>
      <c r="RQE1" s="6"/>
      <c r="RQF1" s="6"/>
      <c r="RQG1" s="6"/>
      <c r="RQH1" s="6"/>
      <c r="RQI1" s="6"/>
      <c r="RQJ1" s="6"/>
      <c r="RQK1" s="6"/>
      <c r="RQL1" s="6"/>
      <c r="RQM1" s="6"/>
      <c r="RQN1" s="6"/>
      <c r="RQO1" s="6"/>
      <c r="RQP1" s="6"/>
      <c r="RQQ1" s="6"/>
      <c r="RQR1" s="6"/>
      <c r="RQS1" s="6"/>
      <c r="RQT1" s="6"/>
      <c r="RQU1" s="6"/>
      <c r="RQV1" s="6"/>
      <c r="RQW1" s="6"/>
      <c r="RQX1" s="6"/>
      <c r="RQY1" s="6"/>
      <c r="RQZ1" s="6"/>
      <c r="RRA1" s="6"/>
      <c r="RRB1" s="6"/>
      <c r="RRC1" s="6"/>
      <c r="RRD1" s="6"/>
      <c r="RRE1" s="6"/>
      <c r="RRF1" s="6"/>
      <c r="RRG1" s="6"/>
      <c r="RRH1" s="6"/>
      <c r="RRI1" s="6"/>
      <c r="RRJ1" s="6"/>
      <c r="RRK1" s="6"/>
      <c r="RRL1" s="6"/>
      <c r="RRM1" s="6"/>
      <c r="RRN1" s="6"/>
      <c r="RRO1" s="6"/>
      <c r="RRP1" s="6"/>
      <c r="RRQ1" s="6"/>
      <c r="RRR1" s="6"/>
      <c r="RRS1" s="6"/>
      <c r="RRT1" s="6"/>
      <c r="RRU1" s="6"/>
      <c r="RRV1" s="6"/>
      <c r="RRW1" s="6"/>
      <c r="RRX1" s="6"/>
      <c r="RRY1" s="6"/>
      <c r="RRZ1" s="6"/>
      <c r="RSA1" s="6"/>
      <c r="RSB1" s="6"/>
      <c r="RSC1" s="6"/>
      <c r="RSD1" s="6"/>
      <c r="RSE1" s="6"/>
      <c r="RSF1" s="6"/>
      <c r="RSG1" s="6"/>
      <c r="RSH1" s="6"/>
      <c r="RSI1" s="6"/>
      <c r="RSJ1" s="6"/>
      <c r="RSK1" s="6"/>
      <c r="RSL1" s="6"/>
      <c r="RSM1" s="6"/>
      <c r="RSN1" s="6"/>
      <c r="RSO1" s="6"/>
      <c r="RSP1" s="6"/>
      <c r="RSQ1" s="6"/>
      <c r="RSR1" s="6"/>
      <c r="RSS1" s="6"/>
      <c r="RST1" s="6"/>
      <c r="RSU1" s="6"/>
      <c r="RSV1" s="6"/>
      <c r="RSW1" s="6"/>
      <c r="RSX1" s="6"/>
      <c r="RSY1" s="6"/>
      <c r="RSZ1" s="6"/>
      <c r="RTA1" s="6"/>
      <c r="RTB1" s="6"/>
      <c r="RTC1" s="6"/>
      <c r="RTD1" s="6"/>
      <c r="RTE1" s="6"/>
      <c r="RTF1" s="6"/>
      <c r="RTG1" s="6"/>
      <c r="RTH1" s="6"/>
      <c r="RTI1" s="6"/>
      <c r="RTJ1" s="6"/>
      <c r="RTK1" s="6"/>
      <c r="RTL1" s="6"/>
      <c r="RTM1" s="6"/>
      <c r="RTN1" s="6"/>
      <c r="RTO1" s="6"/>
      <c r="RTP1" s="6"/>
      <c r="RTQ1" s="6"/>
      <c r="RTR1" s="6"/>
      <c r="RTS1" s="6"/>
      <c r="RTT1" s="6"/>
      <c r="RTU1" s="6"/>
      <c r="RTV1" s="6"/>
      <c r="RTW1" s="6"/>
      <c r="RTX1" s="6"/>
      <c r="RTY1" s="6"/>
      <c r="RTZ1" s="6"/>
      <c r="RUA1" s="6"/>
      <c r="RUB1" s="6"/>
      <c r="RUC1" s="6"/>
      <c r="RUD1" s="6"/>
      <c r="RUE1" s="6"/>
      <c r="RUF1" s="6"/>
      <c r="RUG1" s="6"/>
      <c r="RUH1" s="6"/>
      <c r="RUI1" s="6"/>
      <c r="RUJ1" s="6"/>
      <c r="RUK1" s="6"/>
      <c r="RUL1" s="6"/>
      <c r="RUM1" s="6"/>
      <c r="RUN1" s="6"/>
      <c r="RUO1" s="6"/>
      <c r="RUP1" s="6"/>
      <c r="RUQ1" s="6"/>
      <c r="RUR1" s="6"/>
      <c r="RUS1" s="6"/>
      <c r="RUT1" s="6"/>
      <c r="RUU1" s="6"/>
      <c r="RUV1" s="6"/>
      <c r="RUW1" s="6"/>
      <c r="RUX1" s="6"/>
      <c r="RUY1" s="6"/>
      <c r="RUZ1" s="6"/>
      <c r="RVA1" s="6"/>
      <c r="RVB1" s="6"/>
      <c r="RVC1" s="6"/>
      <c r="RVD1" s="6"/>
      <c r="RVE1" s="6"/>
      <c r="RVF1" s="6"/>
      <c r="RVG1" s="6"/>
      <c r="RVH1" s="6"/>
      <c r="RVI1" s="6"/>
      <c r="RVJ1" s="6"/>
      <c r="RVK1" s="6"/>
      <c r="RVL1" s="6"/>
      <c r="RVM1" s="6"/>
      <c r="RVN1" s="6"/>
      <c r="RVO1" s="6"/>
      <c r="RVP1" s="6"/>
      <c r="RVQ1" s="6"/>
      <c r="RVR1" s="6"/>
      <c r="RVS1" s="6"/>
      <c r="RVT1" s="6"/>
      <c r="RVU1" s="6"/>
      <c r="RVV1" s="6"/>
      <c r="RVW1" s="6"/>
      <c r="RVX1" s="6"/>
      <c r="RVY1" s="6"/>
      <c r="RVZ1" s="6"/>
      <c r="RWA1" s="6"/>
      <c r="RWB1" s="6"/>
      <c r="RWC1" s="6"/>
      <c r="RWD1" s="6"/>
      <c r="RWE1" s="6"/>
      <c r="RWF1" s="6"/>
      <c r="RWG1" s="6"/>
      <c r="RWH1" s="6"/>
      <c r="RWI1" s="6"/>
      <c r="RWJ1" s="6"/>
      <c r="RWK1" s="6"/>
      <c r="RWL1" s="6"/>
      <c r="RWM1" s="6"/>
      <c r="RWN1" s="6"/>
      <c r="RWO1" s="6"/>
      <c r="RWP1" s="6"/>
      <c r="RWQ1" s="6"/>
      <c r="RWR1" s="6"/>
      <c r="RWS1" s="6"/>
      <c r="RWT1" s="6"/>
      <c r="RWU1" s="6"/>
      <c r="RWV1" s="6"/>
      <c r="RWW1" s="6"/>
      <c r="RWX1" s="6"/>
      <c r="RWY1" s="6"/>
      <c r="RWZ1" s="6"/>
      <c r="RXA1" s="6"/>
      <c r="RXB1" s="6"/>
      <c r="RXC1" s="6"/>
      <c r="RXD1" s="6"/>
      <c r="RXE1" s="6"/>
      <c r="RXF1" s="6"/>
      <c r="RXG1" s="6"/>
      <c r="RXH1" s="6"/>
      <c r="RXI1" s="6"/>
      <c r="RXJ1" s="6"/>
      <c r="RXK1" s="6"/>
      <c r="RXL1" s="6"/>
      <c r="RXM1" s="6"/>
      <c r="RXN1" s="6"/>
      <c r="RXO1" s="6"/>
      <c r="RXP1" s="6"/>
      <c r="RXQ1" s="6"/>
      <c r="RXR1" s="6"/>
      <c r="RXS1" s="6"/>
      <c r="RXT1" s="6"/>
      <c r="RXU1" s="6"/>
      <c r="RXV1" s="6"/>
      <c r="RXW1" s="6"/>
      <c r="RXX1" s="6"/>
      <c r="RXY1" s="6"/>
      <c r="RXZ1" s="6"/>
      <c r="RYA1" s="6"/>
      <c r="RYB1" s="6"/>
      <c r="RYC1" s="6"/>
      <c r="RYD1" s="6"/>
      <c r="RYE1" s="6"/>
      <c r="RYF1" s="6"/>
      <c r="RYG1" s="6"/>
      <c r="RYH1" s="6"/>
      <c r="RYI1" s="6"/>
      <c r="RYJ1" s="6"/>
      <c r="RYK1" s="6"/>
      <c r="RYL1" s="6"/>
      <c r="RYM1" s="6"/>
      <c r="RYN1" s="6"/>
      <c r="RYO1" s="6"/>
      <c r="RYP1" s="6"/>
      <c r="RYQ1" s="6"/>
      <c r="RYR1" s="6"/>
      <c r="RYS1" s="6"/>
      <c r="RYT1" s="6"/>
      <c r="RYU1" s="6"/>
      <c r="RYV1" s="6"/>
      <c r="RYW1" s="6"/>
      <c r="RYX1" s="6"/>
      <c r="RYY1" s="6"/>
      <c r="RYZ1" s="6"/>
      <c r="RZA1" s="6"/>
      <c r="RZB1" s="6"/>
      <c r="RZC1" s="6"/>
      <c r="RZD1" s="6"/>
      <c r="RZE1" s="6"/>
      <c r="RZF1" s="6"/>
      <c r="RZG1" s="6"/>
      <c r="RZH1" s="6"/>
      <c r="RZI1" s="6"/>
      <c r="RZJ1" s="6"/>
      <c r="RZK1" s="6"/>
      <c r="RZL1" s="6"/>
      <c r="RZM1" s="6"/>
      <c r="RZN1" s="6"/>
      <c r="RZO1" s="6"/>
      <c r="RZP1" s="6"/>
      <c r="RZQ1" s="6"/>
      <c r="RZR1" s="6"/>
      <c r="RZS1" s="6"/>
      <c r="RZT1" s="6"/>
      <c r="RZU1" s="6"/>
      <c r="RZV1" s="6"/>
      <c r="RZW1" s="6"/>
      <c r="RZX1" s="6"/>
      <c r="RZY1" s="6"/>
      <c r="RZZ1" s="6"/>
      <c r="SAA1" s="6"/>
      <c r="SAB1" s="6"/>
      <c r="SAC1" s="6"/>
      <c r="SAD1" s="6"/>
      <c r="SAE1" s="6"/>
      <c r="SAF1" s="6"/>
      <c r="SAG1" s="6"/>
      <c r="SAH1" s="6"/>
      <c r="SAI1" s="6"/>
      <c r="SAJ1" s="6"/>
      <c r="SAK1" s="6"/>
      <c r="SAL1" s="6"/>
      <c r="SAM1" s="6"/>
      <c r="SAN1" s="6"/>
      <c r="SAO1" s="6"/>
      <c r="SAP1" s="6"/>
      <c r="SAQ1" s="6"/>
      <c r="SAR1" s="6"/>
      <c r="SAS1" s="6"/>
      <c r="SAT1" s="6"/>
      <c r="SAU1" s="6"/>
      <c r="SAV1" s="6"/>
      <c r="SAW1" s="6"/>
      <c r="SAX1" s="6"/>
      <c r="SAY1" s="6"/>
      <c r="SAZ1" s="6"/>
      <c r="SBA1" s="6"/>
      <c r="SBB1" s="6"/>
      <c r="SBC1" s="6"/>
      <c r="SBD1" s="6"/>
      <c r="SBE1" s="6"/>
      <c r="SBF1" s="6"/>
      <c r="SBG1" s="6"/>
      <c r="SBH1" s="6"/>
      <c r="SBI1" s="6"/>
      <c r="SBJ1" s="6"/>
      <c r="SBK1" s="6"/>
      <c r="SBL1" s="6"/>
      <c r="SBM1" s="6"/>
      <c r="SBN1" s="6"/>
      <c r="SBO1" s="6"/>
      <c r="SBP1" s="6"/>
      <c r="SBQ1" s="6"/>
      <c r="SBR1" s="6"/>
      <c r="SBS1" s="6"/>
      <c r="SBT1" s="6"/>
      <c r="SBU1" s="6"/>
      <c r="SBV1" s="6"/>
      <c r="SBW1" s="6"/>
      <c r="SBX1" s="6"/>
      <c r="SBY1" s="6"/>
      <c r="SBZ1" s="6"/>
      <c r="SCA1" s="6"/>
      <c r="SCB1" s="6"/>
      <c r="SCC1" s="6"/>
      <c r="SCD1" s="6"/>
      <c r="SCE1" s="6"/>
      <c r="SCF1" s="6"/>
      <c r="SCG1" s="6"/>
      <c r="SCH1" s="6"/>
      <c r="SCI1" s="6"/>
      <c r="SCJ1" s="6"/>
      <c r="SCK1" s="6"/>
      <c r="SCL1" s="6"/>
      <c r="SCM1" s="6"/>
      <c r="SCN1" s="6"/>
      <c r="SCO1" s="6"/>
      <c r="SCP1" s="6"/>
      <c r="SCQ1" s="6"/>
      <c r="SCR1" s="6"/>
      <c r="SCS1" s="6"/>
      <c r="SCT1" s="6"/>
      <c r="SCU1" s="6"/>
      <c r="SCV1" s="6"/>
      <c r="SCW1" s="6"/>
      <c r="SCX1" s="6"/>
      <c r="SCY1" s="6"/>
      <c r="SCZ1" s="6"/>
      <c r="SDA1" s="6"/>
      <c r="SDB1" s="6"/>
      <c r="SDC1" s="6"/>
      <c r="SDD1" s="6"/>
      <c r="SDE1" s="6"/>
      <c r="SDF1" s="6"/>
      <c r="SDG1" s="6"/>
      <c r="SDH1" s="6"/>
      <c r="SDI1" s="6"/>
      <c r="SDJ1" s="6"/>
      <c r="SDK1" s="6"/>
      <c r="SDL1" s="6"/>
      <c r="SDM1" s="6"/>
      <c r="SDN1" s="6"/>
      <c r="SDO1" s="6"/>
      <c r="SDP1" s="6"/>
      <c r="SDQ1" s="6"/>
      <c r="SDR1" s="6"/>
      <c r="SDS1" s="6"/>
      <c r="SDT1" s="6"/>
      <c r="SDU1" s="6"/>
      <c r="SDV1" s="6"/>
      <c r="SDW1" s="6"/>
      <c r="SDX1" s="6"/>
      <c r="SDY1" s="6"/>
      <c r="SDZ1" s="6"/>
      <c r="SEA1" s="6"/>
      <c r="SEB1" s="6"/>
      <c r="SEC1" s="6"/>
      <c r="SED1" s="6"/>
      <c r="SEE1" s="6"/>
      <c r="SEF1" s="6"/>
      <c r="SEG1" s="6"/>
      <c r="SEH1" s="6"/>
      <c r="SEI1" s="6"/>
      <c r="SEJ1" s="6"/>
      <c r="SEK1" s="6"/>
      <c r="SEL1" s="6"/>
      <c r="SEM1" s="6"/>
      <c r="SEN1" s="6"/>
      <c r="SEO1" s="6"/>
      <c r="SEP1" s="6"/>
      <c r="SEQ1" s="6"/>
      <c r="SER1" s="6"/>
      <c r="SES1" s="6"/>
      <c r="SET1" s="6"/>
      <c r="SEU1" s="6"/>
      <c r="SEV1" s="6"/>
      <c r="SEW1" s="6"/>
      <c r="SEX1" s="6"/>
      <c r="SEY1" s="6"/>
      <c r="SEZ1" s="6"/>
      <c r="SFA1" s="6"/>
      <c r="SFB1" s="6"/>
      <c r="SFC1" s="6"/>
      <c r="SFD1" s="6"/>
      <c r="SFE1" s="6"/>
      <c r="SFF1" s="6"/>
      <c r="SFG1" s="6"/>
      <c r="SFH1" s="6"/>
      <c r="SFI1" s="6"/>
      <c r="SFJ1" s="6"/>
      <c r="SFK1" s="6"/>
      <c r="SFL1" s="6"/>
      <c r="SFM1" s="6"/>
      <c r="SFN1" s="6"/>
      <c r="SFO1" s="6"/>
      <c r="SFP1" s="6"/>
      <c r="SFQ1" s="6"/>
      <c r="SFR1" s="6"/>
      <c r="SFS1" s="6"/>
      <c r="SFT1" s="6"/>
      <c r="SFU1" s="6"/>
      <c r="SFV1" s="6"/>
      <c r="SFW1" s="6"/>
      <c r="SFX1" s="6"/>
      <c r="SFY1" s="6"/>
      <c r="SFZ1" s="6"/>
      <c r="SGA1" s="6"/>
      <c r="SGB1" s="6"/>
      <c r="SGC1" s="6"/>
      <c r="SGD1" s="6"/>
      <c r="SGE1" s="6"/>
      <c r="SGF1" s="6"/>
      <c r="SGG1" s="6"/>
      <c r="SGH1" s="6"/>
      <c r="SGI1" s="6"/>
      <c r="SGJ1" s="6"/>
      <c r="SGK1" s="6"/>
      <c r="SGL1" s="6"/>
      <c r="SGM1" s="6"/>
      <c r="SGN1" s="6"/>
      <c r="SGO1" s="6"/>
      <c r="SGP1" s="6"/>
      <c r="SGQ1" s="6"/>
      <c r="SGR1" s="6"/>
      <c r="SGS1" s="6"/>
      <c r="SGT1" s="6"/>
      <c r="SGU1" s="6"/>
      <c r="SGV1" s="6"/>
      <c r="SGW1" s="6"/>
      <c r="SGX1" s="6"/>
      <c r="SGY1" s="6"/>
      <c r="SGZ1" s="6"/>
      <c r="SHA1" s="6"/>
      <c r="SHB1" s="6"/>
      <c r="SHC1" s="6"/>
      <c r="SHD1" s="6"/>
      <c r="SHE1" s="6"/>
      <c r="SHF1" s="6"/>
      <c r="SHG1" s="6"/>
      <c r="SHH1" s="6"/>
      <c r="SHI1" s="6"/>
      <c r="SHJ1" s="6"/>
      <c r="SHK1" s="6"/>
      <c r="SHL1" s="6"/>
      <c r="SHM1" s="6"/>
      <c r="SHN1" s="6"/>
      <c r="SHO1" s="6"/>
      <c r="SHP1" s="6"/>
      <c r="SHQ1" s="6"/>
      <c r="SHR1" s="6"/>
      <c r="SHS1" s="6"/>
      <c r="SHT1" s="6"/>
      <c r="SHU1" s="6"/>
      <c r="SHV1" s="6"/>
      <c r="SHW1" s="6"/>
      <c r="SHX1" s="6"/>
      <c r="SHY1" s="6"/>
      <c r="SHZ1" s="6"/>
      <c r="SIA1" s="6"/>
      <c r="SIB1" s="6"/>
      <c r="SIC1" s="6"/>
      <c r="SID1" s="6"/>
      <c r="SIE1" s="6"/>
      <c r="SIF1" s="6"/>
      <c r="SIG1" s="6"/>
      <c r="SIH1" s="6"/>
      <c r="SII1" s="6"/>
      <c r="SIJ1" s="6"/>
      <c r="SIK1" s="6"/>
      <c r="SIL1" s="6"/>
      <c r="SIM1" s="6"/>
      <c r="SIN1" s="6"/>
      <c r="SIO1" s="6"/>
      <c r="SIP1" s="6"/>
      <c r="SIQ1" s="6"/>
      <c r="SIR1" s="6"/>
      <c r="SIS1" s="6"/>
      <c r="SIT1" s="6"/>
      <c r="SIU1" s="6"/>
      <c r="SIV1" s="6"/>
      <c r="SIW1" s="6"/>
      <c r="SIX1" s="6"/>
      <c r="SIY1" s="6"/>
      <c r="SIZ1" s="6"/>
      <c r="SJA1" s="6"/>
      <c r="SJB1" s="6"/>
      <c r="SJC1" s="6"/>
      <c r="SJD1" s="6"/>
      <c r="SJE1" s="6"/>
      <c r="SJF1" s="6"/>
      <c r="SJG1" s="6"/>
      <c r="SJH1" s="6"/>
      <c r="SJI1" s="6"/>
      <c r="SJJ1" s="6"/>
      <c r="SJK1" s="6"/>
      <c r="SJL1" s="6"/>
      <c r="SJM1" s="6"/>
      <c r="SJN1" s="6"/>
      <c r="SJO1" s="6"/>
      <c r="SJP1" s="6"/>
      <c r="SJQ1" s="6"/>
      <c r="SJR1" s="6"/>
      <c r="SJS1" s="6"/>
      <c r="SJT1" s="6"/>
      <c r="SJU1" s="6"/>
      <c r="SJV1" s="6"/>
      <c r="SJW1" s="6"/>
      <c r="SJX1" s="6"/>
      <c r="SJY1" s="6"/>
      <c r="SJZ1" s="6"/>
      <c r="SKA1" s="6"/>
      <c r="SKB1" s="6"/>
      <c r="SKC1" s="6"/>
      <c r="SKD1" s="6"/>
      <c r="SKE1" s="6"/>
      <c r="SKF1" s="6"/>
      <c r="SKG1" s="6"/>
      <c r="SKH1" s="6"/>
      <c r="SKI1" s="6"/>
      <c r="SKJ1" s="6"/>
      <c r="SKK1" s="6"/>
      <c r="SKL1" s="6"/>
      <c r="SKM1" s="6"/>
      <c r="SKN1" s="6"/>
      <c r="SKO1" s="6"/>
      <c r="SKP1" s="6"/>
      <c r="SKQ1" s="6"/>
      <c r="SKR1" s="6"/>
      <c r="SKS1" s="6"/>
      <c r="SKT1" s="6"/>
      <c r="SKU1" s="6"/>
      <c r="SKV1" s="6"/>
      <c r="SKW1" s="6"/>
      <c r="SKX1" s="6"/>
      <c r="SKY1" s="6"/>
      <c r="SKZ1" s="6"/>
      <c r="SLA1" s="6"/>
      <c r="SLB1" s="6"/>
      <c r="SLC1" s="6"/>
      <c r="SLD1" s="6"/>
      <c r="SLE1" s="6"/>
      <c r="SLF1" s="6"/>
      <c r="SLG1" s="6"/>
      <c r="SLH1" s="6"/>
      <c r="SLI1" s="6"/>
      <c r="SLJ1" s="6"/>
      <c r="SLK1" s="6"/>
      <c r="SLL1" s="6"/>
      <c r="SLM1" s="6"/>
      <c r="SLN1" s="6"/>
      <c r="SLO1" s="6"/>
      <c r="SLP1" s="6"/>
      <c r="SLQ1" s="6"/>
      <c r="SLR1" s="6"/>
      <c r="SLS1" s="6"/>
      <c r="SLT1" s="6"/>
      <c r="SLU1" s="6"/>
      <c r="SLV1" s="6"/>
      <c r="SLW1" s="6"/>
      <c r="SLX1" s="6"/>
      <c r="SLY1" s="6"/>
      <c r="SLZ1" s="6"/>
      <c r="SMA1" s="6"/>
      <c r="SMB1" s="6"/>
      <c r="SMC1" s="6"/>
      <c r="SMD1" s="6"/>
      <c r="SME1" s="6"/>
      <c r="SMF1" s="6"/>
      <c r="SMG1" s="6"/>
      <c r="SMH1" s="6"/>
      <c r="SMI1" s="6"/>
      <c r="SMJ1" s="6"/>
      <c r="SMK1" s="6"/>
      <c r="SML1" s="6"/>
      <c r="SMM1" s="6"/>
      <c r="SMN1" s="6"/>
      <c r="SMO1" s="6"/>
      <c r="SMP1" s="6"/>
      <c r="SMQ1" s="6"/>
      <c r="SMR1" s="6"/>
      <c r="SMS1" s="6"/>
      <c r="SMT1" s="6"/>
      <c r="SMU1" s="6"/>
      <c r="SMV1" s="6"/>
      <c r="SMW1" s="6"/>
      <c r="SMX1" s="6"/>
      <c r="SMY1" s="6"/>
      <c r="SMZ1" s="6"/>
      <c r="SNA1" s="6"/>
      <c r="SNB1" s="6"/>
      <c r="SNC1" s="6"/>
      <c r="SND1" s="6"/>
      <c r="SNE1" s="6"/>
      <c r="SNF1" s="6"/>
      <c r="SNG1" s="6"/>
      <c r="SNH1" s="6"/>
      <c r="SNI1" s="6"/>
      <c r="SNJ1" s="6"/>
      <c r="SNK1" s="6"/>
      <c r="SNL1" s="6"/>
      <c r="SNM1" s="6"/>
      <c r="SNN1" s="6"/>
      <c r="SNO1" s="6"/>
      <c r="SNP1" s="6"/>
      <c r="SNQ1" s="6"/>
      <c r="SNR1" s="6"/>
      <c r="SNS1" s="6"/>
      <c r="SNT1" s="6"/>
      <c r="SNU1" s="6"/>
      <c r="SNV1" s="6"/>
      <c r="SNW1" s="6"/>
      <c r="SNX1" s="6"/>
      <c r="SNY1" s="6"/>
      <c r="SNZ1" s="6"/>
      <c r="SOA1" s="6"/>
      <c r="SOB1" s="6"/>
      <c r="SOC1" s="6"/>
      <c r="SOD1" s="6"/>
      <c r="SOE1" s="6"/>
      <c r="SOF1" s="6"/>
      <c r="SOG1" s="6"/>
      <c r="SOH1" s="6"/>
      <c r="SOI1" s="6"/>
      <c r="SOJ1" s="6"/>
      <c r="SOK1" s="6"/>
      <c r="SOL1" s="6"/>
      <c r="SOM1" s="6"/>
      <c r="SON1" s="6"/>
      <c r="SOO1" s="6"/>
      <c r="SOP1" s="6"/>
      <c r="SOQ1" s="6"/>
      <c r="SOR1" s="6"/>
      <c r="SOS1" s="6"/>
      <c r="SOT1" s="6"/>
      <c r="SOU1" s="6"/>
      <c r="SOV1" s="6"/>
      <c r="SOW1" s="6"/>
      <c r="SOX1" s="6"/>
      <c r="SOY1" s="6"/>
      <c r="SOZ1" s="6"/>
      <c r="SPA1" s="6"/>
      <c r="SPB1" s="6"/>
      <c r="SPC1" s="6"/>
      <c r="SPD1" s="6"/>
      <c r="SPE1" s="6"/>
      <c r="SPF1" s="6"/>
      <c r="SPG1" s="6"/>
      <c r="SPH1" s="6"/>
      <c r="SPI1" s="6"/>
      <c r="SPJ1" s="6"/>
      <c r="SPK1" s="6"/>
      <c r="SPL1" s="6"/>
      <c r="SPM1" s="6"/>
      <c r="SPN1" s="6"/>
      <c r="SPO1" s="6"/>
      <c r="SPP1" s="6"/>
      <c r="SPQ1" s="6"/>
      <c r="SPR1" s="6"/>
      <c r="SPS1" s="6"/>
      <c r="SPT1" s="6"/>
      <c r="SPU1" s="6"/>
      <c r="SPV1" s="6"/>
      <c r="SPW1" s="6"/>
      <c r="SPX1" s="6"/>
      <c r="SPY1" s="6"/>
      <c r="SPZ1" s="6"/>
      <c r="SQA1" s="6"/>
      <c r="SQB1" s="6"/>
      <c r="SQC1" s="6"/>
      <c r="SQD1" s="6"/>
      <c r="SQE1" s="6"/>
      <c r="SQF1" s="6"/>
      <c r="SQG1" s="6"/>
      <c r="SQH1" s="6"/>
      <c r="SQI1" s="6"/>
      <c r="SQJ1" s="6"/>
      <c r="SQK1" s="6"/>
      <c r="SQL1" s="6"/>
      <c r="SQM1" s="6"/>
      <c r="SQN1" s="6"/>
      <c r="SQO1" s="6"/>
      <c r="SQP1" s="6"/>
      <c r="SQQ1" s="6"/>
      <c r="SQR1" s="6"/>
      <c r="SQS1" s="6"/>
      <c r="SQT1" s="6"/>
      <c r="SQU1" s="6"/>
      <c r="SQV1" s="6"/>
      <c r="SQW1" s="6"/>
      <c r="SQX1" s="6"/>
      <c r="SQY1" s="6"/>
      <c r="SQZ1" s="6"/>
      <c r="SRA1" s="6"/>
      <c r="SRB1" s="6"/>
      <c r="SRC1" s="6"/>
      <c r="SRD1" s="6"/>
      <c r="SRE1" s="6"/>
      <c r="SRF1" s="6"/>
      <c r="SRG1" s="6"/>
      <c r="SRH1" s="6"/>
      <c r="SRI1" s="6"/>
      <c r="SRJ1" s="6"/>
      <c r="SRK1" s="6"/>
      <c r="SRL1" s="6"/>
      <c r="SRM1" s="6"/>
      <c r="SRN1" s="6"/>
      <c r="SRO1" s="6"/>
      <c r="SRP1" s="6"/>
      <c r="SRQ1" s="6"/>
      <c r="SRR1" s="6"/>
      <c r="SRS1" s="6"/>
      <c r="SRT1" s="6"/>
      <c r="SRU1" s="6"/>
      <c r="SRV1" s="6"/>
      <c r="SRW1" s="6"/>
      <c r="SRX1" s="6"/>
      <c r="SRY1" s="6"/>
      <c r="SRZ1" s="6"/>
      <c r="SSA1" s="6"/>
      <c r="SSB1" s="6"/>
      <c r="SSC1" s="6"/>
      <c r="SSD1" s="6"/>
      <c r="SSE1" s="6"/>
      <c r="SSF1" s="6"/>
      <c r="SSG1" s="6"/>
      <c r="SSH1" s="6"/>
      <c r="SSI1" s="6"/>
      <c r="SSJ1" s="6"/>
      <c r="SSK1" s="6"/>
      <c r="SSL1" s="6"/>
      <c r="SSM1" s="6"/>
      <c r="SSN1" s="6"/>
      <c r="SSO1" s="6"/>
      <c r="SSP1" s="6"/>
      <c r="SSQ1" s="6"/>
      <c r="SSR1" s="6"/>
      <c r="SSS1" s="6"/>
      <c r="SST1" s="6"/>
      <c r="SSU1" s="6"/>
      <c r="SSV1" s="6"/>
      <c r="SSW1" s="6"/>
      <c r="SSX1" s="6"/>
      <c r="SSY1" s="6"/>
      <c r="SSZ1" s="6"/>
      <c r="STA1" s="6"/>
      <c r="STB1" s="6"/>
      <c r="STC1" s="6"/>
      <c r="STD1" s="6"/>
      <c r="STE1" s="6"/>
      <c r="STF1" s="6"/>
      <c r="STG1" s="6"/>
      <c r="STH1" s="6"/>
      <c r="STI1" s="6"/>
      <c r="STJ1" s="6"/>
      <c r="STK1" s="6"/>
      <c r="STL1" s="6"/>
      <c r="STM1" s="6"/>
      <c r="STN1" s="6"/>
      <c r="STO1" s="6"/>
      <c r="STP1" s="6"/>
      <c r="STQ1" s="6"/>
      <c r="STR1" s="6"/>
      <c r="STS1" s="6"/>
      <c r="STT1" s="6"/>
      <c r="STU1" s="6"/>
      <c r="STV1" s="6"/>
      <c r="STW1" s="6"/>
      <c r="STX1" s="6"/>
      <c r="STY1" s="6"/>
      <c r="STZ1" s="6"/>
      <c r="SUA1" s="6"/>
      <c r="SUB1" s="6"/>
      <c r="SUC1" s="6"/>
      <c r="SUD1" s="6"/>
      <c r="SUE1" s="6"/>
      <c r="SUF1" s="6"/>
      <c r="SUG1" s="6"/>
      <c r="SUH1" s="6"/>
      <c r="SUI1" s="6"/>
      <c r="SUJ1" s="6"/>
      <c r="SUK1" s="6"/>
      <c r="SUL1" s="6"/>
      <c r="SUM1" s="6"/>
      <c r="SUN1" s="6"/>
      <c r="SUO1" s="6"/>
      <c r="SUP1" s="6"/>
      <c r="SUQ1" s="6"/>
      <c r="SUR1" s="6"/>
      <c r="SUS1" s="6"/>
      <c r="SUT1" s="6"/>
      <c r="SUU1" s="6"/>
      <c r="SUV1" s="6"/>
      <c r="SUW1" s="6"/>
      <c r="SUX1" s="6"/>
      <c r="SUY1" s="6"/>
      <c r="SUZ1" s="6"/>
      <c r="SVA1" s="6"/>
      <c r="SVB1" s="6"/>
      <c r="SVC1" s="6"/>
      <c r="SVD1" s="6"/>
      <c r="SVE1" s="6"/>
      <c r="SVF1" s="6"/>
      <c r="SVG1" s="6"/>
      <c r="SVH1" s="6"/>
      <c r="SVI1" s="6"/>
      <c r="SVJ1" s="6"/>
      <c r="SVK1" s="6"/>
      <c r="SVL1" s="6"/>
      <c r="SVM1" s="6"/>
      <c r="SVN1" s="6"/>
      <c r="SVO1" s="6"/>
      <c r="SVP1" s="6"/>
      <c r="SVQ1" s="6"/>
      <c r="SVR1" s="6"/>
      <c r="SVS1" s="6"/>
      <c r="SVT1" s="6"/>
      <c r="SVU1" s="6"/>
      <c r="SVV1" s="6"/>
      <c r="SVW1" s="6"/>
      <c r="SVX1" s="6"/>
      <c r="SVY1" s="6"/>
      <c r="SVZ1" s="6"/>
      <c r="SWA1" s="6"/>
      <c r="SWB1" s="6"/>
      <c r="SWC1" s="6"/>
      <c r="SWD1" s="6"/>
      <c r="SWE1" s="6"/>
      <c r="SWF1" s="6"/>
      <c r="SWG1" s="6"/>
      <c r="SWH1" s="6"/>
      <c r="SWI1" s="6"/>
      <c r="SWJ1" s="6"/>
      <c r="SWK1" s="6"/>
      <c r="SWL1" s="6"/>
      <c r="SWM1" s="6"/>
      <c r="SWN1" s="6"/>
      <c r="SWO1" s="6"/>
      <c r="SWP1" s="6"/>
      <c r="SWQ1" s="6"/>
      <c r="SWR1" s="6"/>
      <c r="SWS1" s="6"/>
      <c r="SWT1" s="6"/>
      <c r="SWU1" s="6"/>
      <c r="SWV1" s="6"/>
      <c r="SWW1" s="6"/>
      <c r="SWX1" s="6"/>
      <c r="SWY1" s="6"/>
      <c r="SWZ1" s="6"/>
      <c r="SXA1" s="6"/>
      <c r="SXB1" s="6"/>
      <c r="SXC1" s="6"/>
      <c r="SXD1" s="6"/>
      <c r="SXE1" s="6"/>
      <c r="SXF1" s="6"/>
      <c r="SXG1" s="6"/>
      <c r="SXH1" s="6"/>
      <c r="SXI1" s="6"/>
      <c r="SXJ1" s="6"/>
      <c r="SXK1" s="6"/>
      <c r="SXL1" s="6"/>
      <c r="SXM1" s="6"/>
      <c r="SXN1" s="6"/>
      <c r="SXO1" s="6"/>
      <c r="SXP1" s="6"/>
      <c r="SXQ1" s="6"/>
      <c r="SXR1" s="6"/>
      <c r="SXS1" s="6"/>
      <c r="SXT1" s="6"/>
      <c r="SXU1" s="6"/>
      <c r="SXV1" s="6"/>
      <c r="SXW1" s="6"/>
      <c r="SXX1" s="6"/>
      <c r="SXY1" s="6"/>
      <c r="SXZ1" s="6"/>
      <c r="SYA1" s="6"/>
      <c r="SYB1" s="6"/>
      <c r="SYC1" s="6"/>
      <c r="SYD1" s="6"/>
      <c r="SYE1" s="6"/>
      <c r="SYF1" s="6"/>
      <c r="SYG1" s="6"/>
      <c r="SYH1" s="6"/>
      <c r="SYI1" s="6"/>
      <c r="SYJ1" s="6"/>
      <c r="SYK1" s="6"/>
      <c r="SYL1" s="6"/>
      <c r="SYM1" s="6"/>
      <c r="SYN1" s="6"/>
      <c r="SYO1" s="6"/>
      <c r="SYP1" s="6"/>
      <c r="SYQ1" s="6"/>
      <c r="SYR1" s="6"/>
      <c r="SYS1" s="6"/>
      <c r="SYT1" s="6"/>
      <c r="SYU1" s="6"/>
      <c r="SYV1" s="6"/>
      <c r="SYW1" s="6"/>
      <c r="SYX1" s="6"/>
      <c r="SYY1" s="6"/>
      <c r="SYZ1" s="6"/>
      <c r="SZA1" s="6"/>
      <c r="SZB1" s="6"/>
      <c r="SZC1" s="6"/>
      <c r="SZD1" s="6"/>
      <c r="SZE1" s="6"/>
      <c r="SZF1" s="6"/>
      <c r="SZG1" s="6"/>
      <c r="SZH1" s="6"/>
      <c r="SZI1" s="6"/>
      <c r="SZJ1" s="6"/>
      <c r="SZK1" s="6"/>
      <c r="SZL1" s="6"/>
      <c r="SZM1" s="6"/>
      <c r="SZN1" s="6"/>
      <c r="SZO1" s="6"/>
      <c r="SZP1" s="6"/>
      <c r="SZQ1" s="6"/>
      <c r="SZR1" s="6"/>
      <c r="SZS1" s="6"/>
      <c r="SZT1" s="6"/>
      <c r="SZU1" s="6"/>
      <c r="SZV1" s="6"/>
      <c r="SZW1" s="6"/>
      <c r="SZX1" s="6"/>
      <c r="SZY1" s="6"/>
      <c r="SZZ1" s="6"/>
      <c r="TAA1" s="6"/>
      <c r="TAB1" s="6"/>
      <c r="TAC1" s="6"/>
      <c r="TAD1" s="6"/>
      <c r="TAE1" s="6"/>
      <c r="TAF1" s="6"/>
      <c r="TAG1" s="6"/>
      <c r="TAH1" s="6"/>
      <c r="TAI1" s="6"/>
      <c r="TAJ1" s="6"/>
      <c r="TAK1" s="6"/>
      <c r="TAL1" s="6"/>
      <c r="TAM1" s="6"/>
      <c r="TAN1" s="6"/>
      <c r="TAO1" s="6"/>
      <c r="TAP1" s="6"/>
      <c r="TAQ1" s="6"/>
      <c r="TAR1" s="6"/>
      <c r="TAS1" s="6"/>
      <c r="TAT1" s="6"/>
      <c r="TAU1" s="6"/>
      <c r="TAV1" s="6"/>
      <c r="TAW1" s="6"/>
      <c r="TAX1" s="6"/>
      <c r="TAY1" s="6"/>
      <c r="TAZ1" s="6"/>
      <c r="TBA1" s="6"/>
      <c r="TBB1" s="6"/>
      <c r="TBC1" s="6"/>
      <c r="TBD1" s="6"/>
      <c r="TBE1" s="6"/>
      <c r="TBF1" s="6"/>
      <c r="TBG1" s="6"/>
      <c r="TBH1" s="6"/>
      <c r="TBI1" s="6"/>
      <c r="TBJ1" s="6"/>
      <c r="TBK1" s="6"/>
      <c r="TBL1" s="6"/>
      <c r="TBM1" s="6"/>
      <c r="TBN1" s="6"/>
      <c r="TBO1" s="6"/>
      <c r="TBP1" s="6"/>
      <c r="TBQ1" s="6"/>
      <c r="TBR1" s="6"/>
      <c r="TBS1" s="6"/>
      <c r="TBT1" s="6"/>
      <c r="TBU1" s="6"/>
      <c r="TBV1" s="6"/>
      <c r="TBW1" s="6"/>
      <c r="TBX1" s="6"/>
      <c r="TBY1" s="6"/>
      <c r="TBZ1" s="6"/>
      <c r="TCA1" s="6"/>
      <c r="TCB1" s="6"/>
      <c r="TCC1" s="6"/>
      <c r="TCD1" s="6"/>
      <c r="TCE1" s="6"/>
      <c r="TCF1" s="6"/>
      <c r="TCG1" s="6"/>
      <c r="TCH1" s="6"/>
      <c r="TCI1" s="6"/>
      <c r="TCJ1" s="6"/>
      <c r="TCK1" s="6"/>
      <c r="TCL1" s="6"/>
      <c r="TCM1" s="6"/>
      <c r="TCN1" s="6"/>
      <c r="TCO1" s="6"/>
      <c r="TCP1" s="6"/>
      <c r="TCQ1" s="6"/>
      <c r="TCR1" s="6"/>
      <c r="TCS1" s="6"/>
      <c r="TCT1" s="6"/>
      <c r="TCU1" s="6"/>
      <c r="TCV1" s="6"/>
      <c r="TCW1" s="6"/>
      <c r="TCX1" s="6"/>
      <c r="TCY1" s="6"/>
      <c r="TCZ1" s="6"/>
      <c r="TDA1" s="6"/>
      <c r="TDB1" s="6"/>
      <c r="TDC1" s="6"/>
      <c r="TDD1" s="6"/>
      <c r="TDE1" s="6"/>
      <c r="TDF1" s="6"/>
      <c r="TDG1" s="6"/>
      <c r="TDH1" s="6"/>
      <c r="TDI1" s="6"/>
      <c r="TDJ1" s="6"/>
      <c r="TDK1" s="6"/>
      <c r="TDL1" s="6"/>
      <c r="TDM1" s="6"/>
      <c r="TDN1" s="6"/>
      <c r="TDO1" s="6"/>
      <c r="TDP1" s="6"/>
      <c r="TDQ1" s="6"/>
      <c r="TDR1" s="6"/>
      <c r="TDS1" s="6"/>
      <c r="TDT1" s="6"/>
      <c r="TDU1" s="6"/>
      <c r="TDV1" s="6"/>
      <c r="TDW1" s="6"/>
      <c r="TDX1" s="6"/>
      <c r="TDY1" s="6"/>
      <c r="TDZ1" s="6"/>
      <c r="TEA1" s="6"/>
      <c r="TEB1" s="6"/>
      <c r="TEC1" s="6"/>
      <c r="TED1" s="6"/>
      <c r="TEE1" s="6"/>
      <c r="TEF1" s="6"/>
      <c r="TEG1" s="6"/>
      <c r="TEH1" s="6"/>
      <c r="TEI1" s="6"/>
      <c r="TEJ1" s="6"/>
      <c r="TEK1" s="6"/>
      <c r="TEL1" s="6"/>
      <c r="TEM1" s="6"/>
      <c r="TEN1" s="6"/>
      <c r="TEO1" s="6"/>
      <c r="TEP1" s="6"/>
      <c r="TEQ1" s="6"/>
      <c r="TER1" s="6"/>
      <c r="TES1" s="6"/>
      <c r="TET1" s="6"/>
      <c r="TEU1" s="6"/>
      <c r="TEV1" s="6"/>
      <c r="TEW1" s="6"/>
      <c r="TEX1" s="6"/>
      <c r="TEY1" s="6"/>
      <c r="TEZ1" s="6"/>
      <c r="TFA1" s="6"/>
      <c r="TFB1" s="6"/>
      <c r="TFC1" s="6"/>
      <c r="TFD1" s="6"/>
      <c r="TFE1" s="6"/>
      <c r="TFF1" s="6"/>
      <c r="TFG1" s="6"/>
      <c r="TFH1" s="6"/>
      <c r="TFI1" s="6"/>
      <c r="TFJ1" s="6"/>
      <c r="TFK1" s="6"/>
      <c r="TFL1" s="6"/>
      <c r="TFM1" s="6"/>
      <c r="TFN1" s="6"/>
      <c r="TFO1" s="6"/>
      <c r="TFP1" s="6"/>
      <c r="TFQ1" s="6"/>
      <c r="TFR1" s="6"/>
      <c r="TFS1" s="6"/>
      <c r="TFT1" s="6"/>
      <c r="TFU1" s="6"/>
      <c r="TFV1" s="6"/>
      <c r="TFW1" s="6"/>
      <c r="TFX1" s="6"/>
      <c r="TFY1" s="6"/>
      <c r="TFZ1" s="6"/>
      <c r="TGA1" s="6"/>
      <c r="TGB1" s="6"/>
      <c r="TGC1" s="6"/>
      <c r="TGD1" s="6"/>
      <c r="TGE1" s="6"/>
      <c r="TGF1" s="6"/>
      <c r="TGG1" s="6"/>
      <c r="TGH1" s="6"/>
      <c r="TGI1" s="6"/>
      <c r="TGJ1" s="6"/>
      <c r="TGK1" s="6"/>
      <c r="TGL1" s="6"/>
      <c r="TGM1" s="6"/>
      <c r="TGN1" s="6"/>
      <c r="TGO1" s="6"/>
      <c r="TGP1" s="6"/>
      <c r="TGQ1" s="6"/>
      <c r="TGR1" s="6"/>
      <c r="TGS1" s="6"/>
      <c r="TGT1" s="6"/>
      <c r="TGU1" s="6"/>
      <c r="TGV1" s="6"/>
      <c r="TGW1" s="6"/>
      <c r="TGX1" s="6"/>
      <c r="TGY1" s="6"/>
      <c r="TGZ1" s="6"/>
      <c r="THA1" s="6"/>
      <c r="THB1" s="6"/>
      <c r="THC1" s="6"/>
      <c r="THD1" s="6"/>
      <c r="THE1" s="6"/>
      <c r="THF1" s="6"/>
      <c r="THG1" s="6"/>
      <c r="THH1" s="6"/>
      <c r="THI1" s="6"/>
      <c r="THJ1" s="6"/>
      <c r="THK1" s="6"/>
      <c r="THL1" s="6"/>
      <c r="THM1" s="6"/>
      <c r="THN1" s="6"/>
      <c r="THO1" s="6"/>
      <c r="THP1" s="6"/>
      <c r="THQ1" s="6"/>
      <c r="THR1" s="6"/>
      <c r="THS1" s="6"/>
      <c r="THT1" s="6"/>
      <c r="THU1" s="6"/>
      <c r="THV1" s="6"/>
      <c r="THW1" s="6"/>
      <c r="THX1" s="6"/>
      <c r="THY1" s="6"/>
      <c r="THZ1" s="6"/>
      <c r="TIA1" s="6"/>
      <c r="TIB1" s="6"/>
      <c r="TIC1" s="6"/>
      <c r="TID1" s="6"/>
      <c r="TIE1" s="6"/>
      <c r="TIF1" s="6"/>
      <c r="TIG1" s="6"/>
      <c r="TIH1" s="6"/>
      <c r="TII1" s="6"/>
      <c r="TIJ1" s="6"/>
      <c r="TIK1" s="6"/>
      <c r="TIL1" s="6"/>
      <c r="TIM1" s="6"/>
      <c r="TIN1" s="6"/>
      <c r="TIO1" s="6"/>
      <c r="TIP1" s="6"/>
      <c r="TIQ1" s="6"/>
      <c r="TIR1" s="6"/>
      <c r="TIS1" s="6"/>
      <c r="TIT1" s="6"/>
      <c r="TIU1" s="6"/>
      <c r="TIV1" s="6"/>
      <c r="TIW1" s="6"/>
      <c r="TIX1" s="6"/>
      <c r="TIY1" s="6"/>
      <c r="TIZ1" s="6"/>
      <c r="TJA1" s="6"/>
      <c r="TJB1" s="6"/>
      <c r="TJC1" s="6"/>
      <c r="TJD1" s="6"/>
      <c r="TJE1" s="6"/>
      <c r="TJF1" s="6"/>
      <c r="TJG1" s="6"/>
      <c r="TJH1" s="6"/>
      <c r="TJI1" s="6"/>
      <c r="TJJ1" s="6"/>
      <c r="TJK1" s="6"/>
      <c r="TJL1" s="6"/>
      <c r="TJM1" s="6"/>
      <c r="TJN1" s="6"/>
      <c r="TJO1" s="6"/>
      <c r="TJP1" s="6"/>
      <c r="TJQ1" s="6"/>
      <c r="TJR1" s="6"/>
      <c r="TJS1" s="6"/>
      <c r="TJT1" s="6"/>
      <c r="TJU1" s="6"/>
      <c r="TJV1" s="6"/>
      <c r="TJW1" s="6"/>
      <c r="TJX1" s="6"/>
      <c r="TJY1" s="6"/>
      <c r="TJZ1" s="6"/>
      <c r="TKA1" s="6"/>
      <c r="TKB1" s="6"/>
      <c r="TKC1" s="6"/>
      <c r="TKD1" s="6"/>
      <c r="TKE1" s="6"/>
      <c r="TKF1" s="6"/>
      <c r="TKG1" s="6"/>
      <c r="TKH1" s="6"/>
      <c r="TKI1" s="6"/>
      <c r="TKJ1" s="6"/>
      <c r="TKK1" s="6"/>
      <c r="TKL1" s="6"/>
      <c r="TKM1" s="6"/>
      <c r="TKN1" s="6"/>
      <c r="TKO1" s="6"/>
      <c r="TKP1" s="6"/>
      <c r="TKQ1" s="6"/>
      <c r="TKR1" s="6"/>
      <c r="TKS1" s="6"/>
      <c r="TKT1" s="6"/>
      <c r="TKU1" s="6"/>
      <c r="TKV1" s="6"/>
      <c r="TKW1" s="6"/>
      <c r="TKX1" s="6"/>
      <c r="TKY1" s="6"/>
      <c r="TKZ1" s="6"/>
      <c r="TLA1" s="6"/>
      <c r="TLB1" s="6"/>
      <c r="TLC1" s="6"/>
      <c r="TLD1" s="6"/>
      <c r="TLE1" s="6"/>
      <c r="TLF1" s="6"/>
      <c r="TLG1" s="6"/>
      <c r="TLH1" s="6"/>
      <c r="TLI1" s="6"/>
      <c r="TLJ1" s="6"/>
      <c r="TLK1" s="6"/>
      <c r="TLL1" s="6"/>
      <c r="TLM1" s="6"/>
      <c r="TLN1" s="6"/>
      <c r="TLO1" s="6"/>
      <c r="TLP1" s="6"/>
      <c r="TLQ1" s="6"/>
      <c r="TLR1" s="6"/>
      <c r="TLS1" s="6"/>
      <c r="TLT1" s="6"/>
      <c r="TLU1" s="6"/>
      <c r="TLV1" s="6"/>
      <c r="TLW1" s="6"/>
      <c r="TLX1" s="6"/>
      <c r="TLY1" s="6"/>
      <c r="TLZ1" s="6"/>
      <c r="TMA1" s="6"/>
      <c r="TMB1" s="6"/>
      <c r="TMC1" s="6"/>
      <c r="TMD1" s="6"/>
      <c r="TME1" s="6"/>
      <c r="TMF1" s="6"/>
      <c r="TMG1" s="6"/>
      <c r="TMH1" s="6"/>
      <c r="TMI1" s="6"/>
      <c r="TMJ1" s="6"/>
      <c r="TMK1" s="6"/>
      <c r="TML1" s="6"/>
      <c r="TMM1" s="6"/>
      <c r="TMN1" s="6"/>
      <c r="TMO1" s="6"/>
      <c r="TMP1" s="6"/>
      <c r="TMQ1" s="6"/>
      <c r="TMR1" s="6"/>
      <c r="TMS1" s="6"/>
      <c r="TMT1" s="6"/>
      <c r="TMU1" s="6"/>
      <c r="TMV1" s="6"/>
      <c r="TMW1" s="6"/>
      <c r="TMX1" s="6"/>
      <c r="TMY1" s="6"/>
      <c r="TMZ1" s="6"/>
      <c r="TNA1" s="6"/>
      <c r="TNB1" s="6"/>
      <c r="TNC1" s="6"/>
      <c r="TND1" s="6"/>
      <c r="TNE1" s="6"/>
      <c r="TNF1" s="6"/>
      <c r="TNG1" s="6"/>
      <c r="TNH1" s="6"/>
      <c r="TNI1" s="6"/>
      <c r="TNJ1" s="6"/>
      <c r="TNK1" s="6"/>
      <c r="TNL1" s="6"/>
      <c r="TNM1" s="6"/>
      <c r="TNN1" s="6"/>
      <c r="TNO1" s="6"/>
      <c r="TNP1" s="6"/>
      <c r="TNQ1" s="6"/>
      <c r="TNR1" s="6"/>
      <c r="TNS1" s="6"/>
      <c r="TNT1" s="6"/>
      <c r="TNU1" s="6"/>
      <c r="TNV1" s="6"/>
      <c r="TNW1" s="6"/>
      <c r="TNX1" s="6"/>
      <c r="TNY1" s="6"/>
      <c r="TNZ1" s="6"/>
      <c r="TOA1" s="6"/>
      <c r="TOB1" s="6"/>
      <c r="TOC1" s="6"/>
      <c r="TOD1" s="6"/>
      <c r="TOE1" s="6"/>
      <c r="TOF1" s="6"/>
      <c r="TOG1" s="6"/>
      <c r="TOH1" s="6"/>
      <c r="TOI1" s="6"/>
      <c r="TOJ1" s="6"/>
      <c r="TOK1" s="6"/>
      <c r="TOL1" s="6"/>
      <c r="TOM1" s="6"/>
      <c r="TON1" s="6"/>
      <c r="TOO1" s="6"/>
      <c r="TOP1" s="6"/>
      <c r="TOQ1" s="6"/>
      <c r="TOR1" s="6"/>
      <c r="TOS1" s="6"/>
      <c r="TOT1" s="6"/>
      <c r="TOU1" s="6"/>
      <c r="TOV1" s="6"/>
      <c r="TOW1" s="6"/>
      <c r="TOX1" s="6"/>
      <c r="TOY1" s="6"/>
      <c r="TOZ1" s="6"/>
      <c r="TPA1" s="6"/>
      <c r="TPB1" s="6"/>
      <c r="TPC1" s="6"/>
      <c r="TPD1" s="6"/>
      <c r="TPE1" s="6"/>
      <c r="TPF1" s="6"/>
      <c r="TPG1" s="6"/>
      <c r="TPH1" s="6"/>
      <c r="TPI1" s="6"/>
      <c r="TPJ1" s="6"/>
      <c r="TPK1" s="6"/>
      <c r="TPL1" s="6"/>
      <c r="TPM1" s="6"/>
      <c r="TPN1" s="6"/>
      <c r="TPO1" s="6"/>
      <c r="TPP1" s="6"/>
      <c r="TPQ1" s="6"/>
      <c r="TPR1" s="6"/>
      <c r="TPS1" s="6"/>
      <c r="TPT1" s="6"/>
      <c r="TPU1" s="6"/>
      <c r="TPV1" s="6"/>
      <c r="TPW1" s="6"/>
      <c r="TPX1" s="6"/>
      <c r="TPY1" s="6"/>
      <c r="TPZ1" s="6"/>
      <c r="TQA1" s="6"/>
      <c r="TQB1" s="6"/>
      <c r="TQC1" s="6"/>
      <c r="TQD1" s="6"/>
      <c r="TQE1" s="6"/>
      <c r="TQF1" s="6"/>
      <c r="TQG1" s="6"/>
      <c r="TQH1" s="6"/>
      <c r="TQI1" s="6"/>
      <c r="TQJ1" s="6"/>
      <c r="TQK1" s="6"/>
      <c r="TQL1" s="6"/>
      <c r="TQM1" s="6"/>
      <c r="TQN1" s="6"/>
      <c r="TQO1" s="6"/>
      <c r="TQP1" s="6"/>
      <c r="TQQ1" s="6"/>
      <c r="TQR1" s="6"/>
      <c r="TQS1" s="6"/>
      <c r="TQT1" s="6"/>
      <c r="TQU1" s="6"/>
      <c r="TQV1" s="6"/>
      <c r="TQW1" s="6"/>
      <c r="TQX1" s="6"/>
      <c r="TQY1" s="6"/>
      <c r="TQZ1" s="6"/>
      <c r="TRA1" s="6"/>
      <c r="TRB1" s="6"/>
      <c r="TRC1" s="6"/>
      <c r="TRD1" s="6"/>
      <c r="TRE1" s="6"/>
      <c r="TRF1" s="6"/>
      <c r="TRG1" s="6"/>
      <c r="TRH1" s="6"/>
      <c r="TRI1" s="6"/>
      <c r="TRJ1" s="6"/>
      <c r="TRK1" s="6"/>
      <c r="TRL1" s="6"/>
      <c r="TRM1" s="6"/>
      <c r="TRN1" s="6"/>
      <c r="TRO1" s="6"/>
      <c r="TRP1" s="6"/>
      <c r="TRQ1" s="6"/>
      <c r="TRR1" s="6"/>
      <c r="TRS1" s="6"/>
      <c r="TRT1" s="6"/>
      <c r="TRU1" s="6"/>
      <c r="TRV1" s="6"/>
      <c r="TRW1" s="6"/>
      <c r="TRX1" s="6"/>
      <c r="TRY1" s="6"/>
      <c r="TRZ1" s="6"/>
      <c r="TSA1" s="6"/>
      <c r="TSB1" s="6"/>
      <c r="TSC1" s="6"/>
      <c r="TSD1" s="6"/>
      <c r="TSE1" s="6"/>
      <c r="TSF1" s="6"/>
      <c r="TSG1" s="6"/>
      <c r="TSH1" s="6"/>
      <c r="TSI1" s="6"/>
      <c r="TSJ1" s="6"/>
      <c r="TSK1" s="6"/>
      <c r="TSL1" s="6"/>
      <c r="TSM1" s="6"/>
      <c r="TSN1" s="6"/>
      <c r="TSO1" s="6"/>
      <c r="TSP1" s="6"/>
      <c r="TSQ1" s="6"/>
      <c r="TSR1" s="6"/>
      <c r="TSS1" s="6"/>
      <c r="TST1" s="6"/>
      <c r="TSU1" s="6"/>
      <c r="TSV1" s="6"/>
      <c r="TSW1" s="6"/>
      <c r="TSX1" s="6"/>
      <c r="TSY1" s="6"/>
      <c r="TSZ1" s="6"/>
      <c r="TTA1" s="6"/>
      <c r="TTB1" s="6"/>
      <c r="TTC1" s="6"/>
      <c r="TTD1" s="6"/>
      <c r="TTE1" s="6"/>
      <c r="TTF1" s="6"/>
      <c r="TTG1" s="6"/>
      <c r="TTH1" s="6"/>
      <c r="TTI1" s="6"/>
      <c r="TTJ1" s="6"/>
      <c r="TTK1" s="6"/>
      <c r="TTL1" s="6"/>
      <c r="TTM1" s="6"/>
      <c r="TTN1" s="6"/>
      <c r="TTO1" s="6"/>
      <c r="TTP1" s="6"/>
      <c r="TTQ1" s="6"/>
      <c r="TTR1" s="6"/>
      <c r="TTS1" s="6"/>
      <c r="TTT1" s="6"/>
      <c r="TTU1" s="6"/>
      <c r="TTV1" s="6"/>
      <c r="TTW1" s="6"/>
      <c r="TTX1" s="6"/>
      <c r="TTY1" s="6"/>
      <c r="TTZ1" s="6"/>
      <c r="TUA1" s="6"/>
      <c r="TUB1" s="6"/>
      <c r="TUC1" s="6"/>
      <c r="TUD1" s="6"/>
      <c r="TUE1" s="6"/>
      <c r="TUF1" s="6"/>
      <c r="TUG1" s="6"/>
      <c r="TUH1" s="6"/>
      <c r="TUI1" s="6"/>
      <c r="TUJ1" s="6"/>
      <c r="TUK1" s="6"/>
      <c r="TUL1" s="6"/>
      <c r="TUM1" s="6"/>
      <c r="TUN1" s="6"/>
      <c r="TUO1" s="6"/>
      <c r="TUP1" s="6"/>
      <c r="TUQ1" s="6"/>
      <c r="TUR1" s="6"/>
      <c r="TUS1" s="6"/>
      <c r="TUT1" s="6"/>
      <c r="TUU1" s="6"/>
      <c r="TUV1" s="6"/>
      <c r="TUW1" s="6"/>
      <c r="TUX1" s="6"/>
      <c r="TUY1" s="6"/>
      <c r="TUZ1" s="6"/>
      <c r="TVA1" s="6"/>
      <c r="TVB1" s="6"/>
      <c r="TVC1" s="6"/>
      <c r="TVD1" s="6"/>
      <c r="TVE1" s="6"/>
      <c r="TVF1" s="6"/>
      <c r="TVG1" s="6"/>
      <c r="TVH1" s="6"/>
      <c r="TVI1" s="6"/>
      <c r="TVJ1" s="6"/>
      <c r="TVK1" s="6"/>
      <c r="TVL1" s="6"/>
      <c r="TVM1" s="6"/>
      <c r="TVN1" s="6"/>
      <c r="TVO1" s="6"/>
      <c r="TVP1" s="6"/>
      <c r="TVQ1" s="6"/>
      <c r="TVR1" s="6"/>
      <c r="TVS1" s="6"/>
      <c r="TVT1" s="6"/>
      <c r="TVU1" s="6"/>
      <c r="TVV1" s="6"/>
      <c r="TVW1" s="6"/>
      <c r="TVX1" s="6"/>
      <c r="TVY1" s="6"/>
      <c r="TVZ1" s="6"/>
      <c r="TWA1" s="6"/>
      <c r="TWB1" s="6"/>
      <c r="TWC1" s="6"/>
      <c r="TWD1" s="6"/>
      <c r="TWE1" s="6"/>
      <c r="TWF1" s="6"/>
      <c r="TWG1" s="6"/>
      <c r="TWH1" s="6"/>
      <c r="TWI1" s="6"/>
      <c r="TWJ1" s="6"/>
      <c r="TWK1" s="6"/>
      <c r="TWL1" s="6"/>
      <c r="TWM1" s="6"/>
      <c r="TWN1" s="6"/>
      <c r="TWO1" s="6"/>
      <c r="TWP1" s="6"/>
      <c r="TWQ1" s="6"/>
      <c r="TWR1" s="6"/>
      <c r="TWS1" s="6"/>
      <c r="TWT1" s="6"/>
      <c r="TWU1" s="6"/>
      <c r="TWV1" s="6"/>
      <c r="TWW1" s="6"/>
      <c r="TWX1" s="6"/>
      <c r="TWY1" s="6"/>
      <c r="TWZ1" s="6"/>
      <c r="TXA1" s="6"/>
      <c r="TXB1" s="6"/>
      <c r="TXC1" s="6"/>
      <c r="TXD1" s="6"/>
      <c r="TXE1" s="6"/>
      <c r="TXF1" s="6"/>
      <c r="TXG1" s="6"/>
      <c r="TXH1" s="6"/>
      <c r="TXI1" s="6"/>
      <c r="TXJ1" s="6"/>
      <c r="TXK1" s="6"/>
      <c r="TXL1" s="6"/>
      <c r="TXM1" s="6"/>
      <c r="TXN1" s="6"/>
      <c r="TXO1" s="6"/>
      <c r="TXP1" s="6"/>
      <c r="TXQ1" s="6"/>
      <c r="TXR1" s="6"/>
      <c r="TXS1" s="6"/>
      <c r="TXT1" s="6"/>
      <c r="TXU1" s="6"/>
      <c r="TXV1" s="6"/>
      <c r="TXW1" s="6"/>
      <c r="TXX1" s="6"/>
      <c r="TXY1" s="6"/>
      <c r="TXZ1" s="6"/>
      <c r="TYA1" s="6"/>
      <c r="TYB1" s="6"/>
      <c r="TYC1" s="6"/>
      <c r="TYD1" s="6"/>
      <c r="TYE1" s="6"/>
      <c r="TYF1" s="6"/>
      <c r="TYG1" s="6"/>
      <c r="TYH1" s="6"/>
      <c r="TYI1" s="6"/>
      <c r="TYJ1" s="6"/>
      <c r="TYK1" s="6"/>
      <c r="TYL1" s="6"/>
      <c r="TYM1" s="6"/>
      <c r="TYN1" s="6"/>
      <c r="TYO1" s="6"/>
      <c r="TYP1" s="6"/>
      <c r="TYQ1" s="6"/>
      <c r="TYR1" s="6"/>
      <c r="TYS1" s="6"/>
      <c r="TYT1" s="6"/>
      <c r="TYU1" s="6"/>
      <c r="TYV1" s="6"/>
      <c r="TYW1" s="6"/>
      <c r="TYX1" s="6"/>
      <c r="TYY1" s="6"/>
      <c r="TYZ1" s="6"/>
      <c r="TZA1" s="6"/>
      <c r="TZB1" s="6"/>
      <c r="TZC1" s="6"/>
      <c r="TZD1" s="6"/>
      <c r="TZE1" s="6"/>
      <c r="TZF1" s="6"/>
      <c r="TZG1" s="6"/>
      <c r="TZH1" s="6"/>
      <c r="TZI1" s="6"/>
      <c r="TZJ1" s="6"/>
      <c r="TZK1" s="6"/>
      <c r="TZL1" s="6"/>
      <c r="TZM1" s="6"/>
      <c r="TZN1" s="6"/>
      <c r="TZO1" s="6"/>
      <c r="TZP1" s="6"/>
      <c r="TZQ1" s="6"/>
      <c r="TZR1" s="6"/>
      <c r="TZS1" s="6"/>
      <c r="TZT1" s="6"/>
      <c r="TZU1" s="6"/>
      <c r="TZV1" s="6"/>
      <c r="TZW1" s="6"/>
      <c r="TZX1" s="6"/>
      <c r="TZY1" s="6"/>
      <c r="TZZ1" s="6"/>
      <c r="UAA1" s="6"/>
      <c r="UAB1" s="6"/>
      <c r="UAC1" s="6"/>
      <c r="UAD1" s="6"/>
      <c r="UAE1" s="6"/>
      <c r="UAF1" s="6"/>
      <c r="UAG1" s="6"/>
      <c r="UAH1" s="6"/>
      <c r="UAI1" s="6"/>
      <c r="UAJ1" s="6"/>
      <c r="UAK1" s="6"/>
      <c r="UAL1" s="6"/>
      <c r="UAM1" s="6"/>
      <c r="UAN1" s="6"/>
      <c r="UAO1" s="6"/>
      <c r="UAP1" s="6"/>
      <c r="UAQ1" s="6"/>
      <c r="UAR1" s="6"/>
      <c r="UAS1" s="6"/>
      <c r="UAT1" s="6"/>
      <c r="UAU1" s="6"/>
      <c r="UAV1" s="6"/>
      <c r="UAW1" s="6"/>
      <c r="UAX1" s="6"/>
      <c r="UAY1" s="6"/>
      <c r="UAZ1" s="6"/>
      <c r="UBA1" s="6"/>
      <c r="UBB1" s="6"/>
      <c r="UBC1" s="6"/>
      <c r="UBD1" s="6"/>
      <c r="UBE1" s="6"/>
      <c r="UBF1" s="6"/>
      <c r="UBG1" s="6"/>
      <c r="UBH1" s="6"/>
      <c r="UBI1" s="6"/>
      <c r="UBJ1" s="6"/>
      <c r="UBK1" s="6"/>
      <c r="UBL1" s="6"/>
      <c r="UBM1" s="6"/>
      <c r="UBN1" s="6"/>
      <c r="UBO1" s="6"/>
      <c r="UBP1" s="6"/>
      <c r="UBQ1" s="6"/>
      <c r="UBR1" s="6"/>
      <c r="UBS1" s="6"/>
      <c r="UBT1" s="6"/>
      <c r="UBU1" s="6"/>
      <c r="UBV1" s="6"/>
      <c r="UBW1" s="6"/>
      <c r="UBX1" s="6"/>
      <c r="UBY1" s="6"/>
      <c r="UBZ1" s="6"/>
      <c r="UCA1" s="6"/>
      <c r="UCB1" s="6"/>
      <c r="UCC1" s="6"/>
      <c r="UCD1" s="6"/>
      <c r="UCE1" s="6"/>
      <c r="UCF1" s="6"/>
      <c r="UCG1" s="6"/>
      <c r="UCH1" s="6"/>
      <c r="UCI1" s="6"/>
      <c r="UCJ1" s="6"/>
      <c r="UCK1" s="6"/>
      <c r="UCL1" s="6"/>
      <c r="UCM1" s="6"/>
      <c r="UCN1" s="6"/>
      <c r="UCO1" s="6"/>
      <c r="UCP1" s="6"/>
      <c r="UCQ1" s="6"/>
      <c r="UCR1" s="6"/>
      <c r="UCS1" s="6"/>
      <c r="UCT1" s="6"/>
      <c r="UCU1" s="6"/>
      <c r="UCV1" s="6"/>
      <c r="UCW1" s="6"/>
      <c r="UCX1" s="6"/>
      <c r="UCY1" s="6"/>
      <c r="UCZ1" s="6"/>
      <c r="UDA1" s="6"/>
      <c r="UDB1" s="6"/>
      <c r="UDC1" s="6"/>
      <c r="UDD1" s="6"/>
      <c r="UDE1" s="6"/>
      <c r="UDF1" s="6"/>
      <c r="UDG1" s="6"/>
      <c r="UDH1" s="6"/>
      <c r="UDI1" s="6"/>
      <c r="UDJ1" s="6"/>
      <c r="UDK1" s="6"/>
      <c r="UDL1" s="6"/>
      <c r="UDM1" s="6"/>
      <c r="UDN1" s="6"/>
      <c r="UDO1" s="6"/>
      <c r="UDP1" s="6"/>
      <c r="UDQ1" s="6"/>
      <c r="UDR1" s="6"/>
      <c r="UDS1" s="6"/>
      <c r="UDT1" s="6"/>
      <c r="UDU1" s="6"/>
      <c r="UDV1" s="6"/>
      <c r="UDW1" s="6"/>
      <c r="UDX1" s="6"/>
      <c r="UDY1" s="6"/>
      <c r="UDZ1" s="6"/>
      <c r="UEA1" s="6"/>
      <c r="UEB1" s="6"/>
      <c r="UEC1" s="6"/>
      <c r="UED1" s="6"/>
      <c r="UEE1" s="6"/>
      <c r="UEF1" s="6"/>
      <c r="UEG1" s="6"/>
      <c r="UEH1" s="6"/>
      <c r="UEI1" s="6"/>
      <c r="UEJ1" s="6"/>
      <c r="UEK1" s="6"/>
      <c r="UEL1" s="6"/>
      <c r="UEM1" s="6"/>
      <c r="UEN1" s="6"/>
      <c r="UEO1" s="6"/>
      <c r="UEP1" s="6"/>
      <c r="UEQ1" s="6"/>
      <c r="UER1" s="6"/>
      <c r="UES1" s="6"/>
      <c r="UET1" s="6"/>
      <c r="UEU1" s="6"/>
      <c r="UEV1" s="6"/>
      <c r="UEW1" s="6"/>
      <c r="UEX1" s="6"/>
      <c r="UEY1" s="6"/>
      <c r="UEZ1" s="6"/>
      <c r="UFA1" s="6"/>
      <c r="UFB1" s="6"/>
      <c r="UFC1" s="6"/>
      <c r="UFD1" s="6"/>
      <c r="UFE1" s="6"/>
      <c r="UFF1" s="6"/>
      <c r="UFG1" s="6"/>
      <c r="UFH1" s="6"/>
      <c r="UFI1" s="6"/>
      <c r="UFJ1" s="6"/>
      <c r="UFK1" s="6"/>
      <c r="UFL1" s="6"/>
      <c r="UFM1" s="6"/>
      <c r="UFN1" s="6"/>
      <c r="UFO1" s="6"/>
      <c r="UFP1" s="6"/>
      <c r="UFQ1" s="6"/>
      <c r="UFR1" s="6"/>
      <c r="UFS1" s="6"/>
      <c r="UFT1" s="6"/>
      <c r="UFU1" s="6"/>
      <c r="UFV1" s="6"/>
      <c r="UFW1" s="6"/>
      <c r="UFX1" s="6"/>
      <c r="UFY1" s="6"/>
      <c r="UFZ1" s="6"/>
      <c r="UGA1" s="6"/>
      <c r="UGB1" s="6"/>
      <c r="UGC1" s="6"/>
      <c r="UGD1" s="6"/>
      <c r="UGE1" s="6"/>
      <c r="UGF1" s="6"/>
      <c r="UGG1" s="6"/>
      <c r="UGH1" s="6"/>
      <c r="UGI1" s="6"/>
      <c r="UGJ1" s="6"/>
      <c r="UGK1" s="6"/>
      <c r="UGL1" s="6"/>
      <c r="UGM1" s="6"/>
      <c r="UGN1" s="6"/>
      <c r="UGO1" s="6"/>
      <c r="UGP1" s="6"/>
      <c r="UGQ1" s="6"/>
      <c r="UGR1" s="6"/>
      <c r="UGS1" s="6"/>
      <c r="UGT1" s="6"/>
      <c r="UGU1" s="6"/>
      <c r="UGV1" s="6"/>
      <c r="UGW1" s="6"/>
      <c r="UGX1" s="6"/>
      <c r="UGY1" s="6"/>
      <c r="UGZ1" s="6"/>
      <c r="UHA1" s="6"/>
      <c r="UHB1" s="6"/>
      <c r="UHC1" s="6"/>
      <c r="UHD1" s="6"/>
      <c r="UHE1" s="6"/>
      <c r="UHF1" s="6"/>
      <c r="UHG1" s="6"/>
      <c r="UHH1" s="6"/>
      <c r="UHI1" s="6"/>
      <c r="UHJ1" s="6"/>
      <c r="UHK1" s="6"/>
      <c r="UHL1" s="6"/>
      <c r="UHM1" s="6"/>
      <c r="UHN1" s="6"/>
      <c r="UHO1" s="6"/>
      <c r="UHP1" s="6"/>
      <c r="UHQ1" s="6"/>
      <c r="UHR1" s="6"/>
      <c r="UHS1" s="6"/>
      <c r="UHT1" s="6"/>
      <c r="UHU1" s="6"/>
      <c r="UHV1" s="6"/>
      <c r="UHW1" s="6"/>
      <c r="UHX1" s="6"/>
      <c r="UHY1" s="6"/>
      <c r="UHZ1" s="6"/>
      <c r="UIA1" s="6"/>
      <c r="UIB1" s="6"/>
      <c r="UIC1" s="6"/>
      <c r="UID1" s="6"/>
      <c r="UIE1" s="6"/>
      <c r="UIF1" s="6"/>
      <c r="UIG1" s="6"/>
      <c r="UIH1" s="6"/>
      <c r="UII1" s="6"/>
      <c r="UIJ1" s="6"/>
      <c r="UIK1" s="6"/>
      <c r="UIL1" s="6"/>
      <c r="UIM1" s="6"/>
      <c r="UIN1" s="6"/>
      <c r="UIO1" s="6"/>
      <c r="UIP1" s="6"/>
      <c r="UIQ1" s="6"/>
      <c r="UIR1" s="6"/>
      <c r="UIS1" s="6"/>
      <c r="UIT1" s="6"/>
      <c r="UIU1" s="6"/>
      <c r="UIV1" s="6"/>
      <c r="UIW1" s="6"/>
      <c r="UIX1" s="6"/>
      <c r="UIY1" s="6"/>
      <c r="UIZ1" s="6"/>
      <c r="UJA1" s="6"/>
      <c r="UJB1" s="6"/>
      <c r="UJC1" s="6"/>
      <c r="UJD1" s="6"/>
      <c r="UJE1" s="6"/>
      <c r="UJF1" s="6"/>
      <c r="UJG1" s="6"/>
      <c r="UJH1" s="6"/>
      <c r="UJI1" s="6"/>
      <c r="UJJ1" s="6"/>
      <c r="UJK1" s="6"/>
      <c r="UJL1" s="6"/>
      <c r="UJM1" s="6"/>
      <c r="UJN1" s="6"/>
      <c r="UJO1" s="6"/>
      <c r="UJP1" s="6"/>
      <c r="UJQ1" s="6"/>
      <c r="UJR1" s="6"/>
      <c r="UJS1" s="6"/>
      <c r="UJT1" s="6"/>
      <c r="UJU1" s="6"/>
      <c r="UJV1" s="6"/>
      <c r="UJW1" s="6"/>
      <c r="UJX1" s="6"/>
      <c r="UJY1" s="6"/>
      <c r="UJZ1" s="6"/>
      <c r="UKA1" s="6"/>
      <c r="UKB1" s="6"/>
      <c r="UKC1" s="6"/>
      <c r="UKD1" s="6"/>
      <c r="UKE1" s="6"/>
      <c r="UKF1" s="6"/>
      <c r="UKG1" s="6"/>
      <c r="UKH1" s="6"/>
      <c r="UKI1" s="6"/>
      <c r="UKJ1" s="6"/>
      <c r="UKK1" s="6"/>
      <c r="UKL1" s="6"/>
      <c r="UKM1" s="6"/>
      <c r="UKN1" s="6"/>
      <c r="UKO1" s="6"/>
      <c r="UKP1" s="6"/>
      <c r="UKQ1" s="6"/>
      <c r="UKR1" s="6"/>
      <c r="UKS1" s="6"/>
      <c r="UKT1" s="6"/>
      <c r="UKU1" s="6"/>
      <c r="UKV1" s="6"/>
      <c r="UKW1" s="6"/>
      <c r="UKX1" s="6"/>
      <c r="UKY1" s="6"/>
      <c r="UKZ1" s="6"/>
      <c r="ULA1" s="6"/>
      <c r="ULB1" s="6"/>
      <c r="ULC1" s="6"/>
      <c r="ULD1" s="6"/>
      <c r="ULE1" s="6"/>
      <c r="ULF1" s="6"/>
      <c r="ULG1" s="6"/>
      <c r="ULH1" s="6"/>
      <c r="ULI1" s="6"/>
      <c r="ULJ1" s="6"/>
      <c r="ULK1" s="6"/>
      <c r="ULL1" s="6"/>
      <c r="ULM1" s="6"/>
      <c r="ULN1" s="6"/>
      <c r="ULO1" s="6"/>
      <c r="ULP1" s="6"/>
      <c r="ULQ1" s="6"/>
      <c r="ULR1" s="6"/>
      <c r="ULS1" s="6"/>
      <c r="ULT1" s="6"/>
      <c r="ULU1" s="6"/>
      <c r="ULV1" s="6"/>
      <c r="ULW1" s="6"/>
      <c r="ULX1" s="6"/>
      <c r="ULY1" s="6"/>
      <c r="ULZ1" s="6"/>
      <c r="UMA1" s="6"/>
      <c r="UMB1" s="6"/>
      <c r="UMC1" s="6"/>
      <c r="UMD1" s="6"/>
      <c r="UME1" s="6"/>
      <c r="UMF1" s="6"/>
      <c r="UMG1" s="6"/>
      <c r="UMH1" s="6"/>
      <c r="UMI1" s="6"/>
      <c r="UMJ1" s="6"/>
      <c r="UMK1" s="6"/>
      <c r="UML1" s="6"/>
      <c r="UMM1" s="6"/>
      <c r="UMN1" s="6"/>
      <c r="UMO1" s="6"/>
      <c r="UMP1" s="6"/>
      <c r="UMQ1" s="6"/>
      <c r="UMR1" s="6"/>
      <c r="UMS1" s="6"/>
      <c r="UMT1" s="6"/>
      <c r="UMU1" s="6"/>
      <c r="UMV1" s="6"/>
      <c r="UMW1" s="6"/>
      <c r="UMX1" s="6"/>
      <c r="UMY1" s="6"/>
      <c r="UMZ1" s="6"/>
      <c r="UNA1" s="6"/>
      <c r="UNB1" s="6"/>
      <c r="UNC1" s="6"/>
      <c r="UND1" s="6"/>
      <c r="UNE1" s="6"/>
      <c r="UNF1" s="6"/>
      <c r="UNG1" s="6"/>
      <c r="UNH1" s="6"/>
      <c r="UNI1" s="6"/>
      <c r="UNJ1" s="6"/>
      <c r="UNK1" s="6"/>
      <c r="UNL1" s="6"/>
      <c r="UNM1" s="6"/>
      <c r="UNN1" s="6"/>
      <c r="UNO1" s="6"/>
      <c r="UNP1" s="6"/>
      <c r="UNQ1" s="6"/>
      <c r="UNR1" s="6"/>
      <c r="UNS1" s="6"/>
      <c r="UNT1" s="6"/>
      <c r="UNU1" s="6"/>
      <c r="UNV1" s="6"/>
      <c r="UNW1" s="6"/>
      <c r="UNX1" s="6"/>
      <c r="UNY1" s="6"/>
      <c r="UNZ1" s="6"/>
      <c r="UOA1" s="6"/>
      <c r="UOB1" s="6"/>
      <c r="UOC1" s="6"/>
      <c r="UOD1" s="6"/>
      <c r="UOE1" s="6"/>
      <c r="UOF1" s="6"/>
      <c r="UOG1" s="6"/>
      <c r="UOH1" s="6"/>
      <c r="UOI1" s="6"/>
      <c r="UOJ1" s="6"/>
      <c r="UOK1" s="6"/>
      <c r="UOL1" s="6"/>
      <c r="UOM1" s="6"/>
      <c r="UON1" s="6"/>
      <c r="UOO1" s="6"/>
      <c r="UOP1" s="6"/>
      <c r="UOQ1" s="6"/>
      <c r="UOR1" s="6"/>
      <c r="UOS1" s="6"/>
      <c r="UOT1" s="6"/>
      <c r="UOU1" s="6"/>
      <c r="UOV1" s="6"/>
      <c r="UOW1" s="6"/>
      <c r="UOX1" s="6"/>
      <c r="UOY1" s="6"/>
      <c r="UOZ1" s="6"/>
      <c r="UPA1" s="6"/>
      <c r="UPB1" s="6"/>
      <c r="UPC1" s="6"/>
      <c r="UPD1" s="6"/>
      <c r="UPE1" s="6"/>
      <c r="UPF1" s="6"/>
      <c r="UPG1" s="6"/>
      <c r="UPH1" s="6"/>
      <c r="UPI1" s="6"/>
      <c r="UPJ1" s="6"/>
      <c r="UPK1" s="6"/>
      <c r="UPL1" s="6"/>
      <c r="UPM1" s="6"/>
      <c r="UPN1" s="6"/>
      <c r="UPO1" s="6"/>
      <c r="UPP1" s="6"/>
      <c r="UPQ1" s="6"/>
      <c r="UPR1" s="6"/>
      <c r="UPS1" s="6"/>
      <c r="UPT1" s="6"/>
      <c r="UPU1" s="6"/>
      <c r="UPV1" s="6"/>
      <c r="UPW1" s="6"/>
      <c r="UPX1" s="6"/>
      <c r="UPY1" s="6"/>
      <c r="UPZ1" s="6"/>
      <c r="UQA1" s="6"/>
      <c r="UQB1" s="6"/>
      <c r="UQC1" s="6"/>
      <c r="UQD1" s="6"/>
      <c r="UQE1" s="6"/>
      <c r="UQF1" s="6"/>
      <c r="UQG1" s="6"/>
      <c r="UQH1" s="6"/>
      <c r="UQI1" s="6"/>
      <c r="UQJ1" s="6"/>
      <c r="UQK1" s="6"/>
      <c r="UQL1" s="6"/>
      <c r="UQM1" s="6"/>
      <c r="UQN1" s="6"/>
      <c r="UQO1" s="6"/>
      <c r="UQP1" s="6"/>
      <c r="UQQ1" s="6"/>
      <c r="UQR1" s="6"/>
      <c r="UQS1" s="6"/>
      <c r="UQT1" s="6"/>
      <c r="UQU1" s="6"/>
      <c r="UQV1" s="6"/>
      <c r="UQW1" s="6"/>
      <c r="UQX1" s="6"/>
      <c r="UQY1" s="6"/>
      <c r="UQZ1" s="6"/>
      <c r="URA1" s="6"/>
      <c r="URB1" s="6"/>
      <c r="URC1" s="6"/>
      <c r="URD1" s="6"/>
      <c r="URE1" s="6"/>
      <c r="URF1" s="6"/>
      <c r="URG1" s="6"/>
      <c r="URH1" s="6"/>
      <c r="URI1" s="6"/>
      <c r="URJ1" s="6"/>
      <c r="URK1" s="6"/>
      <c r="URL1" s="6"/>
      <c r="URM1" s="6"/>
      <c r="URN1" s="6"/>
      <c r="URO1" s="6"/>
      <c r="URP1" s="6"/>
      <c r="URQ1" s="6"/>
      <c r="URR1" s="6"/>
      <c r="URS1" s="6"/>
      <c r="URT1" s="6"/>
      <c r="URU1" s="6"/>
      <c r="URV1" s="6"/>
      <c r="URW1" s="6"/>
      <c r="URX1" s="6"/>
      <c r="URY1" s="6"/>
      <c r="URZ1" s="6"/>
      <c r="USA1" s="6"/>
      <c r="USB1" s="6"/>
      <c r="USC1" s="6"/>
      <c r="USD1" s="6"/>
      <c r="USE1" s="6"/>
      <c r="USF1" s="6"/>
      <c r="USG1" s="6"/>
      <c r="USH1" s="6"/>
      <c r="USI1" s="6"/>
      <c r="USJ1" s="6"/>
      <c r="USK1" s="6"/>
      <c r="USL1" s="6"/>
      <c r="USM1" s="6"/>
      <c r="USN1" s="6"/>
      <c r="USO1" s="6"/>
      <c r="USP1" s="6"/>
      <c r="USQ1" s="6"/>
      <c r="USR1" s="6"/>
      <c r="USS1" s="6"/>
      <c r="UST1" s="6"/>
      <c r="USU1" s="6"/>
      <c r="USV1" s="6"/>
      <c r="USW1" s="6"/>
      <c r="USX1" s="6"/>
      <c r="USY1" s="6"/>
      <c r="USZ1" s="6"/>
      <c r="UTA1" s="6"/>
      <c r="UTB1" s="6"/>
      <c r="UTC1" s="6"/>
      <c r="UTD1" s="6"/>
      <c r="UTE1" s="6"/>
      <c r="UTF1" s="6"/>
      <c r="UTG1" s="6"/>
      <c r="UTH1" s="6"/>
      <c r="UTI1" s="6"/>
      <c r="UTJ1" s="6"/>
      <c r="UTK1" s="6"/>
      <c r="UTL1" s="6"/>
      <c r="UTM1" s="6"/>
      <c r="UTN1" s="6"/>
      <c r="UTO1" s="6"/>
      <c r="UTP1" s="6"/>
      <c r="UTQ1" s="6"/>
      <c r="UTR1" s="6"/>
      <c r="UTS1" s="6"/>
      <c r="UTT1" s="6"/>
      <c r="UTU1" s="6"/>
      <c r="UTV1" s="6"/>
      <c r="UTW1" s="6"/>
      <c r="UTX1" s="6"/>
      <c r="UTY1" s="6"/>
      <c r="UTZ1" s="6"/>
      <c r="UUA1" s="6"/>
      <c r="UUB1" s="6"/>
      <c r="UUC1" s="6"/>
      <c r="UUD1" s="6"/>
      <c r="UUE1" s="6"/>
      <c r="UUF1" s="6"/>
      <c r="UUG1" s="6"/>
      <c r="UUH1" s="6"/>
      <c r="UUI1" s="6"/>
      <c r="UUJ1" s="6"/>
      <c r="UUK1" s="6"/>
      <c r="UUL1" s="6"/>
      <c r="UUM1" s="6"/>
      <c r="UUN1" s="6"/>
      <c r="UUO1" s="6"/>
      <c r="UUP1" s="6"/>
      <c r="UUQ1" s="6"/>
      <c r="UUR1" s="6"/>
      <c r="UUS1" s="6"/>
      <c r="UUT1" s="6"/>
      <c r="UUU1" s="6"/>
      <c r="UUV1" s="6"/>
      <c r="UUW1" s="6"/>
      <c r="UUX1" s="6"/>
      <c r="UUY1" s="6"/>
      <c r="UUZ1" s="6"/>
      <c r="UVA1" s="6"/>
      <c r="UVB1" s="6"/>
      <c r="UVC1" s="6"/>
      <c r="UVD1" s="6"/>
      <c r="UVE1" s="6"/>
      <c r="UVF1" s="6"/>
      <c r="UVG1" s="6"/>
      <c r="UVH1" s="6"/>
      <c r="UVI1" s="6"/>
      <c r="UVJ1" s="6"/>
      <c r="UVK1" s="6"/>
      <c r="UVL1" s="6"/>
      <c r="UVM1" s="6"/>
      <c r="UVN1" s="6"/>
      <c r="UVO1" s="6"/>
      <c r="UVP1" s="6"/>
      <c r="UVQ1" s="6"/>
      <c r="UVR1" s="6"/>
      <c r="UVS1" s="6"/>
      <c r="UVT1" s="6"/>
      <c r="UVU1" s="6"/>
      <c r="UVV1" s="6"/>
      <c r="UVW1" s="6"/>
      <c r="UVX1" s="6"/>
      <c r="UVY1" s="6"/>
      <c r="UVZ1" s="6"/>
      <c r="UWA1" s="6"/>
      <c r="UWB1" s="6"/>
      <c r="UWC1" s="6"/>
      <c r="UWD1" s="6"/>
      <c r="UWE1" s="6"/>
      <c r="UWF1" s="6"/>
      <c r="UWG1" s="6"/>
      <c r="UWH1" s="6"/>
      <c r="UWI1" s="6"/>
      <c r="UWJ1" s="6"/>
      <c r="UWK1" s="6"/>
      <c r="UWL1" s="6"/>
      <c r="UWM1" s="6"/>
      <c r="UWN1" s="6"/>
      <c r="UWO1" s="6"/>
      <c r="UWP1" s="6"/>
      <c r="UWQ1" s="6"/>
      <c r="UWR1" s="6"/>
      <c r="UWS1" s="6"/>
      <c r="UWT1" s="6"/>
      <c r="UWU1" s="6"/>
      <c r="UWV1" s="6"/>
      <c r="UWW1" s="6"/>
      <c r="UWX1" s="6"/>
      <c r="UWY1" s="6"/>
      <c r="UWZ1" s="6"/>
      <c r="UXA1" s="6"/>
      <c r="UXB1" s="6"/>
      <c r="UXC1" s="6"/>
      <c r="UXD1" s="6"/>
      <c r="UXE1" s="6"/>
      <c r="UXF1" s="6"/>
      <c r="UXG1" s="6"/>
      <c r="UXH1" s="6"/>
      <c r="UXI1" s="6"/>
      <c r="UXJ1" s="6"/>
      <c r="UXK1" s="6"/>
      <c r="UXL1" s="6"/>
      <c r="UXM1" s="6"/>
      <c r="UXN1" s="6"/>
      <c r="UXO1" s="6"/>
      <c r="UXP1" s="6"/>
      <c r="UXQ1" s="6"/>
      <c r="UXR1" s="6"/>
      <c r="UXS1" s="6"/>
      <c r="UXT1" s="6"/>
      <c r="UXU1" s="6"/>
      <c r="UXV1" s="6"/>
      <c r="UXW1" s="6"/>
      <c r="UXX1" s="6"/>
      <c r="UXY1" s="6"/>
      <c r="UXZ1" s="6"/>
      <c r="UYA1" s="6"/>
      <c r="UYB1" s="6"/>
      <c r="UYC1" s="6"/>
      <c r="UYD1" s="6"/>
      <c r="UYE1" s="6"/>
      <c r="UYF1" s="6"/>
      <c r="UYG1" s="6"/>
      <c r="UYH1" s="6"/>
      <c r="UYI1" s="6"/>
      <c r="UYJ1" s="6"/>
      <c r="UYK1" s="6"/>
      <c r="UYL1" s="6"/>
      <c r="UYM1" s="6"/>
      <c r="UYN1" s="6"/>
      <c r="UYO1" s="6"/>
      <c r="UYP1" s="6"/>
      <c r="UYQ1" s="6"/>
      <c r="UYR1" s="6"/>
      <c r="UYS1" s="6"/>
      <c r="UYT1" s="6"/>
      <c r="UYU1" s="6"/>
      <c r="UYV1" s="6"/>
      <c r="UYW1" s="6"/>
      <c r="UYX1" s="6"/>
      <c r="UYY1" s="6"/>
      <c r="UYZ1" s="6"/>
      <c r="UZA1" s="6"/>
      <c r="UZB1" s="6"/>
      <c r="UZC1" s="6"/>
      <c r="UZD1" s="6"/>
      <c r="UZE1" s="6"/>
      <c r="UZF1" s="6"/>
      <c r="UZG1" s="6"/>
      <c r="UZH1" s="6"/>
      <c r="UZI1" s="6"/>
      <c r="UZJ1" s="6"/>
      <c r="UZK1" s="6"/>
      <c r="UZL1" s="6"/>
      <c r="UZM1" s="6"/>
      <c r="UZN1" s="6"/>
      <c r="UZO1" s="6"/>
      <c r="UZP1" s="6"/>
      <c r="UZQ1" s="6"/>
      <c r="UZR1" s="6"/>
      <c r="UZS1" s="6"/>
      <c r="UZT1" s="6"/>
      <c r="UZU1" s="6"/>
      <c r="UZV1" s="6"/>
      <c r="UZW1" s="6"/>
      <c r="UZX1" s="6"/>
      <c r="UZY1" s="6"/>
      <c r="UZZ1" s="6"/>
      <c r="VAA1" s="6"/>
      <c r="VAB1" s="6"/>
      <c r="VAC1" s="6"/>
      <c r="VAD1" s="6"/>
      <c r="VAE1" s="6"/>
      <c r="VAF1" s="6"/>
      <c r="VAG1" s="6"/>
      <c r="VAH1" s="6"/>
      <c r="VAI1" s="6"/>
      <c r="VAJ1" s="6"/>
      <c r="VAK1" s="6"/>
      <c r="VAL1" s="6"/>
      <c r="VAM1" s="6"/>
      <c r="VAN1" s="6"/>
      <c r="VAO1" s="6"/>
      <c r="VAP1" s="6"/>
      <c r="VAQ1" s="6"/>
      <c r="VAR1" s="6"/>
      <c r="VAS1" s="6"/>
      <c r="VAT1" s="6"/>
      <c r="VAU1" s="6"/>
      <c r="VAV1" s="6"/>
      <c r="VAW1" s="6"/>
      <c r="VAX1" s="6"/>
      <c r="VAY1" s="6"/>
      <c r="VAZ1" s="6"/>
      <c r="VBA1" s="6"/>
      <c r="VBB1" s="6"/>
      <c r="VBC1" s="6"/>
      <c r="VBD1" s="6"/>
      <c r="VBE1" s="6"/>
      <c r="VBF1" s="6"/>
      <c r="VBG1" s="6"/>
      <c r="VBH1" s="6"/>
      <c r="VBI1" s="6"/>
      <c r="VBJ1" s="6"/>
      <c r="VBK1" s="6"/>
      <c r="VBL1" s="6"/>
      <c r="VBM1" s="6"/>
      <c r="VBN1" s="6"/>
      <c r="VBO1" s="6"/>
      <c r="VBP1" s="6"/>
      <c r="VBQ1" s="6"/>
      <c r="VBR1" s="6"/>
      <c r="VBS1" s="6"/>
      <c r="VBT1" s="6"/>
      <c r="VBU1" s="6"/>
      <c r="VBV1" s="6"/>
      <c r="VBW1" s="6"/>
      <c r="VBX1" s="6"/>
      <c r="VBY1" s="6"/>
      <c r="VBZ1" s="6"/>
      <c r="VCA1" s="6"/>
      <c r="VCB1" s="6"/>
      <c r="VCC1" s="6"/>
      <c r="VCD1" s="6"/>
      <c r="VCE1" s="6"/>
      <c r="VCF1" s="6"/>
      <c r="VCG1" s="6"/>
      <c r="VCH1" s="6"/>
      <c r="VCI1" s="6"/>
      <c r="VCJ1" s="6"/>
      <c r="VCK1" s="6"/>
      <c r="VCL1" s="6"/>
      <c r="VCM1" s="6"/>
      <c r="VCN1" s="6"/>
      <c r="VCO1" s="6"/>
      <c r="VCP1" s="6"/>
      <c r="VCQ1" s="6"/>
      <c r="VCR1" s="6"/>
      <c r="VCS1" s="6"/>
      <c r="VCT1" s="6"/>
      <c r="VCU1" s="6"/>
      <c r="VCV1" s="6"/>
      <c r="VCW1" s="6"/>
      <c r="VCX1" s="6"/>
      <c r="VCY1" s="6"/>
      <c r="VCZ1" s="6"/>
      <c r="VDA1" s="6"/>
      <c r="VDB1" s="6"/>
      <c r="VDC1" s="6"/>
      <c r="VDD1" s="6"/>
      <c r="VDE1" s="6"/>
      <c r="VDF1" s="6"/>
      <c r="VDG1" s="6"/>
      <c r="VDH1" s="6"/>
      <c r="VDI1" s="6"/>
      <c r="VDJ1" s="6"/>
      <c r="VDK1" s="6"/>
      <c r="VDL1" s="6"/>
      <c r="VDM1" s="6"/>
      <c r="VDN1" s="6"/>
      <c r="VDO1" s="6"/>
      <c r="VDP1" s="6"/>
      <c r="VDQ1" s="6"/>
      <c r="VDR1" s="6"/>
      <c r="VDS1" s="6"/>
      <c r="VDT1" s="6"/>
      <c r="VDU1" s="6"/>
      <c r="VDV1" s="6"/>
      <c r="VDW1" s="6"/>
      <c r="VDX1" s="6"/>
      <c r="VDY1" s="6"/>
      <c r="VDZ1" s="6"/>
      <c r="VEA1" s="6"/>
      <c r="VEB1" s="6"/>
      <c r="VEC1" s="6"/>
      <c r="VED1" s="6"/>
      <c r="VEE1" s="6"/>
      <c r="VEF1" s="6"/>
      <c r="VEG1" s="6"/>
      <c r="VEH1" s="6"/>
      <c r="VEI1" s="6"/>
      <c r="VEJ1" s="6"/>
      <c r="VEK1" s="6"/>
      <c r="VEL1" s="6"/>
      <c r="VEM1" s="6"/>
      <c r="VEN1" s="6"/>
      <c r="VEO1" s="6"/>
      <c r="VEP1" s="6"/>
      <c r="VEQ1" s="6"/>
      <c r="VER1" s="6"/>
      <c r="VES1" s="6"/>
      <c r="VET1" s="6"/>
      <c r="VEU1" s="6"/>
      <c r="VEV1" s="6"/>
      <c r="VEW1" s="6"/>
      <c r="VEX1" s="6"/>
      <c r="VEY1" s="6"/>
      <c r="VEZ1" s="6"/>
      <c r="VFA1" s="6"/>
      <c r="VFB1" s="6"/>
      <c r="VFC1" s="6"/>
      <c r="VFD1" s="6"/>
      <c r="VFE1" s="6"/>
      <c r="VFF1" s="6"/>
      <c r="VFG1" s="6"/>
      <c r="VFH1" s="6"/>
      <c r="VFI1" s="6"/>
      <c r="VFJ1" s="6"/>
      <c r="VFK1" s="6"/>
      <c r="VFL1" s="6"/>
      <c r="VFM1" s="6"/>
      <c r="VFN1" s="6"/>
      <c r="VFO1" s="6"/>
      <c r="VFP1" s="6"/>
      <c r="VFQ1" s="6"/>
      <c r="VFR1" s="6"/>
      <c r="VFS1" s="6"/>
      <c r="VFT1" s="6"/>
      <c r="VFU1" s="6"/>
      <c r="VFV1" s="6"/>
      <c r="VFW1" s="6"/>
      <c r="VFX1" s="6"/>
      <c r="VFY1" s="6"/>
      <c r="VFZ1" s="6"/>
      <c r="VGA1" s="6"/>
      <c r="VGB1" s="6"/>
      <c r="VGC1" s="6"/>
      <c r="VGD1" s="6"/>
      <c r="VGE1" s="6"/>
      <c r="VGF1" s="6"/>
      <c r="VGG1" s="6"/>
      <c r="VGH1" s="6"/>
      <c r="VGI1" s="6"/>
      <c r="VGJ1" s="6"/>
      <c r="VGK1" s="6"/>
      <c r="VGL1" s="6"/>
      <c r="VGM1" s="6"/>
      <c r="VGN1" s="6"/>
      <c r="VGO1" s="6"/>
      <c r="VGP1" s="6"/>
      <c r="VGQ1" s="6"/>
      <c r="VGR1" s="6"/>
      <c r="VGS1" s="6"/>
      <c r="VGT1" s="6"/>
      <c r="VGU1" s="6"/>
      <c r="VGV1" s="6"/>
      <c r="VGW1" s="6"/>
      <c r="VGX1" s="6"/>
      <c r="VGY1" s="6"/>
      <c r="VGZ1" s="6"/>
      <c r="VHA1" s="6"/>
      <c r="VHB1" s="6"/>
      <c r="VHC1" s="6"/>
      <c r="VHD1" s="6"/>
      <c r="VHE1" s="6"/>
      <c r="VHF1" s="6"/>
      <c r="VHG1" s="6"/>
      <c r="VHH1" s="6"/>
      <c r="VHI1" s="6"/>
      <c r="VHJ1" s="6"/>
      <c r="VHK1" s="6"/>
      <c r="VHL1" s="6"/>
      <c r="VHM1" s="6"/>
      <c r="VHN1" s="6"/>
      <c r="VHO1" s="6"/>
      <c r="VHP1" s="6"/>
      <c r="VHQ1" s="6"/>
      <c r="VHR1" s="6"/>
      <c r="VHS1" s="6"/>
      <c r="VHT1" s="6"/>
      <c r="VHU1" s="6"/>
      <c r="VHV1" s="6"/>
      <c r="VHW1" s="6"/>
      <c r="VHX1" s="6"/>
      <c r="VHY1" s="6"/>
      <c r="VHZ1" s="6"/>
      <c r="VIA1" s="6"/>
      <c r="VIB1" s="6"/>
      <c r="VIC1" s="6"/>
      <c r="VID1" s="6"/>
      <c r="VIE1" s="6"/>
      <c r="VIF1" s="6"/>
      <c r="VIG1" s="6"/>
      <c r="VIH1" s="6"/>
      <c r="VII1" s="6"/>
      <c r="VIJ1" s="6"/>
      <c r="VIK1" s="6"/>
      <c r="VIL1" s="6"/>
      <c r="VIM1" s="6"/>
      <c r="VIN1" s="6"/>
      <c r="VIO1" s="6"/>
      <c r="VIP1" s="6"/>
      <c r="VIQ1" s="6"/>
      <c r="VIR1" s="6"/>
      <c r="VIS1" s="6"/>
      <c r="VIT1" s="6"/>
      <c r="VIU1" s="6"/>
      <c r="VIV1" s="6"/>
      <c r="VIW1" s="6"/>
      <c r="VIX1" s="6"/>
      <c r="VIY1" s="6"/>
      <c r="VIZ1" s="6"/>
      <c r="VJA1" s="6"/>
      <c r="VJB1" s="6"/>
      <c r="VJC1" s="6"/>
      <c r="VJD1" s="6"/>
      <c r="VJE1" s="6"/>
      <c r="VJF1" s="6"/>
      <c r="VJG1" s="6"/>
      <c r="VJH1" s="6"/>
      <c r="VJI1" s="6"/>
      <c r="VJJ1" s="6"/>
      <c r="VJK1" s="6"/>
      <c r="VJL1" s="6"/>
      <c r="VJM1" s="6"/>
      <c r="VJN1" s="6"/>
      <c r="VJO1" s="6"/>
      <c r="VJP1" s="6"/>
      <c r="VJQ1" s="6"/>
      <c r="VJR1" s="6"/>
      <c r="VJS1" s="6"/>
      <c r="VJT1" s="6"/>
      <c r="VJU1" s="6"/>
      <c r="VJV1" s="6"/>
      <c r="VJW1" s="6"/>
      <c r="VJX1" s="6"/>
      <c r="VJY1" s="6"/>
      <c r="VJZ1" s="6"/>
      <c r="VKA1" s="6"/>
      <c r="VKB1" s="6"/>
      <c r="VKC1" s="6"/>
      <c r="VKD1" s="6"/>
      <c r="VKE1" s="6"/>
      <c r="VKF1" s="6"/>
      <c r="VKG1" s="6"/>
      <c r="VKH1" s="6"/>
      <c r="VKI1" s="6"/>
      <c r="VKJ1" s="6"/>
      <c r="VKK1" s="6"/>
      <c r="VKL1" s="6"/>
      <c r="VKM1" s="6"/>
      <c r="VKN1" s="6"/>
      <c r="VKO1" s="6"/>
      <c r="VKP1" s="6"/>
      <c r="VKQ1" s="6"/>
      <c r="VKR1" s="6"/>
      <c r="VKS1" s="6"/>
      <c r="VKT1" s="6"/>
      <c r="VKU1" s="6"/>
      <c r="VKV1" s="6"/>
      <c r="VKW1" s="6"/>
      <c r="VKX1" s="6"/>
      <c r="VKY1" s="6"/>
      <c r="VKZ1" s="6"/>
      <c r="VLA1" s="6"/>
      <c r="VLB1" s="6"/>
      <c r="VLC1" s="6"/>
      <c r="VLD1" s="6"/>
      <c r="VLE1" s="6"/>
      <c r="VLF1" s="6"/>
      <c r="VLG1" s="6"/>
      <c r="VLH1" s="6"/>
      <c r="VLI1" s="6"/>
      <c r="VLJ1" s="6"/>
      <c r="VLK1" s="6"/>
      <c r="VLL1" s="6"/>
      <c r="VLM1" s="6"/>
      <c r="VLN1" s="6"/>
      <c r="VLO1" s="6"/>
      <c r="VLP1" s="6"/>
      <c r="VLQ1" s="6"/>
      <c r="VLR1" s="6"/>
      <c r="VLS1" s="6"/>
      <c r="VLT1" s="6"/>
      <c r="VLU1" s="6"/>
      <c r="VLV1" s="6"/>
      <c r="VLW1" s="6"/>
      <c r="VLX1" s="6"/>
      <c r="VLY1" s="6"/>
      <c r="VLZ1" s="6"/>
      <c r="VMA1" s="6"/>
      <c r="VMB1" s="6"/>
      <c r="VMC1" s="6"/>
      <c r="VMD1" s="6"/>
      <c r="VME1" s="6"/>
      <c r="VMF1" s="6"/>
      <c r="VMG1" s="6"/>
      <c r="VMH1" s="6"/>
      <c r="VMI1" s="6"/>
      <c r="VMJ1" s="6"/>
      <c r="VMK1" s="6"/>
      <c r="VML1" s="6"/>
      <c r="VMM1" s="6"/>
      <c r="VMN1" s="6"/>
      <c r="VMO1" s="6"/>
      <c r="VMP1" s="6"/>
      <c r="VMQ1" s="6"/>
      <c r="VMR1" s="6"/>
      <c r="VMS1" s="6"/>
      <c r="VMT1" s="6"/>
      <c r="VMU1" s="6"/>
      <c r="VMV1" s="6"/>
      <c r="VMW1" s="6"/>
      <c r="VMX1" s="6"/>
      <c r="VMY1" s="6"/>
      <c r="VMZ1" s="6"/>
      <c r="VNA1" s="6"/>
      <c r="VNB1" s="6"/>
      <c r="VNC1" s="6"/>
      <c r="VND1" s="6"/>
      <c r="VNE1" s="6"/>
      <c r="VNF1" s="6"/>
      <c r="VNG1" s="6"/>
      <c r="VNH1" s="6"/>
      <c r="VNI1" s="6"/>
      <c r="VNJ1" s="6"/>
      <c r="VNK1" s="6"/>
      <c r="VNL1" s="6"/>
      <c r="VNM1" s="6"/>
      <c r="VNN1" s="6"/>
      <c r="VNO1" s="6"/>
      <c r="VNP1" s="6"/>
      <c r="VNQ1" s="6"/>
      <c r="VNR1" s="6"/>
      <c r="VNS1" s="6"/>
      <c r="VNT1" s="6"/>
      <c r="VNU1" s="6"/>
      <c r="VNV1" s="6"/>
      <c r="VNW1" s="6"/>
      <c r="VNX1" s="6"/>
      <c r="VNY1" s="6"/>
      <c r="VNZ1" s="6"/>
      <c r="VOA1" s="6"/>
      <c r="VOB1" s="6"/>
      <c r="VOC1" s="6"/>
      <c r="VOD1" s="6"/>
      <c r="VOE1" s="6"/>
      <c r="VOF1" s="6"/>
      <c r="VOG1" s="6"/>
      <c r="VOH1" s="6"/>
      <c r="VOI1" s="6"/>
      <c r="VOJ1" s="6"/>
      <c r="VOK1" s="6"/>
      <c r="VOL1" s="6"/>
      <c r="VOM1" s="6"/>
      <c r="VON1" s="6"/>
      <c r="VOO1" s="6"/>
      <c r="VOP1" s="6"/>
      <c r="VOQ1" s="6"/>
      <c r="VOR1" s="6"/>
      <c r="VOS1" s="6"/>
      <c r="VOT1" s="6"/>
      <c r="VOU1" s="6"/>
      <c r="VOV1" s="6"/>
      <c r="VOW1" s="6"/>
      <c r="VOX1" s="6"/>
      <c r="VOY1" s="6"/>
      <c r="VOZ1" s="6"/>
      <c r="VPA1" s="6"/>
      <c r="VPB1" s="6"/>
      <c r="VPC1" s="6"/>
      <c r="VPD1" s="6"/>
      <c r="VPE1" s="6"/>
      <c r="VPF1" s="6"/>
      <c r="VPG1" s="6"/>
      <c r="VPH1" s="6"/>
      <c r="VPI1" s="6"/>
      <c r="VPJ1" s="6"/>
      <c r="VPK1" s="6"/>
      <c r="VPL1" s="6"/>
      <c r="VPM1" s="6"/>
      <c r="VPN1" s="6"/>
      <c r="VPO1" s="6"/>
      <c r="VPP1" s="6"/>
      <c r="VPQ1" s="6"/>
      <c r="VPR1" s="6"/>
      <c r="VPS1" s="6"/>
      <c r="VPT1" s="6"/>
      <c r="VPU1" s="6"/>
      <c r="VPV1" s="6"/>
      <c r="VPW1" s="6"/>
      <c r="VPX1" s="6"/>
      <c r="VPY1" s="6"/>
      <c r="VPZ1" s="6"/>
      <c r="VQA1" s="6"/>
      <c r="VQB1" s="6"/>
      <c r="VQC1" s="6"/>
      <c r="VQD1" s="6"/>
      <c r="VQE1" s="6"/>
      <c r="VQF1" s="6"/>
      <c r="VQG1" s="6"/>
      <c r="VQH1" s="6"/>
      <c r="VQI1" s="6"/>
      <c r="VQJ1" s="6"/>
      <c r="VQK1" s="6"/>
      <c r="VQL1" s="6"/>
      <c r="VQM1" s="6"/>
      <c r="VQN1" s="6"/>
      <c r="VQO1" s="6"/>
      <c r="VQP1" s="6"/>
      <c r="VQQ1" s="6"/>
      <c r="VQR1" s="6"/>
      <c r="VQS1" s="6"/>
      <c r="VQT1" s="6"/>
      <c r="VQU1" s="6"/>
      <c r="VQV1" s="6"/>
      <c r="VQW1" s="6"/>
      <c r="VQX1" s="6"/>
      <c r="VQY1" s="6"/>
      <c r="VQZ1" s="6"/>
      <c r="VRA1" s="6"/>
      <c r="VRB1" s="6"/>
      <c r="VRC1" s="6"/>
      <c r="VRD1" s="6"/>
      <c r="VRE1" s="6"/>
      <c r="VRF1" s="6"/>
      <c r="VRG1" s="6"/>
      <c r="VRH1" s="6"/>
      <c r="VRI1" s="6"/>
      <c r="VRJ1" s="6"/>
      <c r="VRK1" s="6"/>
      <c r="VRL1" s="6"/>
      <c r="VRM1" s="6"/>
      <c r="VRN1" s="6"/>
      <c r="VRO1" s="6"/>
      <c r="VRP1" s="6"/>
      <c r="VRQ1" s="6"/>
      <c r="VRR1" s="6"/>
      <c r="VRS1" s="6"/>
      <c r="VRT1" s="6"/>
      <c r="VRU1" s="6"/>
      <c r="VRV1" s="6"/>
      <c r="VRW1" s="6"/>
      <c r="VRX1" s="6"/>
      <c r="VRY1" s="6"/>
      <c r="VRZ1" s="6"/>
      <c r="VSA1" s="6"/>
      <c r="VSB1" s="6"/>
      <c r="VSC1" s="6"/>
      <c r="VSD1" s="6"/>
      <c r="VSE1" s="6"/>
      <c r="VSF1" s="6"/>
      <c r="VSG1" s="6"/>
      <c r="VSH1" s="6"/>
      <c r="VSI1" s="6"/>
      <c r="VSJ1" s="6"/>
      <c r="VSK1" s="6"/>
      <c r="VSL1" s="6"/>
      <c r="VSM1" s="6"/>
      <c r="VSN1" s="6"/>
      <c r="VSO1" s="6"/>
      <c r="VSP1" s="6"/>
      <c r="VSQ1" s="6"/>
      <c r="VSR1" s="6"/>
      <c r="VSS1" s="6"/>
      <c r="VST1" s="6"/>
      <c r="VSU1" s="6"/>
      <c r="VSV1" s="6"/>
      <c r="VSW1" s="6"/>
      <c r="VSX1" s="6"/>
      <c r="VSY1" s="6"/>
      <c r="VSZ1" s="6"/>
      <c r="VTA1" s="6"/>
      <c r="VTB1" s="6"/>
      <c r="VTC1" s="6"/>
      <c r="VTD1" s="6"/>
      <c r="VTE1" s="6"/>
      <c r="VTF1" s="6"/>
      <c r="VTG1" s="6"/>
      <c r="VTH1" s="6"/>
      <c r="VTI1" s="6"/>
      <c r="VTJ1" s="6"/>
      <c r="VTK1" s="6"/>
      <c r="VTL1" s="6"/>
      <c r="VTM1" s="6"/>
      <c r="VTN1" s="6"/>
      <c r="VTO1" s="6"/>
      <c r="VTP1" s="6"/>
      <c r="VTQ1" s="6"/>
      <c r="VTR1" s="6"/>
      <c r="VTS1" s="6"/>
      <c r="VTT1" s="6"/>
      <c r="VTU1" s="6"/>
      <c r="VTV1" s="6"/>
      <c r="VTW1" s="6"/>
      <c r="VTX1" s="6"/>
      <c r="VTY1" s="6"/>
      <c r="VTZ1" s="6"/>
      <c r="VUA1" s="6"/>
      <c r="VUB1" s="6"/>
      <c r="VUC1" s="6"/>
      <c r="VUD1" s="6"/>
      <c r="VUE1" s="6"/>
      <c r="VUF1" s="6"/>
      <c r="VUG1" s="6"/>
      <c r="VUH1" s="6"/>
      <c r="VUI1" s="6"/>
      <c r="VUJ1" s="6"/>
      <c r="VUK1" s="6"/>
      <c r="VUL1" s="6"/>
      <c r="VUM1" s="6"/>
      <c r="VUN1" s="6"/>
      <c r="VUO1" s="6"/>
      <c r="VUP1" s="6"/>
      <c r="VUQ1" s="6"/>
      <c r="VUR1" s="6"/>
      <c r="VUS1" s="6"/>
      <c r="VUT1" s="6"/>
      <c r="VUU1" s="6"/>
      <c r="VUV1" s="6"/>
      <c r="VUW1" s="6"/>
      <c r="VUX1" s="6"/>
      <c r="VUY1" s="6"/>
      <c r="VUZ1" s="6"/>
      <c r="VVA1" s="6"/>
      <c r="VVB1" s="6"/>
      <c r="VVC1" s="6"/>
      <c r="VVD1" s="6"/>
      <c r="VVE1" s="6"/>
      <c r="VVF1" s="6"/>
      <c r="VVG1" s="6"/>
      <c r="VVH1" s="6"/>
      <c r="VVI1" s="6"/>
      <c r="VVJ1" s="6"/>
      <c r="VVK1" s="6"/>
      <c r="VVL1" s="6"/>
      <c r="VVM1" s="6"/>
      <c r="VVN1" s="6"/>
      <c r="VVO1" s="6"/>
      <c r="VVP1" s="6"/>
      <c r="VVQ1" s="6"/>
      <c r="VVR1" s="6"/>
      <c r="VVS1" s="6"/>
      <c r="VVT1" s="6"/>
      <c r="VVU1" s="6"/>
      <c r="VVV1" s="6"/>
      <c r="VVW1" s="6"/>
      <c r="VVX1" s="6"/>
      <c r="VVY1" s="6"/>
      <c r="VVZ1" s="6"/>
      <c r="VWA1" s="6"/>
      <c r="VWB1" s="6"/>
      <c r="VWC1" s="6"/>
      <c r="VWD1" s="6"/>
      <c r="VWE1" s="6"/>
      <c r="VWF1" s="6"/>
      <c r="VWG1" s="6"/>
      <c r="VWH1" s="6"/>
      <c r="VWI1" s="6"/>
      <c r="VWJ1" s="6"/>
      <c r="VWK1" s="6"/>
      <c r="VWL1" s="6"/>
      <c r="VWM1" s="6"/>
      <c r="VWN1" s="6"/>
      <c r="VWO1" s="6"/>
      <c r="VWP1" s="6"/>
      <c r="VWQ1" s="6"/>
      <c r="VWR1" s="6"/>
      <c r="VWS1" s="6"/>
      <c r="VWT1" s="6"/>
      <c r="VWU1" s="6"/>
      <c r="VWV1" s="6"/>
      <c r="VWW1" s="6"/>
      <c r="VWX1" s="6"/>
      <c r="VWY1" s="6"/>
      <c r="VWZ1" s="6"/>
      <c r="VXA1" s="6"/>
      <c r="VXB1" s="6"/>
      <c r="VXC1" s="6"/>
      <c r="VXD1" s="6"/>
      <c r="VXE1" s="6"/>
      <c r="VXF1" s="6"/>
      <c r="VXG1" s="6"/>
      <c r="VXH1" s="6"/>
      <c r="VXI1" s="6"/>
      <c r="VXJ1" s="6"/>
      <c r="VXK1" s="6"/>
      <c r="VXL1" s="6"/>
      <c r="VXM1" s="6"/>
      <c r="VXN1" s="6"/>
      <c r="VXO1" s="6"/>
      <c r="VXP1" s="6"/>
      <c r="VXQ1" s="6"/>
      <c r="VXR1" s="6"/>
      <c r="VXS1" s="6"/>
      <c r="VXT1" s="6"/>
      <c r="VXU1" s="6"/>
      <c r="VXV1" s="6"/>
      <c r="VXW1" s="6"/>
      <c r="VXX1" s="6"/>
      <c r="VXY1" s="6"/>
      <c r="VXZ1" s="6"/>
      <c r="VYA1" s="6"/>
      <c r="VYB1" s="6"/>
      <c r="VYC1" s="6"/>
      <c r="VYD1" s="6"/>
      <c r="VYE1" s="6"/>
      <c r="VYF1" s="6"/>
      <c r="VYG1" s="6"/>
      <c r="VYH1" s="6"/>
      <c r="VYI1" s="6"/>
      <c r="VYJ1" s="6"/>
      <c r="VYK1" s="6"/>
      <c r="VYL1" s="6"/>
      <c r="VYM1" s="6"/>
      <c r="VYN1" s="6"/>
      <c r="VYO1" s="6"/>
      <c r="VYP1" s="6"/>
      <c r="VYQ1" s="6"/>
      <c r="VYR1" s="6"/>
      <c r="VYS1" s="6"/>
      <c r="VYT1" s="6"/>
      <c r="VYU1" s="6"/>
      <c r="VYV1" s="6"/>
      <c r="VYW1" s="6"/>
      <c r="VYX1" s="6"/>
      <c r="VYY1" s="6"/>
      <c r="VYZ1" s="6"/>
      <c r="VZA1" s="6"/>
      <c r="VZB1" s="6"/>
      <c r="VZC1" s="6"/>
      <c r="VZD1" s="6"/>
      <c r="VZE1" s="6"/>
      <c r="VZF1" s="6"/>
      <c r="VZG1" s="6"/>
      <c r="VZH1" s="6"/>
      <c r="VZI1" s="6"/>
      <c r="VZJ1" s="6"/>
      <c r="VZK1" s="6"/>
      <c r="VZL1" s="6"/>
      <c r="VZM1" s="6"/>
      <c r="VZN1" s="6"/>
      <c r="VZO1" s="6"/>
      <c r="VZP1" s="6"/>
      <c r="VZQ1" s="6"/>
      <c r="VZR1" s="6"/>
      <c r="VZS1" s="6"/>
      <c r="VZT1" s="6"/>
      <c r="VZU1" s="6"/>
      <c r="VZV1" s="6"/>
      <c r="VZW1" s="6"/>
      <c r="VZX1" s="6"/>
      <c r="VZY1" s="6"/>
      <c r="VZZ1" s="6"/>
      <c r="WAA1" s="6"/>
      <c r="WAB1" s="6"/>
      <c r="WAC1" s="6"/>
      <c r="WAD1" s="6"/>
      <c r="WAE1" s="6"/>
      <c r="WAF1" s="6"/>
      <c r="WAG1" s="6"/>
      <c r="WAH1" s="6"/>
      <c r="WAI1" s="6"/>
      <c r="WAJ1" s="6"/>
      <c r="WAK1" s="6"/>
      <c r="WAL1" s="6"/>
      <c r="WAM1" s="6"/>
      <c r="WAN1" s="6"/>
      <c r="WAO1" s="6"/>
      <c r="WAP1" s="6"/>
      <c r="WAQ1" s="6"/>
      <c r="WAR1" s="6"/>
      <c r="WAS1" s="6"/>
      <c r="WAT1" s="6"/>
      <c r="WAU1" s="6"/>
      <c r="WAV1" s="6"/>
      <c r="WAW1" s="6"/>
      <c r="WAX1" s="6"/>
      <c r="WAY1" s="6"/>
      <c r="WAZ1" s="6"/>
      <c r="WBA1" s="6"/>
      <c r="WBB1" s="6"/>
      <c r="WBC1" s="6"/>
      <c r="WBD1" s="6"/>
      <c r="WBE1" s="6"/>
      <c r="WBF1" s="6"/>
      <c r="WBG1" s="6"/>
      <c r="WBH1" s="6"/>
      <c r="WBI1" s="6"/>
      <c r="WBJ1" s="6"/>
      <c r="WBK1" s="6"/>
      <c r="WBL1" s="6"/>
      <c r="WBM1" s="6"/>
      <c r="WBN1" s="6"/>
      <c r="WBO1" s="6"/>
      <c r="WBP1" s="6"/>
      <c r="WBQ1" s="6"/>
      <c r="WBR1" s="6"/>
      <c r="WBS1" s="6"/>
      <c r="WBT1" s="6"/>
      <c r="WBU1" s="6"/>
      <c r="WBV1" s="6"/>
      <c r="WBW1" s="6"/>
      <c r="WBX1" s="6"/>
      <c r="WBY1" s="6"/>
      <c r="WBZ1" s="6"/>
      <c r="WCA1" s="6"/>
      <c r="WCB1" s="6"/>
      <c r="WCC1" s="6"/>
      <c r="WCD1" s="6"/>
      <c r="WCE1" s="6"/>
      <c r="WCF1" s="6"/>
      <c r="WCG1" s="6"/>
      <c r="WCH1" s="6"/>
      <c r="WCI1" s="6"/>
      <c r="WCJ1" s="6"/>
      <c r="WCK1" s="6"/>
      <c r="WCL1" s="6"/>
      <c r="WCM1" s="6"/>
      <c r="WCN1" s="6"/>
      <c r="WCO1" s="6"/>
      <c r="WCP1" s="6"/>
      <c r="WCQ1" s="6"/>
      <c r="WCR1" s="6"/>
      <c r="WCS1" s="6"/>
      <c r="WCT1" s="6"/>
      <c r="WCU1" s="6"/>
      <c r="WCV1" s="6"/>
      <c r="WCW1" s="6"/>
      <c r="WCX1" s="6"/>
      <c r="WCY1" s="6"/>
      <c r="WCZ1" s="6"/>
      <c r="WDA1" s="6"/>
      <c r="WDB1" s="6"/>
      <c r="WDC1" s="6"/>
      <c r="WDD1" s="6"/>
      <c r="WDE1" s="6"/>
      <c r="WDF1" s="6"/>
      <c r="WDG1" s="6"/>
      <c r="WDH1" s="6"/>
      <c r="WDI1" s="6"/>
      <c r="WDJ1" s="6"/>
      <c r="WDK1" s="6"/>
      <c r="WDL1" s="6"/>
      <c r="WDM1" s="6"/>
      <c r="WDN1" s="6"/>
      <c r="WDO1" s="6"/>
      <c r="WDP1" s="6"/>
      <c r="WDQ1" s="6"/>
      <c r="WDR1" s="6"/>
      <c r="WDS1" s="6"/>
      <c r="WDT1" s="6"/>
      <c r="WDU1" s="6"/>
      <c r="WDV1" s="6"/>
      <c r="WDW1" s="6"/>
      <c r="WDX1" s="6"/>
      <c r="WDY1" s="6"/>
      <c r="WDZ1" s="6"/>
      <c r="WEA1" s="6"/>
      <c r="WEB1" s="6"/>
      <c r="WEC1" s="6"/>
      <c r="WED1" s="6"/>
      <c r="WEE1" s="6"/>
      <c r="WEF1" s="6"/>
      <c r="WEG1" s="6"/>
      <c r="WEH1" s="6"/>
      <c r="WEI1" s="6"/>
      <c r="WEJ1" s="6"/>
      <c r="WEK1" s="6"/>
      <c r="WEL1" s="6"/>
      <c r="WEM1" s="6"/>
      <c r="WEN1" s="6"/>
      <c r="WEO1" s="6"/>
      <c r="WEP1" s="6"/>
      <c r="WEQ1" s="6"/>
      <c r="WER1" s="6"/>
      <c r="WES1" s="6"/>
      <c r="WET1" s="6"/>
      <c r="WEU1" s="6"/>
      <c r="WEV1" s="6"/>
      <c r="WEW1" s="6"/>
      <c r="WEX1" s="6"/>
      <c r="WEY1" s="6"/>
      <c r="WEZ1" s="6"/>
      <c r="WFA1" s="6"/>
      <c r="WFB1" s="6"/>
      <c r="WFC1" s="6"/>
      <c r="WFD1" s="6"/>
      <c r="WFE1" s="6"/>
      <c r="WFF1" s="6"/>
      <c r="WFG1" s="6"/>
      <c r="WFH1" s="6"/>
      <c r="WFI1" s="6"/>
      <c r="WFJ1" s="6"/>
      <c r="WFK1" s="6"/>
      <c r="WFL1" s="6"/>
      <c r="WFM1" s="6"/>
      <c r="WFN1" s="6"/>
      <c r="WFO1" s="6"/>
      <c r="WFP1" s="6"/>
      <c r="WFQ1" s="6"/>
      <c r="WFR1" s="6"/>
      <c r="WFS1" s="6"/>
      <c r="WFT1" s="6"/>
      <c r="WFU1" s="6"/>
      <c r="WFV1" s="6"/>
      <c r="WFW1" s="6"/>
      <c r="WFX1" s="6"/>
      <c r="WFY1" s="6"/>
      <c r="WFZ1" s="6"/>
      <c r="WGA1" s="6"/>
      <c r="WGB1" s="6"/>
      <c r="WGC1" s="6"/>
      <c r="WGD1" s="6"/>
      <c r="WGE1" s="6"/>
      <c r="WGF1" s="6"/>
      <c r="WGG1" s="6"/>
      <c r="WGH1" s="6"/>
      <c r="WGI1" s="6"/>
      <c r="WGJ1" s="6"/>
      <c r="WGK1" s="6"/>
      <c r="WGL1" s="6"/>
      <c r="WGM1" s="6"/>
      <c r="WGN1" s="6"/>
      <c r="WGO1" s="6"/>
      <c r="WGP1" s="6"/>
      <c r="WGQ1" s="6"/>
      <c r="WGR1" s="6"/>
      <c r="WGS1" s="6"/>
      <c r="WGT1" s="6"/>
      <c r="WGU1" s="6"/>
      <c r="WGV1" s="6"/>
      <c r="WGW1" s="6"/>
      <c r="WGX1" s="6"/>
      <c r="WGY1" s="6"/>
      <c r="WGZ1" s="6"/>
      <c r="WHA1" s="6"/>
      <c r="WHB1" s="6"/>
      <c r="WHC1" s="6"/>
      <c r="WHD1" s="6"/>
      <c r="WHE1" s="6"/>
      <c r="WHF1" s="6"/>
      <c r="WHG1" s="6"/>
      <c r="WHH1" s="6"/>
      <c r="WHI1" s="6"/>
      <c r="WHJ1" s="6"/>
      <c r="WHK1" s="6"/>
      <c r="WHL1" s="6"/>
      <c r="WHM1" s="6"/>
      <c r="WHN1" s="6"/>
      <c r="WHO1" s="6"/>
      <c r="WHP1" s="6"/>
      <c r="WHQ1" s="6"/>
      <c r="WHR1" s="6"/>
      <c r="WHS1" s="6"/>
      <c r="WHT1" s="6"/>
      <c r="WHU1" s="6"/>
      <c r="WHV1" s="6"/>
      <c r="WHW1" s="6"/>
      <c r="WHX1" s="6"/>
      <c r="WHY1" s="6"/>
      <c r="WHZ1" s="6"/>
      <c r="WIA1" s="6"/>
      <c r="WIB1" s="6"/>
      <c r="WIC1" s="6"/>
      <c r="WID1" s="6"/>
      <c r="WIE1" s="6"/>
      <c r="WIF1" s="6"/>
      <c r="WIG1" s="6"/>
      <c r="WIH1" s="6"/>
      <c r="WII1" s="6"/>
      <c r="WIJ1" s="6"/>
      <c r="WIK1" s="6"/>
      <c r="WIL1" s="6"/>
      <c r="WIM1" s="6"/>
      <c r="WIN1" s="6"/>
      <c r="WIO1" s="6"/>
      <c r="WIP1" s="6"/>
      <c r="WIQ1" s="6"/>
      <c r="WIR1" s="6"/>
      <c r="WIS1" s="6"/>
      <c r="WIT1" s="6"/>
      <c r="WIU1" s="6"/>
      <c r="WIV1" s="6"/>
      <c r="WIW1" s="6"/>
      <c r="WIX1" s="6"/>
      <c r="WIY1" s="6"/>
      <c r="WIZ1" s="6"/>
      <c r="WJA1" s="6"/>
      <c r="WJB1" s="6"/>
      <c r="WJC1" s="6"/>
      <c r="WJD1" s="6"/>
      <c r="WJE1" s="6"/>
      <c r="WJF1" s="6"/>
      <c r="WJG1" s="6"/>
      <c r="WJH1" s="6"/>
      <c r="WJI1" s="6"/>
      <c r="WJJ1" s="6"/>
      <c r="WJK1" s="6"/>
      <c r="WJL1" s="6"/>
      <c r="WJM1" s="6"/>
      <c r="WJN1" s="6"/>
      <c r="WJO1" s="6"/>
      <c r="WJP1" s="6"/>
      <c r="WJQ1" s="6"/>
      <c r="WJR1" s="6"/>
      <c r="WJS1" s="6"/>
      <c r="WJT1" s="6"/>
      <c r="WJU1" s="6"/>
      <c r="WJV1" s="6"/>
      <c r="WJW1" s="6"/>
      <c r="WJX1" s="6"/>
      <c r="WJY1" s="6"/>
      <c r="WJZ1" s="6"/>
      <c r="WKA1" s="6"/>
      <c r="WKB1" s="6"/>
      <c r="WKC1" s="6"/>
      <c r="WKD1" s="6"/>
      <c r="WKE1" s="6"/>
      <c r="WKF1" s="6"/>
      <c r="WKG1" s="6"/>
      <c r="WKH1" s="6"/>
      <c r="WKI1" s="6"/>
      <c r="WKJ1" s="6"/>
      <c r="WKK1" s="6"/>
      <c r="WKL1" s="6"/>
      <c r="WKM1" s="6"/>
      <c r="WKN1" s="6"/>
      <c r="WKO1" s="6"/>
      <c r="WKP1" s="6"/>
      <c r="WKQ1" s="6"/>
      <c r="WKR1" s="6"/>
      <c r="WKS1" s="6"/>
      <c r="WKT1" s="6"/>
      <c r="WKU1" s="6"/>
      <c r="WKV1" s="6"/>
      <c r="WKW1" s="6"/>
      <c r="WKX1" s="6"/>
      <c r="WKY1" s="6"/>
      <c r="WKZ1" s="6"/>
      <c r="WLA1" s="6"/>
      <c r="WLB1" s="6"/>
      <c r="WLC1" s="6"/>
      <c r="WLD1" s="6"/>
      <c r="WLE1" s="6"/>
      <c r="WLF1" s="6"/>
      <c r="WLG1" s="6"/>
      <c r="WLH1" s="6"/>
      <c r="WLI1" s="6"/>
      <c r="WLJ1" s="6"/>
      <c r="WLK1" s="6"/>
      <c r="WLL1" s="6"/>
      <c r="WLM1" s="6"/>
      <c r="WLN1" s="6"/>
      <c r="WLO1" s="6"/>
      <c r="WLP1" s="6"/>
      <c r="WLQ1" s="6"/>
      <c r="WLR1" s="6"/>
      <c r="WLS1" s="6"/>
      <c r="WLT1" s="6"/>
      <c r="WLU1" s="6"/>
      <c r="WLV1" s="6"/>
      <c r="WLW1" s="6"/>
      <c r="WLX1" s="6"/>
      <c r="WLY1" s="6"/>
      <c r="WLZ1" s="6"/>
      <c r="WMA1" s="6"/>
      <c r="WMB1" s="6"/>
      <c r="WMC1" s="6"/>
      <c r="WMD1" s="6"/>
      <c r="WME1" s="6"/>
      <c r="WMF1" s="6"/>
      <c r="WMG1" s="6"/>
      <c r="WMH1" s="6"/>
      <c r="WMI1" s="6"/>
      <c r="WMJ1" s="6"/>
      <c r="WMK1" s="6"/>
      <c r="WML1" s="6"/>
      <c r="WMM1" s="6"/>
      <c r="WMN1" s="6"/>
      <c r="WMO1" s="6"/>
      <c r="WMP1" s="6"/>
      <c r="WMQ1" s="6"/>
      <c r="WMR1" s="6"/>
      <c r="WMS1" s="6"/>
      <c r="WMT1" s="6"/>
      <c r="WMU1" s="6"/>
      <c r="WMV1" s="6"/>
      <c r="WMW1" s="6"/>
      <c r="WMX1" s="6"/>
      <c r="WMY1" s="6"/>
      <c r="WMZ1" s="6"/>
      <c r="WNA1" s="6"/>
      <c r="WNB1" s="6"/>
      <c r="WNC1" s="6"/>
      <c r="WND1" s="6"/>
      <c r="WNE1" s="6"/>
      <c r="WNF1" s="6"/>
      <c r="WNG1" s="6"/>
      <c r="WNH1" s="6"/>
      <c r="WNI1" s="6"/>
      <c r="WNJ1" s="6"/>
      <c r="WNK1" s="6"/>
      <c r="WNL1" s="6"/>
      <c r="WNM1" s="6"/>
      <c r="WNN1" s="6"/>
      <c r="WNO1" s="6"/>
      <c r="WNP1" s="6"/>
      <c r="WNQ1" s="6"/>
      <c r="WNR1" s="6"/>
      <c r="WNS1" s="6"/>
      <c r="WNT1" s="6"/>
      <c r="WNU1" s="6"/>
      <c r="WNV1" s="6"/>
      <c r="WNW1" s="6"/>
      <c r="WNX1" s="6"/>
      <c r="WNY1" s="6"/>
      <c r="WNZ1" s="6"/>
      <c r="WOA1" s="6"/>
      <c r="WOB1" s="6"/>
      <c r="WOC1" s="6"/>
      <c r="WOD1" s="6"/>
      <c r="WOE1" s="6"/>
      <c r="WOF1" s="6"/>
      <c r="WOG1" s="6"/>
      <c r="WOH1" s="6"/>
      <c r="WOI1" s="6"/>
      <c r="WOJ1" s="6"/>
      <c r="WOK1" s="6"/>
      <c r="WOL1" s="6"/>
      <c r="WOM1" s="6"/>
      <c r="WON1" s="6"/>
      <c r="WOO1" s="6"/>
      <c r="WOP1" s="6"/>
      <c r="WOQ1" s="6"/>
      <c r="WOR1" s="6"/>
      <c r="WOS1" s="6"/>
      <c r="WOT1" s="6"/>
      <c r="WOU1" s="6"/>
      <c r="WOV1" s="6"/>
      <c r="WOW1" s="6"/>
      <c r="WOX1" s="6"/>
      <c r="WOY1" s="6"/>
      <c r="WOZ1" s="6"/>
      <c r="WPA1" s="6"/>
      <c r="WPB1" s="6"/>
      <c r="WPC1" s="6"/>
      <c r="WPD1" s="6"/>
      <c r="WPE1" s="6"/>
      <c r="WPF1" s="6"/>
      <c r="WPG1" s="6"/>
      <c r="WPH1" s="6"/>
      <c r="WPI1" s="6"/>
      <c r="WPJ1" s="6"/>
      <c r="WPK1" s="6"/>
      <c r="WPL1" s="6"/>
      <c r="WPM1" s="6"/>
      <c r="WPN1" s="6"/>
      <c r="WPO1" s="6"/>
      <c r="WPP1" s="6"/>
      <c r="WPQ1" s="6"/>
      <c r="WPR1" s="6"/>
      <c r="WPS1" s="6"/>
      <c r="WPT1" s="6"/>
      <c r="WPU1" s="6"/>
      <c r="WPV1" s="6"/>
      <c r="WPW1" s="6"/>
      <c r="WPX1" s="6"/>
      <c r="WPY1" s="6"/>
      <c r="WPZ1" s="6"/>
      <c r="WQA1" s="6"/>
      <c r="WQB1" s="6"/>
      <c r="WQC1" s="6"/>
      <c r="WQD1" s="6"/>
      <c r="WQE1" s="6"/>
      <c r="WQF1" s="6"/>
      <c r="WQG1" s="6"/>
      <c r="WQH1" s="6"/>
      <c r="WQI1" s="6"/>
      <c r="WQJ1" s="6"/>
      <c r="WQK1" s="6"/>
      <c r="WQL1" s="6"/>
      <c r="WQM1" s="6"/>
      <c r="WQN1" s="6"/>
      <c r="WQO1" s="6"/>
      <c r="WQP1" s="6"/>
      <c r="WQQ1" s="6"/>
      <c r="WQR1" s="6"/>
      <c r="WQS1" s="6"/>
      <c r="WQT1" s="6"/>
      <c r="WQU1" s="6"/>
      <c r="WQV1" s="6"/>
      <c r="WQW1" s="6"/>
      <c r="WQX1" s="6"/>
      <c r="WQY1" s="6"/>
      <c r="WQZ1" s="6"/>
      <c r="WRA1" s="6"/>
      <c r="WRB1" s="6"/>
      <c r="WRC1" s="6"/>
      <c r="WRD1" s="6"/>
      <c r="WRE1" s="6"/>
      <c r="WRF1" s="6"/>
      <c r="WRG1" s="6"/>
      <c r="WRH1" s="6"/>
      <c r="WRI1" s="6"/>
      <c r="WRJ1" s="6"/>
      <c r="WRK1" s="6"/>
      <c r="WRL1" s="6"/>
      <c r="WRM1" s="6"/>
      <c r="WRN1" s="6"/>
      <c r="WRO1" s="6"/>
      <c r="WRP1" s="6"/>
      <c r="WRQ1" s="6"/>
      <c r="WRR1" s="6"/>
      <c r="WRS1" s="6"/>
      <c r="WRT1" s="6"/>
      <c r="WRU1" s="6"/>
      <c r="WRV1" s="6"/>
      <c r="WRW1" s="6"/>
      <c r="WRX1" s="6"/>
      <c r="WRY1" s="6"/>
      <c r="WRZ1" s="6"/>
      <c r="WSA1" s="6"/>
      <c r="WSB1" s="6"/>
      <c r="WSC1" s="6"/>
      <c r="WSD1" s="6"/>
      <c r="WSE1" s="6"/>
      <c r="WSF1" s="6"/>
      <c r="WSG1" s="6"/>
      <c r="WSH1" s="6"/>
      <c r="WSI1" s="6"/>
      <c r="WSJ1" s="6"/>
      <c r="WSK1" s="6"/>
      <c r="WSL1" s="6"/>
      <c r="WSM1" s="6"/>
      <c r="WSN1" s="6"/>
      <c r="WSO1" s="6"/>
      <c r="WSP1" s="6"/>
      <c r="WSQ1" s="6"/>
      <c r="WSR1" s="6"/>
      <c r="WSS1" s="6"/>
      <c r="WST1" s="6"/>
      <c r="WSU1" s="6"/>
      <c r="WSV1" s="6"/>
      <c r="WSW1" s="6"/>
      <c r="WSX1" s="6"/>
      <c r="WSY1" s="6"/>
      <c r="WSZ1" s="6"/>
      <c r="WTA1" s="6"/>
      <c r="WTB1" s="6"/>
      <c r="WTC1" s="6"/>
      <c r="WTD1" s="6"/>
      <c r="WTE1" s="6"/>
      <c r="WTF1" s="6"/>
      <c r="WTG1" s="6"/>
      <c r="WTH1" s="6"/>
      <c r="WTI1" s="6"/>
      <c r="WTJ1" s="6"/>
      <c r="WTK1" s="6"/>
      <c r="WTL1" s="6"/>
      <c r="WTM1" s="6"/>
      <c r="WTN1" s="6"/>
      <c r="WTO1" s="6"/>
      <c r="WTP1" s="6"/>
      <c r="WTQ1" s="6"/>
      <c r="WTR1" s="6"/>
      <c r="WTS1" s="6"/>
      <c r="WTT1" s="6"/>
      <c r="WTU1" s="6"/>
      <c r="WTV1" s="6"/>
      <c r="WTW1" s="6"/>
      <c r="WTX1" s="6"/>
      <c r="WTY1" s="6"/>
      <c r="WTZ1" s="6"/>
      <c r="WUA1" s="6"/>
      <c r="WUB1" s="6"/>
      <c r="WUC1" s="6"/>
      <c r="WUD1" s="6"/>
      <c r="WUE1" s="6"/>
      <c r="WUF1" s="6"/>
      <c r="WUG1" s="6"/>
      <c r="WUH1" s="6"/>
      <c r="WUI1" s="6"/>
      <c r="WUJ1" s="6"/>
      <c r="WUK1" s="6"/>
      <c r="WUL1" s="6"/>
      <c r="WUM1" s="6"/>
      <c r="WUN1" s="6"/>
      <c r="WUO1" s="6"/>
      <c r="WUP1" s="6"/>
      <c r="WUQ1" s="6"/>
      <c r="WUR1" s="6"/>
      <c r="WUS1" s="6"/>
      <c r="WUT1" s="6"/>
      <c r="WUU1" s="6"/>
      <c r="WUV1" s="6"/>
      <c r="WUW1" s="6"/>
      <c r="WUX1" s="6"/>
      <c r="WUY1" s="6"/>
      <c r="WUZ1" s="6"/>
      <c r="WVA1" s="6"/>
      <c r="WVB1" s="6"/>
      <c r="WVC1" s="6"/>
      <c r="WVD1" s="6"/>
      <c r="WVE1" s="6"/>
      <c r="WVF1" s="6"/>
      <c r="WVG1" s="6"/>
      <c r="WVH1" s="6"/>
      <c r="WVI1" s="6"/>
      <c r="WVJ1" s="6"/>
      <c r="WVK1" s="6"/>
      <c r="WVL1" s="6"/>
      <c r="WVM1" s="6"/>
      <c r="WVN1" s="6"/>
      <c r="WVO1" s="6"/>
      <c r="WVP1" s="6"/>
      <c r="WVQ1" s="6"/>
      <c r="WVR1" s="6"/>
      <c r="WVS1" s="6"/>
      <c r="WVT1" s="6"/>
      <c r="WVU1" s="6"/>
      <c r="WVV1" s="6"/>
      <c r="WVW1" s="6"/>
      <c r="WVX1" s="6"/>
      <c r="WVY1" s="6"/>
      <c r="WVZ1" s="6"/>
      <c r="WWA1" s="6"/>
      <c r="WWB1" s="6"/>
      <c r="WWC1" s="6"/>
      <c r="WWD1" s="6"/>
      <c r="WWE1" s="6"/>
      <c r="WWF1" s="6"/>
      <c r="WWG1" s="6"/>
      <c r="WWH1" s="6"/>
      <c r="WWI1" s="6"/>
      <c r="WWJ1" s="6"/>
      <c r="WWK1" s="6"/>
      <c r="WWL1" s="6"/>
      <c r="WWM1" s="6"/>
      <c r="WWN1" s="6"/>
      <c r="WWO1" s="6"/>
      <c r="WWP1" s="6"/>
      <c r="WWQ1" s="6"/>
      <c r="WWR1" s="6"/>
      <c r="WWS1" s="6"/>
      <c r="WWT1" s="6"/>
      <c r="WWU1" s="6"/>
      <c r="WWV1" s="6"/>
      <c r="WWW1" s="6"/>
      <c r="WWX1" s="6"/>
      <c r="WWY1" s="6"/>
      <c r="WWZ1" s="6"/>
      <c r="WXA1" s="6"/>
      <c r="WXB1" s="6"/>
      <c r="WXC1" s="6"/>
      <c r="WXD1" s="6"/>
      <c r="WXE1" s="6"/>
      <c r="WXF1" s="6"/>
      <c r="WXG1" s="6"/>
      <c r="WXH1" s="6"/>
      <c r="WXI1" s="6"/>
      <c r="WXJ1" s="6"/>
      <c r="WXK1" s="6"/>
      <c r="WXL1" s="6"/>
      <c r="WXM1" s="6"/>
      <c r="WXN1" s="6"/>
      <c r="WXO1" s="6"/>
      <c r="WXP1" s="6"/>
      <c r="WXQ1" s="6"/>
      <c r="WXR1" s="6"/>
      <c r="WXS1" s="6"/>
      <c r="WXT1" s="6"/>
      <c r="WXU1" s="6"/>
      <c r="WXV1" s="6"/>
      <c r="WXW1" s="6"/>
      <c r="WXX1" s="6"/>
      <c r="WXY1" s="6"/>
      <c r="WXZ1" s="6"/>
      <c r="WYA1" s="6"/>
      <c r="WYB1" s="6"/>
      <c r="WYC1" s="6"/>
      <c r="WYD1" s="6"/>
      <c r="WYE1" s="6"/>
      <c r="WYF1" s="6"/>
      <c r="WYG1" s="6"/>
      <c r="WYH1" s="6"/>
      <c r="WYI1" s="6"/>
      <c r="WYJ1" s="6"/>
      <c r="WYK1" s="6"/>
      <c r="WYL1" s="6"/>
      <c r="WYM1" s="6"/>
      <c r="WYN1" s="6"/>
      <c r="WYO1" s="6"/>
      <c r="WYP1" s="6"/>
      <c r="WYQ1" s="6"/>
      <c r="WYR1" s="6"/>
      <c r="WYS1" s="6"/>
      <c r="WYT1" s="6"/>
      <c r="WYU1" s="6"/>
      <c r="WYV1" s="6"/>
      <c r="WYW1" s="6"/>
      <c r="WYX1" s="6"/>
      <c r="WYY1" s="6"/>
      <c r="WYZ1" s="6"/>
      <c r="WZA1" s="6"/>
      <c r="WZB1" s="6"/>
      <c r="WZC1" s="6"/>
      <c r="WZD1" s="6"/>
      <c r="WZE1" s="6"/>
      <c r="WZF1" s="6"/>
      <c r="WZG1" s="6"/>
      <c r="WZH1" s="6"/>
      <c r="WZI1" s="6"/>
      <c r="WZJ1" s="6"/>
      <c r="WZK1" s="6"/>
      <c r="WZL1" s="6"/>
      <c r="WZM1" s="6"/>
      <c r="WZN1" s="6"/>
      <c r="WZO1" s="6"/>
      <c r="WZP1" s="6"/>
      <c r="WZQ1" s="6"/>
      <c r="WZR1" s="6"/>
      <c r="WZS1" s="6"/>
      <c r="WZT1" s="6"/>
      <c r="WZU1" s="6"/>
      <c r="WZV1" s="6"/>
      <c r="WZW1" s="6"/>
      <c r="WZX1" s="6"/>
      <c r="WZY1" s="6"/>
      <c r="WZZ1" s="6"/>
      <c r="XAA1" s="6"/>
      <c r="XAB1" s="6"/>
      <c r="XAC1" s="6"/>
      <c r="XAD1" s="6"/>
      <c r="XAE1" s="6"/>
      <c r="XAF1" s="6"/>
      <c r="XAG1" s="6"/>
      <c r="XAH1" s="6"/>
      <c r="XAI1" s="6"/>
      <c r="XAJ1" s="6"/>
      <c r="XAK1" s="6"/>
      <c r="XAL1" s="6"/>
      <c r="XAM1" s="6"/>
      <c r="XAN1" s="6"/>
      <c r="XAO1" s="6"/>
      <c r="XAP1" s="6"/>
      <c r="XAQ1" s="6"/>
      <c r="XAR1" s="6"/>
      <c r="XAS1" s="6"/>
      <c r="XAT1" s="6"/>
      <c r="XAU1" s="6"/>
      <c r="XAV1" s="6"/>
      <c r="XAW1" s="6"/>
      <c r="XAX1" s="6"/>
      <c r="XAY1" s="6"/>
      <c r="XAZ1" s="6"/>
      <c r="XBA1" s="6"/>
      <c r="XBB1" s="6"/>
      <c r="XBC1" s="6"/>
      <c r="XBD1" s="6"/>
      <c r="XBE1" s="6"/>
      <c r="XBF1" s="6"/>
      <c r="XBG1" s="6"/>
      <c r="XBH1" s="6"/>
      <c r="XBI1" s="6"/>
      <c r="XBJ1" s="6"/>
      <c r="XBK1" s="6"/>
      <c r="XBL1" s="6"/>
      <c r="XBM1" s="6"/>
      <c r="XBN1" s="6"/>
      <c r="XBO1" s="6"/>
      <c r="XBP1" s="6"/>
      <c r="XBQ1" s="6"/>
      <c r="XBR1" s="6"/>
      <c r="XBS1" s="6"/>
      <c r="XBT1" s="6"/>
      <c r="XBU1" s="6"/>
      <c r="XBV1" s="6"/>
      <c r="XBW1" s="6"/>
      <c r="XBX1" s="6"/>
      <c r="XBY1" s="6"/>
      <c r="XBZ1" s="6"/>
      <c r="XCA1" s="6"/>
      <c r="XCB1" s="6"/>
      <c r="XCC1" s="6"/>
      <c r="XCD1" s="6"/>
      <c r="XCE1" s="6"/>
      <c r="XCF1" s="6"/>
      <c r="XCG1" s="6"/>
      <c r="XCH1" s="6"/>
      <c r="XCI1" s="6"/>
      <c r="XCJ1" s="6"/>
      <c r="XCK1" s="6"/>
      <c r="XCL1" s="6"/>
      <c r="XCM1" s="6"/>
      <c r="XCN1" s="6"/>
      <c r="XCO1" s="6"/>
      <c r="XCP1" s="6"/>
      <c r="XCQ1" s="6"/>
      <c r="XCR1" s="6"/>
      <c r="XCS1" s="6"/>
      <c r="XCT1" s="6"/>
      <c r="XCU1" s="6"/>
      <c r="XCV1" s="6"/>
      <c r="XCW1" s="6"/>
      <c r="XCX1" s="6"/>
      <c r="XCY1" s="6"/>
      <c r="XCZ1" s="6"/>
      <c r="XDA1" s="6"/>
      <c r="XDB1" s="6"/>
      <c r="XDC1" s="6"/>
      <c r="XDD1" s="6"/>
      <c r="XDE1" s="6"/>
      <c r="XDF1" s="6"/>
      <c r="XDG1" s="6"/>
      <c r="XDH1" s="6"/>
      <c r="XDI1" s="6"/>
      <c r="XDJ1" s="6"/>
      <c r="XDK1" s="6"/>
      <c r="XDL1" s="6"/>
      <c r="XDM1" s="6"/>
      <c r="XDN1" s="6"/>
      <c r="XDO1" s="6"/>
      <c r="XDP1" s="6"/>
      <c r="XDQ1" s="6"/>
      <c r="XDR1" s="6"/>
      <c r="XDS1" s="6"/>
      <c r="XDT1" s="6"/>
    </row>
    <row r="2" spans="1:16348" x14ac:dyDescent="0.25">
      <c r="F2" s="8"/>
      <c r="H2" s="52"/>
      <c r="I2" s="52"/>
      <c r="J2" s="51" t="s">
        <v>69</v>
      </c>
    </row>
    <row r="3" spans="1:16348" ht="17.25" x14ac:dyDescent="0.25">
      <c r="A3" s="63" t="s">
        <v>1</v>
      </c>
      <c r="B3" s="65" t="s">
        <v>54</v>
      </c>
      <c r="C3" s="66"/>
      <c r="D3" s="66"/>
      <c r="E3" s="66"/>
      <c r="F3" s="67"/>
      <c r="G3" s="62" t="s">
        <v>3</v>
      </c>
      <c r="H3" s="62"/>
      <c r="I3" s="68" t="s">
        <v>56</v>
      </c>
      <c r="J3" s="70" t="s">
        <v>57</v>
      </c>
      <c r="L3" s="40"/>
      <c r="M3" s="41"/>
      <c r="N3" s="41"/>
      <c r="O3" s="41"/>
      <c r="P3" s="41"/>
      <c r="Q3" s="42"/>
    </row>
    <row r="4" spans="1:16348" ht="17.25" x14ac:dyDescent="0.25">
      <c r="A4" s="63"/>
      <c r="B4" s="23" t="s">
        <v>4</v>
      </c>
      <c r="C4" s="23" t="s">
        <v>5</v>
      </c>
      <c r="D4" s="23" t="s">
        <v>55</v>
      </c>
      <c r="E4" s="23" t="s">
        <v>7</v>
      </c>
      <c r="F4" s="23" t="s">
        <v>8</v>
      </c>
      <c r="G4" s="23" t="s">
        <v>9</v>
      </c>
      <c r="H4" s="23" t="s">
        <v>10</v>
      </c>
      <c r="I4" s="69"/>
      <c r="J4" s="71"/>
      <c r="K4" s="41"/>
      <c r="L4" s="40"/>
      <c r="M4" s="41"/>
      <c r="N4" s="41"/>
      <c r="O4" s="41"/>
      <c r="P4" s="41"/>
      <c r="Q4" s="43"/>
    </row>
    <row r="5" spans="1:16348" x14ac:dyDescent="0.25">
      <c r="A5" s="3">
        <v>36161</v>
      </c>
      <c r="B5" s="1">
        <f>Plan1!B5*Plan3!$E234</f>
        <v>461777001.51929849</v>
      </c>
      <c r="C5" s="1">
        <f>Plan1!C5*Plan3!$E234</f>
        <v>7109611.7784008542</v>
      </c>
      <c r="D5" s="1">
        <f>Plan1!D5*Plan3!$E234</f>
        <v>289430.95497579011</v>
      </c>
      <c r="E5" s="1">
        <f>Plan1!E5*Plan3!$E234</f>
        <v>788820.20699668338</v>
      </c>
      <c r="F5" s="1">
        <f>Plan1!F5*Plan3!$E234</f>
        <v>9439936.2162594907</v>
      </c>
      <c r="G5" s="1">
        <f>Plan1!G5*Plan3!$E234</f>
        <v>66749245.334895156</v>
      </c>
      <c r="H5" s="1">
        <f>Plan1!H5*Plan3!$E234</f>
        <v>1763710.6020119719</v>
      </c>
      <c r="I5" s="1"/>
      <c r="J5" s="1"/>
    </row>
    <row r="6" spans="1:16348" x14ac:dyDescent="0.25">
      <c r="A6" s="3">
        <v>36192</v>
      </c>
      <c r="B6" s="1">
        <f>Plan1!B6*Plan3!$E235</f>
        <v>492643820.48498636</v>
      </c>
      <c r="C6" s="1">
        <f>Plan1!C6*Plan3!$E235</f>
        <v>8258251.365465587</v>
      </c>
      <c r="D6" s="1">
        <f>Plan1!D6*Plan3!$E235</f>
        <v>16429803.233911974</v>
      </c>
      <c r="E6" s="1">
        <f>Plan1!E6*Plan3!$E235</f>
        <v>591627.23312791903</v>
      </c>
      <c r="F6" s="1">
        <f>Plan1!F6*Plan3!$E235</f>
        <v>9330230.2356550302</v>
      </c>
      <c r="G6" s="1">
        <f>Plan1!G6*Plan3!$E235</f>
        <v>57632077.980056889</v>
      </c>
      <c r="H6" s="1">
        <f>Plan1!H6*Plan3!$E235</f>
        <v>1666430.41177763</v>
      </c>
      <c r="I6" s="1"/>
    </row>
    <row r="7" spans="1:16348" x14ac:dyDescent="0.25">
      <c r="A7" s="3">
        <v>36220</v>
      </c>
      <c r="B7" s="1">
        <f>Plan1!B7*Plan3!$E236</f>
        <v>699256406.41748881</v>
      </c>
      <c r="C7" s="1">
        <f>Plan1!C7*Plan3!$E236</f>
        <v>9845121.1492605396</v>
      </c>
      <c r="D7" s="1">
        <f>Plan1!D7*Plan3!$E236</f>
        <v>8412841.5597513579</v>
      </c>
      <c r="E7" s="1">
        <f>Plan1!E7*Plan3!$E236</f>
        <v>1012609.5922491751</v>
      </c>
      <c r="F7" s="1">
        <f>Plan1!F7*Plan3!$E236</f>
        <v>11555202.149274407</v>
      </c>
      <c r="G7" s="1">
        <f>Plan1!G7*Plan3!$E236</f>
        <v>79234693.826092318</v>
      </c>
      <c r="H7" s="1">
        <f>Plan1!H7*Plan3!$E236</f>
        <v>2055413.2708838449</v>
      </c>
      <c r="I7" s="1"/>
    </row>
    <row r="8" spans="1:16348" x14ac:dyDescent="0.25">
      <c r="A8" s="3">
        <v>36251</v>
      </c>
      <c r="B8" s="1">
        <f>Plan1!B8*Plan3!$E237</f>
        <v>528262201.24431521</v>
      </c>
      <c r="C8" s="1">
        <f>Plan1!C8*Plan3!$E237</f>
        <v>19188535.532381561</v>
      </c>
      <c r="D8" s="1">
        <f>Plan1!D8*Plan3!$E237</f>
        <v>7738430.8850537278</v>
      </c>
      <c r="E8" s="1">
        <f>Plan1!E8*Plan3!$E237</f>
        <v>719586.75443240209</v>
      </c>
      <c r="F8" s="1">
        <f>Plan1!F8*Plan3!$E237</f>
        <v>11108105.623488121</v>
      </c>
      <c r="G8" s="1">
        <f>Plan1!G8*Plan3!$E237</f>
        <v>59152704.557682425</v>
      </c>
      <c r="H8" s="1">
        <f>Plan1!H8*Plan3!$E237</f>
        <v>1999376.863041729</v>
      </c>
      <c r="I8" s="1"/>
    </row>
    <row r="9" spans="1:16348" x14ac:dyDescent="0.25">
      <c r="A9" s="3">
        <v>36281</v>
      </c>
      <c r="B9" s="1">
        <f>Plan1!B9*Plan3!$E238</f>
        <v>486973669.17566001</v>
      </c>
      <c r="C9" s="1">
        <f>Plan1!C9*Plan3!$E238</f>
        <v>36118189.899485819</v>
      </c>
      <c r="D9" s="1">
        <f>Plan1!D9*Plan3!$E238</f>
        <v>1077027.2459485289</v>
      </c>
      <c r="E9" s="1">
        <f>Plan1!E9*Plan3!$E238</f>
        <v>1123611.8986317974</v>
      </c>
      <c r="F9" s="1">
        <f>Plan1!F9*Plan3!$E238</f>
        <v>15263831.879858039</v>
      </c>
      <c r="G9" s="1">
        <f>Plan1!G9*Plan3!$E238</f>
        <v>65923171.355168797</v>
      </c>
      <c r="H9" s="1">
        <f>Plan1!H9*Plan3!$E238</f>
        <v>2429248.6073255874</v>
      </c>
      <c r="I9" s="1"/>
    </row>
    <row r="10" spans="1:16348" x14ac:dyDescent="0.25">
      <c r="A10" s="3">
        <v>36312</v>
      </c>
      <c r="B10" s="1">
        <f>Plan1!B10*Plan3!$E239</f>
        <v>343317969.14108688</v>
      </c>
      <c r="C10" s="1">
        <f>Plan1!C10*Plan3!$E239</f>
        <v>47226090.185012959</v>
      </c>
      <c r="D10" s="1">
        <f>Plan1!D10*Plan3!$E239</f>
        <v>31039133.033396356</v>
      </c>
      <c r="E10" s="1">
        <f>Plan1!E10*Plan3!$E239</f>
        <v>955861.52745895321</v>
      </c>
      <c r="F10" s="1">
        <f>Plan1!F10*Plan3!$E239</f>
        <v>18506530.132126916</v>
      </c>
      <c r="G10" s="1">
        <f>Plan1!G10*Plan3!$E239</f>
        <v>43955627.630311549</v>
      </c>
      <c r="H10" s="1">
        <f>Plan1!H10*Plan3!$E239</f>
        <v>2345122.2210026714</v>
      </c>
      <c r="I10" s="1"/>
    </row>
    <row r="11" spans="1:16348" x14ac:dyDescent="0.25">
      <c r="A11" s="3">
        <v>36342</v>
      </c>
      <c r="B11" s="1">
        <f>Plan1!B11*Plan3!$E240</f>
        <v>547715407.54216945</v>
      </c>
      <c r="C11" s="1">
        <f>Plan1!C11*Plan3!$E240</f>
        <v>40069601.955995873</v>
      </c>
      <c r="D11" s="1">
        <f>Plan1!D11*Plan3!$E240</f>
        <v>8997007.6536601689</v>
      </c>
      <c r="E11" s="1">
        <f>Plan1!E11*Plan3!$E240</f>
        <v>1025598.5015231619</v>
      </c>
      <c r="F11" s="1">
        <f>Plan1!F11*Plan3!$E240</f>
        <v>24286352.079127289</v>
      </c>
      <c r="G11" s="1">
        <f>Plan1!G11*Plan3!$E240</f>
        <v>43247696.645329952</v>
      </c>
      <c r="H11" s="1">
        <f>Plan1!H11*Plan3!$E240</f>
        <v>2890587.1566943559</v>
      </c>
      <c r="I11" s="1"/>
    </row>
    <row r="12" spans="1:16348" x14ac:dyDescent="0.25">
      <c r="A12" s="3">
        <v>36373</v>
      </c>
      <c r="B12" s="1">
        <f>Plan1!B12*Plan3!$E241</f>
        <v>608819683.75927985</v>
      </c>
      <c r="C12" s="1">
        <f>Plan1!C12*Plan3!$E241</f>
        <v>49614462.280251518</v>
      </c>
      <c r="D12" s="1">
        <f>Plan1!D12*Plan3!$E241</f>
        <v>8233219.9323520986</v>
      </c>
      <c r="E12" s="1">
        <f>Plan1!E12*Plan3!$E241</f>
        <v>1415094.056001168</v>
      </c>
      <c r="F12" s="1">
        <f>Plan1!F12*Plan3!$E241</f>
        <v>22450341.060222968</v>
      </c>
      <c r="G12" s="1">
        <f>Plan1!G12*Plan3!$E241</f>
        <v>53642598.097652644</v>
      </c>
      <c r="H12" s="1">
        <f>Plan1!H12*Plan3!$E241</f>
        <v>2815294.4186287276</v>
      </c>
      <c r="I12" s="1"/>
    </row>
    <row r="13" spans="1:16348" x14ac:dyDescent="0.25">
      <c r="A13" s="3">
        <v>36404</v>
      </c>
      <c r="B13" s="1">
        <f>Plan1!B13*Plan3!$E242</f>
        <v>673444341.48725569</v>
      </c>
      <c r="C13" s="1">
        <f>Plan1!C13*Plan3!$E242</f>
        <v>39998717.070459761</v>
      </c>
      <c r="D13" s="1">
        <f>Plan1!D13*Plan3!$E242</f>
        <v>8440257.5323030371</v>
      </c>
      <c r="E13" s="1">
        <f>Plan1!E13*Plan3!$E242</f>
        <v>894207.09541670198</v>
      </c>
      <c r="F13" s="1">
        <f>Plan1!F13*Plan3!$E242</f>
        <v>22428724.015130259</v>
      </c>
      <c r="G13" s="1">
        <f>Plan1!G13*Plan3!$E242</f>
        <v>49900690.161386974</v>
      </c>
      <c r="H13" s="1">
        <f>Plan1!H13*Plan3!$E242</f>
        <v>3463946.5793301989</v>
      </c>
      <c r="I13" s="1"/>
    </row>
    <row r="14" spans="1:16348" x14ac:dyDescent="0.25">
      <c r="A14" s="3">
        <v>36434</v>
      </c>
      <c r="B14" s="1">
        <f>Plan1!B14*Plan3!$E243</f>
        <v>651243485.94412148</v>
      </c>
      <c r="C14" s="1">
        <f>Plan1!C14*Plan3!$E243</f>
        <v>39447304.61682643</v>
      </c>
      <c r="D14" s="1">
        <f>Plan1!D14*Plan3!$E243</f>
        <v>7961056.0756237889</v>
      </c>
      <c r="E14" s="1">
        <f>Plan1!E14*Plan3!$E243</f>
        <v>2018153.6657454465</v>
      </c>
      <c r="F14" s="1">
        <f>Plan1!F14*Plan3!$E243</f>
        <v>19604610.401605647</v>
      </c>
      <c r="G14" s="1">
        <f>Plan1!G14*Plan3!$E243</f>
        <v>60344665.402715839</v>
      </c>
      <c r="H14" s="1">
        <f>Plan1!H14*Plan3!$E243</f>
        <v>3823180.0362703698</v>
      </c>
      <c r="I14" s="1"/>
      <c r="J14" s="46"/>
    </row>
    <row r="15" spans="1:16348" x14ac:dyDescent="0.25">
      <c r="A15" s="3">
        <v>36465</v>
      </c>
      <c r="B15" s="1">
        <f>Plan1!B15*Plan3!$E244</f>
        <v>675161868.78337097</v>
      </c>
      <c r="C15" s="1">
        <f>Plan1!C15*Plan3!$E244</f>
        <v>16008089.999929581</v>
      </c>
      <c r="D15" s="1">
        <f>Plan1!D15*Plan3!$E244</f>
        <v>9892076.0818774123</v>
      </c>
      <c r="E15" s="1">
        <f>Plan1!E15*Plan3!$E244</f>
        <v>998644.08105199842</v>
      </c>
      <c r="F15" s="1">
        <f>Plan1!F15*Plan3!$E244</f>
        <v>13224972.987436563</v>
      </c>
      <c r="G15" s="1">
        <f>Plan1!G15*Plan3!$E244</f>
        <v>53715043.52660837</v>
      </c>
      <c r="H15" s="1">
        <f>Plan1!H15*Plan3!$E244</f>
        <v>4004700.311380859</v>
      </c>
      <c r="I15" s="1"/>
    </row>
    <row r="16" spans="1:16348" x14ac:dyDescent="0.25">
      <c r="A16" s="3">
        <v>36495</v>
      </c>
      <c r="B16" s="1">
        <f>Plan1!B16*Plan3!$E245</f>
        <v>776865065.28748679</v>
      </c>
      <c r="C16" s="1">
        <f>Plan1!C16*Plan3!$E245</f>
        <v>9005237.4897539914</v>
      </c>
      <c r="D16" s="1">
        <f>Plan1!D16*Plan3!$E245</f>
        <v>75322445.617129982</v>
      </c>
      <c r="E16" s="1">
        <f>Plan1!E16*Plan3!$E245</f>
        <v>1601780.698022234</v>
      </c>
      <c r="F16" s="1">
        <f>Plan1!F16*Plan3!$E245</f>
        <v>12115147.785682254</v>
      </c>
      <c r="G16" s="1">
        <f>Plan1!G16*Plan3!$E245</f>
        <v>60410802.642138042</v>
      </c>
      <c r="H16" s="1">
        <f>Plan1!H16*Plan3!$E245</f>
        <v>4083037.9869406256</v>
      </c>
      <c r="I16" s="1"/>
    </row>
    <row r="17" spans="1:9" x14ac:dyDescent="0.25">
      <c r="A17" s="3">
        <v>36526</v>
      </c>
      <c r="B17" s="1">
        <f>Plan1!B17*Plan3!$E246</f>
        <v>767195482.54241121</v>
      </c>
      <c r="C17" s="1">
        <f>Plan1!C17*Plan3!$E246</f>
        <v>7440399.4895483637</v>
      </c>
      <c r="D17" s="1">
        <f>Plan1!D17*Plan3!$E246</f>
        <v>10407159.615405058</v>
      </c>
      <c r="E17" s="1">
        <f>Plan1!E17*Plan3!$E246</f>
        <v>641499.27271788835</v>
      </c>
      <c r="F17" s="1">
        <f>Plan1!F17*Plan3!$E246</f>
        <v>10212323.677572588</v>
      </c>
      <c r="G17" s="1">
        <f>Plan1!G17*Plan3!$E246</f>
        <v>79744322.421130106</v>
      </c>
      <c r="H17" s="1">
        <f>Plan1!H17*Plan3!$E246</f>
        <v>4182705.9875572599</v>
      </c>
      <c r="I17" s="1"/>
    </row>
    <row r="18" spans="1:9" x14ac:dyDescent="0.25">
      <c r="A18" s="3">
        <v>36557</v>
      </c>
      <c r="B18" s="1">
        <f>Plan1!B18*Plan3!$E247</f>
        <v>686234967.72752023</v>
      </c>
      <c r="C18" s="1">
        <f>Plan1!C18*Plan3!$E247</f>
        <v>9934061.2196980938</v>
      </c>
      <c r="D18" s="1">
        <f>Plan1!D18*Plan3!$E247</f>
        <v>11563198.529689159</v>
      </c>
      <c r="E18" s="1">
        <f>Plan1!E18*Plan3!$E247</f>
        <v>858969.28512180666</v>
      </c>
      <c r="F18" s="1">
        <f>Plan1!F18*Plan3!$E247</f>
        <v>16961949.474741612</v>
      </c>
      <c r="G18" s="1">
        <f>Plan1!G18*Plan3!$E247</f>
        <v>36642510.301591143</v>
      </c>
      <c r="H18" s="1">
        <f>Plan1!H18*Plan3!$E247</f>
        <v>4029045.0127505953</v>
      </c>
      <c r="I18" s="1"/>
    </row>
    <row r="19" spans="1:9" x14ac:dyDescent="0.25">
      <c r="A19" s="3">
        <v>36586</v>
      </c>
      <c r="B19" s="1">
        <f>Plan1!B19*Plan3!$E248</f>
        <v>644657023.27289903</v>
      </c>
      <c r="C19" s="1">
        <f>Plan1!C19*Plan3!$E248</f>
        <v>29495493.308562789</v>
      </c>
      <c r="D19" s="1">
        <f>Plan1!D19*Plan3!$E248</f>
        <v>11174352.221782906</v>
      </c>
      <c r="E19" s="1">
        <f>Plan1!E19*Plan3!$E248</f>
        <v>927441.98978348018</v>
      </c>
      <c r="F19" s="1">
        <f>Plan1!F19*Plan3!$E248</f>
        <v>18935522.688059554</v>
      </c>
      <c r="G19" s="1">
        <f>Plan1!G19*Plan3!$E248</f>
        <v>120929976.43154334</v>
      </c>
      <c r="H19" s="1">
        <f>Plan1!H19*Plan3!$E248</f>
        <v>4185969.4483736386</v>
      </c>
      <c r="I19" s="1"/>
    </row>
    <row r="20" spans="1:9" x14ac:dyDescent="0.25">
      <c r="A20" s="3">
        <v>36617</v>
      </c>
      <c r="B20" s="1">
        <f>Plan1!B20*Plan3!$E249</f>
        <v>722254793.10983229</v>
      </c>
      <c r="C20" s="1">
        <f>Plan1!C20*Plan3!$E249</f>
        <v>40175728.74165985</v>
      </c>
      <c r="D20" s="1">
        <f>Plan1!D20*Plan3!$E249</f>
        <v>12594209.178017447</v>
      </c>
      <c r="E20" s="1">
        <f>Plan1!E20*Plan3!$E249</f>
        <v>891594.84031525685</v>
      </c>
      <c r="F20" s="1">
        <f>Plan1!F20*Plan3!$E249</f>
        <v>20405310.561420459</v>
      </c>
      <c r="G20" s="1">
        <f>Plan1!G20*Plan3!$E249</f>
        <v>36696163.369230866</v>
      </c>
      <c r="H20" s="1">
        <f>Plan1!H20*Plan3!$E249</f>
        <v>4073250.5471724351</v>
      </c>
      <c r="I20" s="1"/>
    </row>
    <row r="21" spans="1:9" x14ac:dyDescent="0.25">
      <c r="A21" s="3">
        <v>36647</v>
      </c>
      <c r="B21" s="1">
        <f>Plan1!B21*Plan3!$E250</f>
        <v>637076075.28108907</v>
      </c>
      <c r="C21" s="1">
        <f>Plan1!C21*Plan3!$E250</f>
        <v>51957127.602812566</v>
      </c>
      <c r="D21" s="1">
        <f>Plan1!D21*Plan3!$E250</f>
        <v>12154203.167803664</v>
      </c>
      <c r="E21" s="1">
        <f>Plan1!E21*Plan3!$E250</f>
        <v>1121147.4285521847</v>
      </c>
      <c r="F21" s="1">
        <f>Plan1!F21*Plan3!$E250</f>
        <v>25147324.518259864</v>
      </c>
      <c r="G21" s="1">
        <f>Plan1!G21*Plan3!$E250</f>
        <v>68947200.512142077</v>
      </c>
      <c r="H21" s="1">
        <f>Plan1!H21*Plan3!$E250</f>
        <v>3958103.1013794686</v>
      </c>
      <c r="I21" s="1"/>
    </row>
    <row r="22" spans="1:9" x14ac:dyDescent="0.25">
      <c r="A22" s="3">
        <v>36678</v>
      </c>
      <c r="B22" s="1">
        <f>Plan1!B22*Plan3!$E251</f>
        <v>613784879.61899686</v>
      </c>
      <c r="C22" s="1">
        <f>Plan1!C22*Plan3!$E251</f>
        <v>53703489.328742363</v>
      </c>
      <c r="D22" s="1">
        <f>Plan1!D22*Plan3!$E251</f>
        <v>11028967.544415032</v>
      </c>
      <c r="E22" s="1">
        <f>Plan1!E22*Plan3!$E251</f>
        <v>1078957.6726350472</v>
      </c>
      <c r="F22" s="1">
        <f>Plan1!F22*Plan3!$E251</f>
        <v>24822164.715254862</v>
      </c>
      <c r="G22" s="1">
        <f>Plan1!G22*Plan3!$E251</f>
        <v>55796806.287979342</v>
      </c>
      <c r="H22" s="1">
        <f>Plan1!H22*Plan3!$E251</f>
        <v>3315198.6652015955</v>
      </c>
      <c r="I22" s="1"/>
    </row>
    <row r="23" spans="1:9" x14ac:dyDescent="0.25">
      <c r="A23" s="3">
        <v>36708</v>
      </c>
      <c r="B23" s="1">
        <f>Plan1!B23*Plan3!$E252</f>
        <v>705721284.45108902</v>
      </c>
      <c r="C23" s="1">
        <f>Plan1!C23*Plan3!$E252</f>
        <v>66679511.242286339</v>
      </c>
      <c r="D23" s="1">
        <f>Plan1!D23*Plan3!$E252</f>
        <v>28280830.565968353</v>
      </c>
      <c r="E23" s="1">
        <f>Plan1!E23*Plan3!$E252</f>
        <v>1041586.9136375273</v>
      </c>
      <c r="F23" s="1">
        <f>Plan1!F23*Plan3!$E252</f>
        <v>27380579.739495438</v>
      </c>
      <c r="G23" s="1">
        <f>Plan1!G23*Plan3!$E252</f>
        <v>52242984.346183889</v>
      </c>
      <c r="H23" s="1">
        <f>Plan1!H23*Plan3!$E252</f>
        <v>4549134.2932381658</v>
      </c>
      <c r="I23" s="1"/>
    </row>
    <row r="24" spans="1:9" x14ac:dyDescent="0.25">
      <c r="A24" s="3">
        <v>36739</v>
      </c>
      <c r="B24" s="1">
        <f>Plan1!B24*Plan3!$E253</f>
        <v>625541202.51273835</v>
      </c>
      <c r="C24" s="1">
        <f>Plan1!C24*Plan3!$E253</f>
        <v>31586925.119211491</v>
      </c>
      <c r="D24" s="1">
        <f>Plan1!D24*Plan3!$E253</f>
        <v>13737198.987943159</v>
      </c>
      <c r="E24" s="1">
        <f>Plan1!E24*Plan3!$E253</f>
        <v>1271354.6529329589</v>
      </c>
      <c r="F24" s="1">
        <f>Plan1!F24*Plan3!$E253</f>
        <v>23246603.257121373</v>
      </c>
      <c r="G24" s="1">
        <f>Plan1!G24*Plan3!$E253</f>
        <v>57495342.753319949</v>
      </c>
      <c r="H24" s="1">
        <f>Plan1!H24*Plan3!$E253</f>
        <v>5161200.6689021802</v>
      </c>
      <c r="I24" s="1"/>
    </row>
    <row r="25" spans="1:9" x14ac:dyDescent="0.25">
      <c r="A25" s="3">
        <v>36770</v>
      </c>
      <c r="B25" s="1">
        <f>Plan1!B25*Plan3!$E254</f>
        <v>638917954.62404406</v>
      </c>
      <c r="C25" s="1">
        <f>Plan1!C25*Plan3!$E254</f>
        <v>12053381.799547279</v>
      </c>
      <c r="D25" s="1">
        <f>Plan1!D25*Plan3!$E254</f>
        <v>12373996.217558961</v>
      </c>
      <c r="E25" s="1">
        <f>Plan1!E25*Plan3!$E254</f>
        <v>955782.24087626731</v>
      </c>
      <c r="F25" s="1">
        <f>Plan1!F25*Plan3!$E254</f>
        <v>16321692.3321268</v>
      </c>
      <c r="G25" s="1">
        <f>Plan1!G25*Plan3!$E254</f>
        <v>57841481.360378891</v>
      </c>
      <c r="H25" s="1">
        <f>Plan1!H25*Plan3!$E254</f>
        <v>5463446.9224243518</v>
      </c>
      <c r="I25" s="1"/>
    </row>
    <row r="26" spans="1:9" x14ac:dyDescent="0.25">
      <c r="A26" s="3">
        <v>36800</v>
      </c>
      <c r="B26" s="1">
        <f>Plan1!B26*Plan3!$E255</f>
        <v>660097215.16125607</v>
      </c>
      <c r="C26" s="1">
        <f>Plan1!C26*Plan3!$E255</f>
        <v>9579659.5497465637</v>
      </c>
      <c r="D26" s="1">
        <f>Plan1!D26*Plan3!$E255</f>
        <v>7184548.224406627</v>
      </c>
      <c r="E26" s="1">
        <f>Plan1!E26*Plan3!$E255</f>
        <v>1130087.3801918165</v>
      </c>
      <c r="F26" s="1">
        <f>Plan1!F26*Plan3!$E255</f>
        <v>16068494.7395816</v>
      </c>
      <c r="G26" s="1">
        <f>Plan1!G26*Plan3!$E255</f>
        <v>61070960.813656621</v>
      </c>
      <c r="H26" s="1">
        <f>Plan1!H26*Plan3!$E255</f>
        <v>5759820.9123938708</v>
      </c>
      <c r="I26" s="1"/>
    </row>
    <row r="27" spans="1:9" x14ac:dyDescent="0.25">
      <c r="A27" s="3">
        <v>36831</v>
      </c>
      <c r="B27" s="1">
        <f>Plan1!B27*Plan3!$E256</f>
        <v>694444047.22909784</v>
      </c>
      <c r="C27" s="1">
        <f>Plan1!C27*Plan3!$E256</f>
        <v>7997960.9707245464</v>
      </c>
      <c r="D27" s="1">
        <f>Plan1!D27*Plan3!$E256</f>
        <v>19829107.322975982</v>
      </c>
      <c r="E27" s="1">
        <f>Plan1!E27*Plan3!$E256</f>
        <v>1445593.5617881215</v>
      </c>
      <c r="F27" s="1">
        <f>Plan1!F27*Plan3!$E256</f>
        <v>15769566.457840346</v>
      </c>
      <c r="G27" s="1">
        <f>Plan1!G27*Plan3!$E256</f>
        <v>66073900.617404051</v>
      </c>
      <c r="H27" s="1">
        <f>Plan1!H27*Plan3!$E256</f>
        <v>6392248.7241771044</v>
      </c>
      <c r="I27" s="1"/>
    </row>
    <row r="28" spans="1:9" x14ac:dyDescent="0.25">
      <c r="A28" s="3">
        <v>36861</v>
      </c>
      <c r="B28" s="1">
        <f>Plan1!B28*Plan3!$E257</f>
        <v>962038258.28804123</v>
      </c>
      <c r="C28" s="1">
        <f>Plan1!C28*Plan3!$E257</f>
        <v>9458627.9585234076</v>
      </c>
      <c r="D28" s="1">
        <f>Plan1!D28*Plan3!$E257</f>
        <v>39535837.336167686</v>
      </c>
      <c r="E28" s="1">
        <f>Plan1!E28*Plan3!$E257</f>
        <v>1872647.4772068406</v>
      </c>
      <c r="F28" s="1">
        <f>Plan1!F28*Plan3!$E257</f>
        <v>16961260.926821508</v>
      </c>
      <c r="G28" s="1">
        <f>Plan1!G28*Plan3!$E257</f>
        <v>74131196.567524344</v>
      </c>
      <c r="H28" s="1">
        <f>Plan1!H28*Plan3!$E257</f>
        <v>7140788.7053341018</v>
      </c>
      <c r="I28" s="1"/>
    </row>
    <row r="29" spans="1:9" x14ac:dyDescent="0.25">
      <c r="A29" s="3">
        <v>36892</v>
      </c>
      <c r="B29" s="1">
        <f>Plan1!B29*Plan3!$E258</f>
        <v>1034553808.0752231</v>
      </c>
      <c r="C29" s="1">
        <f>Plan1!C29*Plan3!$E258</f>
        <v>7658887.0629249839</v>
      </c>
      <c r="D29" s="1">
        <f>Plan1!D29*Plan3!$E258</f>
        <v>14173928.569932727</v>
      </c>
      <c r="E29" s="1">
        <f>Plan1!E29*Plan3!$E258</f>
        <v>839326.93613554095</v>
      </c>
      <c r="F29" s="1">
        <f>Plan1!F29*Plan3!$E258</f>
        <v>15511154.33105058</v>
      </c>
      <c r="G29" s="1">
        <f>Plan1!G29*Plan3!$E258</f>
        <v>85600476.882202044</v>
      </c>
      <c r="H29" s="1">
        <f>Plan1!H29*Plan3!$E258</f>
        <v>7905494.8974190084</v>
      </c>
      <c r="I29" s="1"/>
    </row>
    <row r="30" spans="1:9" x14ac:dyDescent="0.25">
      <c r="A30" s="3">
        <v>36923</v>
      </c>
      <c r="B30" s="1">
        <f>Plan1!B30*Plan3!$E259</f>
        <v>512546320.76779008</v>
      </c>
      <c r="C30" s="1">
        <f>Plan1!C30*Plan3!$E259</f>
        <v>10409557.540503392</v>
      </c>
      <c r="D30" s="1">
        <f>Plan1!D30*Plan3!$E259</f>
        <v>4300630.2875482989</v>
      </c>
      <c r="E30" s="1">
        <f>Plan1!E30*Plan3!$E259</f>
        <v>1139075.1425193138</v>
      </c>
      <c r="F30" s="1">
        <f>Plan1!F30*Plan3!$E259</f>
        <v>14881441.789318345</v>
      </c>
      <c r="G30" s="1">
        <f>Plan1!G30*Plan3!$E259</f>
        <v>69427268.183071271</v>
      </c>
      <c r="H30" s="1">
        <f>Plan1!H30*Plan3!$E259</f>
        <v>6741275.5181066059</v>
      </c>
      <c r="I30" s="1"/>
    </row>
    <row r="31" spans="1:9" x14ac:dyDescent="0.25">
      <c r="A31" s="3">
        <v>36951</v>
      </c>
      <c r="B31" s="1">
        <f>Plan1!B31*Plan3!$E260</f>
        <v>1060380442.2787291</v>
      </c>
      <c r="C31" s="1">
        <f>Plan1!C31*Plan3!$E260</f>
        <v>20800130.332628213</v>
      </c>
      <c r="D31" s="1">
        <f>Plan1!D31*Plan3!$E260</f>
        <v>18363161.617698032</v>
      </c>
      <c r="E31" s="1">
        <f>Plan1!E31*Plan3!$E260</f>
        <v>1742391.6077256757</v>
      </c>
      <c r="F31" s="1">
        <f>Plan1!F31*Plan3!$E260</f>
        <v>21133654.816579204</v>
      </c>
      <c r="G31" s="1">
        <f>Plan1!G31*Plan3!$E260</f>
        <v>60650199.730573185</v>
      </c>
      <c r="H31" s="1">
        <f>Plan1!H31*Plan3!$E260</f>
        <v>7044676.4365581153</v>
      </c>
      <c r="I31" s="1"/>
    </row>
    <row r="32" spans="1:9" x14ac:dyDescent="0.25">
      <c r="A32" s="3">
        <v>36982</v>
      </c>
      <c r="B32" s="1">
        <f>Plan1!B32*Plan3!$E261</f>
        <v>653327618.94055927</v>
      </c>
      <c r="C32" s="1">
        <f>Plan1!C32*Plan3!$E261</f>
        <v>13210608.867413262</v>
      </c>
      <c r="D32" s="1">
        <f>Plan1!D32*Plan3!$E261</f>
        <v>7019583.814365196</v>
      </c>
      <c r="E32" s="1">
        <f>Plan1!E32*Plan3!$E261</f>
        <v>1119935.9500731416</v>
      </c>
      <c r="F32" s="1">
        <f>Plan1!F32*Plan3!$E261</f>
        <v>18305457.949713957</v>
      </c>
      <c r="G32" s="1">
        <f>Plan1!G32*Plan3!$E261</f>
        <v>70923032.228271037</v>
      </c>
      <c r="H32" s="1">
        <f>Plan1!H32*Plan3!$E261</f>
        <v>7004564.8458905676</v>
      </c>
      <c r="I32" s="1"/>
    </row>
    <row r="33" spans="1:9" x14ac:dyDescent="0.25">
      <c r="A33" s="3">
        <v>37012</v>
      </c>
      <c r="B33" s="1">
        <f>Plan1!B33*Plan3!$E262</f>
        <v>662910111.60485232</v>
      </c>
      <c r="C33" s="1">
        <f>Plan1!C33*Plan3!$E262</f>
        <v>13754365.506402399</v>
      </c>
      <c r="D33" s="1">
        <f>Plan1!D33*Plan3!$E262</f>
        <v>13415887.523408769</v>
      </c>
      <c r="E33" s="1">
        <f>Plan1!E33*Plan3!$E262</f>
        <v>1251923.5723646088</v>
      </c>
      <c r="F33" s="1">
        <f>Plan1!F33*Plan3!$E262</f>
        <v>19491383.223869838</v>
      </c>
      <c r="G33" s="1">
        <f>Plan1!G33*Plan3!$E262</f>
        <v>79416951.868583292</v>
      </c>
      <c r="H33" s="1">
        <f>Plan1!H33*Plan3!$E262</f>
        <v>7557005.4953647368</v>
      </c>
      <c r="I33" s="1"/>
    </row>
    <row r="34" spans="1:9" x14ac:dyDescent="0.25">
      <c r="A34" s="3">
        <v>37043</v>
      </c>
      <c r="B34" s="1">
        <f>Plan1!B34*Plan3!$E263</f>
        <v>999095940.56664836</v>
      </c>
      <c r="C34" s="1">
        <f>Plan1!C34*Plan3!$E263</f>
        <v>22766667.337438542</v>
      </c>
      <c r="D34" s="1">
        <f>Plan1!D34*Plan3!$E263</f>
        <v>18239820.295355611</v>
      </c>
      <c r="E34" s="1">
        <f>Plan1!E34*Plan3!$E263</f>
        <v>916898.59188913193</v>
      </c>
      <c r="F34" s="1">
        <f>Plan1!F34*Plan3!$E263</f>
        <v>17181787.93126256</v>
      </c>
      <c r="G34" s="1">
        <f>Plan1!G34*Plan3!$E263</f>
        <v>68549523.920126587</v>
      </c>
      <c r="H34" s="1">
        <f>Plan1!H34*Plan3!$E263</f>
        <v>7144228.8783587869</v>
      </c>
      <c r="I34" s="1"/>
    </row>
    <row r="35" spans="1:9" x14ac:dyDescent="0.25">
      <c r="A35" s="3">
        <v>37073</v>
      </c>
      <c r="B35" s="1">
        <f>Plan1!B35*Plan3!$E264</f>
        <v>759044179.57176006</v>
      </c>
      <c r="C35" s="1">
        <f>Plan1!C35*Plan3!$E264</f>
        <v>47577957.199334167</v>
      </c>
      <c r="D35" s="1">
        <f>Plan1!D35*Plan3!$E264</f>
        <v>8450005.7209869735</v>
      </c>
      <c r="E35" s="1">
        <f>Plan1!E35*Plan3!$E264</f>
        <v>1221965.8673456397</v>
      </c>
      <c r="F35" s="1">
        <f>Plan1!F35*Plan3!$E264</f>
        <v>21432823.470441502</v>
      </c>
      <c r="G35" s="1">
        <f>Plan1!G35*Plan3!$E264</f>
        <v>61539333.121057585</v>
      </c>
      <c r="H35" s="1">
        <f>Plan1!H35*Plan3!$E264</f>
        <v>8517288.8980060127</v>
      </c>
      <c r="I35" s="1"/>
    </row>
    <row r="36" spans="1:9" x14ac:dyDescent="0.25">
      <c r="A36" s="3">
        <v>37104</v>
      </c>
      <c r="B36" s="1">
        <f>Plan1!B36*Plan3!$E265</f>
        <v>765472214.02168965</v>
      </c>
      <c r="C36" s="1">
        <f>Plan1!C36*Plan3!$E265</f>
        <v>52621520.566513516</v>
      </c>
      <c r="D36" s="1">
        <f>Plan1!D36*Plan3!$E265</f>
        <v>13805437.527567018</v>
      </c>
      <c r="E36" s="1">
        <f>Plan1!E36*Plan3!$E265</f>
        <v>1561943.1685239489</v>
      </c>
      <c r="F36" s="1">
        <f>Plan1!F36*Plan3!$E265</f>
        <v>23810024.614378851</v>
      </c>
      <c r="G36" s="1">
        <f>Plan1!G36*Plan3!$E265</f>
        <v>64340208.97082106</v>
      </c>
      <c r="H36" s="1">
        <f>Plan1!H36*Plan3!$E265</f>
        <v>8832660.6581947003</v>
      </c>
      <c r="I36" s="1"/>
    </row>
    <row r="37" spans="1:9" x14ac:dyDescent="0.25">
      <c r="A37" s="3">
        <v>37135</v>
      </c>
      <c r="B37" s="1">
        <f>Plan1!B37*Plan3!$E266</f>
        <v>771076876.32061815</v>
      </c>
      <c r="C37" s="1">
        <f>Plan1!C37*Plan3!$E266</f>
        <v>13276291.409666765</v>
      </c>
      <c r="D37" s="1">
        <f>Plan1!D37*Plan3!$E266</f>
        <v>12903642.927298931</v>
      </c>
      <c r="E37" s="1">
        <f>Plan1!E37*Plan3!$E266</f>
        <v>1319069.5841295277</v>
      </c>
      <c r="F37" s="1">
        <f>Plan1!F37*Plan3!$E266</f>
        <v>21395206.541618705</v>
      </c>
      <c r="G37" s="1">
        <f>Plan1!G37*Plan3!$E266</f>
        <v>69397454.728936359</v>
      </c>
      <c r="H37" s="1">
        <f>Plan1!H37*Plan3!$E266</f>
        <v>8634073.8296329342</v>
      </c>
      <c r="I37" s="1"/>
    </row>
    <row r="38" spans="1:9" x14ac:dyDescent="0.25">
      <c r="A38" s="3">
        <v>37165</v>
      </c>
      <c r="B38" s="1">
        <f>Plan1!B38*Plan3!$E267</f>
        <v>710998694.45202112</v>
      </c>
      <c r="C38" s="1">
        <f>Plan1!C38*Plan3!$E267</f>
        <v>7654298.7893027784</v>
      </c>
      <c r="D38" s="1">
        <f>Plan1!D38*Plan3!$E267</f>
        <v>30413577.382325865</v>
      </c>
      <c r="E38" s="1">
        <f>Plan1!E38*Plan3!$E267</f>
        <v>1551225.9297794478</v>
      </c>
      <c r="F38" s="1">
        <f>Plan1!F38*Plan3!$E267</f>
        <v>27368011.961651456</v>
      </c>
      <c r="G38" s="1">
        <f>Plan1!G38*Plan3!$E267</f>
        <v>65775910.217564419</v>
      </c>
      <c r="H38" s="1">
        <f>Plan1!H38*Plan3!$E267</f>
        <v>9129053.7176437154</v>
      </c>
      <c r="I38" s="1"/>
    </row>
    <row r="39" spans="1:9" x14ac:dyDescent="0.25">
      <c r="A39" s="3">
        <v>37196</v>
      </c>
      <c r="B39" s="1">
        <f>Plan1!B39*Plan3!$E268</f>
        <v>797431239.80765128</v>
      </c>
      <c r="C39" s="1">
        <f>Plan1!C39*Plan3!$E268</f>
        <v>5384840.3052902371</v>
      </c>
      <c r="D39" s="1">
        <f>Plan1!D39*Plan3!$E268</f>
        <v>40170346.210797362</v>
      </c>
      <c r="E39" s="1">
        <f>Plan1!E39*Plan3!$E268</f>
        <v>1206563.0259329018</v>
      </c>
      <c r="F39" s="1">
        <f>Plan1!F39*Plan3!$E268</f>
        <v>32186135.168156959</v>
      </c>
      <c r="G39" s="1">
        <f>Plan1!G39*Plan3!$E268</f>
        <v>67881932.874338299</v>
      </c>
      <c r="H39" s="1">
        <f>Plan1!H39*Plan3!$E268</f>
        <v>9492669.6706311144</v>
      </c>
      <c r="I39" s="1"/>
    </row>
    <row r="40" spans="1:9" x14ac:dyDescent="0.25">
      <c r="A40" s="3">
        <v>37226</v>
      </c>
      <c r="B40" s="1">
        <f>Plan1!B40*Plan3!$E269</f>
        <v>757995904.94412708</v>
      </c>
      <c r="C40" s="1">
        <f>Plan1!C40*Plan3!$E269</f>
        <v>4526370.889296555</v>
      </c>
      <c r="D40" s="1">
        <f>Plan1!D40*Plan3!$E269</f>
        <v>18813499.893294681</v>
      </c>
      <c r="E40" s="1">
        <f>Plan1!E40*Plan3!$E269</f>
        <v>1673929.8941520979</v>
      </c>
      <c r="F40" s="1">
        <f>Plan1!F40*Plan3!$E269</f>
        <v>20857908.259579513</v>
      </c>
      <c r="G40" s="1">
        <f>Plan1!G40*Plan3!$E269</f>
        <v>81796018.70800133</v>
      </c>
      <c r="H40" s="1">
        <f>Plan1!H40*Plan3!$E269</f>
        <v>7877438.347891761</v>
      </c>
      <c r="I40" s="1"/>
    </row>
    <row r="41" spans="1:9" x14ac:dyDescent="0.25">
      <c r="A41" s="3">
        <v>37257</v>
      </c>
      <c r="B41" s="1">
        <f>Plan1!B41*Plan3!$E270</f>
        <v>657029305.74370563</v>
      </c>
      <c r="C41" s="1">
        <f>Plan1!C41*Plan3!$E270</f>
        <v>7498953.9344550194</v>
      </c>
      <c r="D41" s="1">
        <f>Plan1!D41*Plan3!$E270</f>
        <v>57010701.391847894</v>
      </c>
      <c r="E41" s="1">
        <f>Plan1!E41*Plan3!$E270</f>
        <v>683967.60007957951</v>
      </c>
      <c r="F41" s="1">
        <f>Plan1!F41*Plan3!$E270</f>
        <v>19423822.594639424</v>
      </c>
      <c r="G41" s="1">
        <f>Plan1!G41*Plan3!$E270</f>
        <v>103626586.23773348</v>
      </c>
      <c r="H41" s="1">
        <f>Plan1!H41*Plan3!$E270</f>
        <v>5561552.5592498686</v>
      </c>
      <c r="I41" s="1"/>
    </row>
    <row r="42" spans="1:9" x14ac:dyDescent="0.25">
      <c r="A42" s="3">
        <v>37288</v>
      </c>
      <c r="B42" s="1">
        <f>Plan1!B42*Plan3!$E271</f>
        <v>644477750.62262118</v>
      </c>
      <c r="C42" s="1">
        <f>Plan1!C42*Plan3!$E271</f>
        <v>14931506.460148524</v>
      </c>
      <c r="D42" s="1">
        <f>Plan1!D42*Plan3!$E271</f>
        <v>13041160.332563873</v>
      </c>
      <c r="E42" s="1">
        <f>Plan1!E42*Plan3!$E271</f>
        <v>3852704.1802559276</v>
      </c>
      <c r="F42" s="1">
        <f>Plan1!F42*Plan3!$E271</f>
        <v>19298547.86562385</v>
      </c>
      <c r="G42" s="1">
        <f>Plan1!G42*Plan3!$E271</f>
        <v>87054115.140339926</v>
      </c>
      <c r="H42" s="1">
        <f>Plan1!H42*Plan3!$E271</f>
        <v>5670835.3858132819</v>
      </c>
      <c r="I42" s="1"/>
    </row>
    <row r="43" spans="1:9" x14ac:dyDescent="0.25">
      <c r="A43" s="3">
        <v>37316</v>
      </c>
      <c r="B43" s="1">
        <f>Plan1!B43*Plan3!$E272</f>
        <v>821037675.00715828</v>
      </c>
      <c r="C43" s="1">
        <f>Plan1!C43*Plan3!$E272</f>
        <v>37531774.610252067</v>
      </c>
      <c r="D43" s="1">
        <f>Plan1!D43*Plan3!$E272</f>
        <v>9618472.8362314831</v>
      </c>
      <c r="E43" s="1">
        <f>Plan1!E43*Plan3!$E272</f>
        <v>1244423.4558746691</v>
      </c>
      <c r="F43" s="1">
        <f>Plan1!F43*Plan3!$E272</f>
        <v>24543855.056805629</v>
      </c>
      <c r="G43" s="1">
        <f>Plan1!G43*Plan3!$E272</f>
        <v>78006054.397150815</v>
      </c>
      <c r="H43" s="1">
        <f>Plan1!H43*Plan3!$E272</f>
        <v>7777799.8060454121</v>
      </c>
      <c r="I43" s="1"/>
    </row>
    <row r="44" spans="1:9" x14ac:dyDescent="0.25">
      <c r="A44" s="3">
        <v>37347</v>
      </c>
      <c r="B44" s="1">
        <f>Plan1!B44*Plan3!$E273</f>
        <v>666339335.55852771</v>
      </c>
      <c r="C44" s="1">
        <f>Plan1!C44*Plan3!$E273</f>
        <v>66756982.93412327</v>
      </c>
      <c r="D44" s="1">
        <f>Plan1!D44*Plan3!$E273</f>
        <v>39677894.883249484</v>
      </c>
      <c r="E44" s="1">
        <f>Plan1!E44*Plan3!$E273</f>
        <v>1228291.7149646503</v>
      </c>
      <c r="F44" s="1">
        <f>Plan1!F44*Plan3!$E273</f>
        <v>26977545.0378142</v>
      </c>
      <c r="G44" s="1">
        <f>Plan1!G44*Plan3!$E273</f>
        <v>80824654.112985075</v>
      </c>
      <c r="H44" s="1">
        <f>Plan1!H44*Plan3!$E273</f>
        <v>7273681.9775668848</v>
      </c>
      <c r="I44" s="1"/>
    </row>
    <row r="45" spans="1:9" x14ac:dyDescent="0.25">
      <c r="A45" s="3">
        <v>37377</v>
      </c>
      <c r="B45" s="1">
        <f>Plan1!B45*Plan3!$E274</f>
        <v>676974961.96009696</v>
      </c>
      <c r="C45" s="1">
        <f>Plan1!C45*Plan3!$E274</f>
        <v>60473289.982704632</v>
      </c>
      <c r="D45" s="1">
        <f>Plan1!D45*Plan3!$E274</f>
        <v>21040888.381174888</v>
      </c>
      <c r="E45" s="1">
        <f>Plan1!E45*Plan3!$E274</f>
        <v>1039710.8893155814</v>
      </c>
      <c r="F45" s="1">
        <f>Plan1!F45*Plan3!$E274</f>
        <v>27219171.377557985</v>
      </c>
      <c r="G45" s="1">
        <f>Plan1!G45*Plan3!$E274</f>
        <v>92440423.55592902</v>
      </c>
      <c r="H45" s="1">
        <f>Plan1!H45*Plan3!$E274</f>
        <v>10181461.620820353</v>
      </c>
      <c r="I45" s="1"/>
    </row>
    <row r="46" spans="1:9" x14ac:dyDescent="0.25">
      <c r="A46" s="3">
        <v>37408</v>
      </c>
      <c r="B46" s="1">
        <f>Plan1!B46*Plan3!$E275</f>
        <v>664147858.86671615</v>
      </c>
      <c r="C46" s="1">
        <f>Plan1!C46*Plan3!$E275</f>
        <v>15341773.430526363</v>
      </c>
      <c r="D46" s="1">
        <f>Plan1!D46*Plan3!$E275</f>
        <v>28227220.48206665</v>
      </c>
      <c r="E46" s="1">
        <f>Plan1!E46*Plan3!$E275</f>
        <v>1163142.3962219057</v>
      </c>
      <c r="F46" s="1">
        <f>Plan1!F46*Plan3!$E275</f>
        <v>33786058.0938318</v>
      </c>
      <c r="G46" s="1">
        <f>Plan1!G46*Plan3!$E275</f>
        <v>64808232.036754809</v>
      </c>
      <c r="H46" s="1">
        <f>Plan1!H46*Plan3!$E275</f>
        <v>8960994.600526683</v>
      </c>
      <c r="I46" s="1"/>
    </row>
    <row r="47" spans="1:9" x14ac:dyDescent="0.25">
      <c r="A47" s="3">
        <v>37438</v>
      </c>
      <c r="B47" s="1">
        <f>Plan1!B47*Plan3!$E276</f>
        <v>682992271.90665472</v>
      </c>
      <c r="C47" s="1">
        <f>Plan1!C47*Plan3!$E276</f>
        <v>11297280.609148568</v>
      </c>
      <c r="D47" s="1">
        <f>Plan1!D47*Plan3!$E276</f>
        <v>18310679.788514856</v>
      </c>
      <c r="E47" s="1">
        <f>Plan1!E47*Plan3!$E276</f>
        <v>1076845.1122803898</v>
      </c>
      <c r="F47" s="1">
        <f>Plan1!F47*Plan3!$E276</f>
        <v>48223495.97567945</v>
      </c>
      <c r="G47" s="1">
        <f>Plan1!G47*Plan3!$E276</f>
        <v>70029553.385173962</v>
      </c>
      <c r="H47" s="1">
        <f>Plan1!H47*Plan3!$E276</f>
        <v>9186330.6209078357</v>
      </c>
      <c r="I47" s="1"/>
    </row>
    <row r="48" spans="1:9" x14ac:dyDescent="0.25">
      <c r="A48" s="3">
        <v>37469</v>
      </c>
      <c r="B48" s="1">
        <f>Plan1!B48*Plan3!$E277</f>
        <v>772958572.6778574</v>
      </c>
      <c r="C48" s="1">
        <f>Plan1!C48*Plan3!$E277</f>
        <v>9362389.4032716658</v>
      </c>
      <c r="D48" s="1">
        <f>Plan1!D48*Plan3!$E277</f>
        <v>20071032.152115762</v>
      </c>
      <c r="E48" s="1">
        <f>Plan1!E48*Plan3!$E277</f>
        <v>1567997.7508665088</v>
      </c>
      <c r="F48" s="1">
        <f>Plan1!F48*Plan3!$E277</f>
        <v>33650668.595758803</v>
      </c>
      <c r="G48" s="1">
        <f>Plan1!G48*Plan3!$E277</f>
        <v>65880841.183254719</v>
      </c>
      <c r="H48" s="1">
        <f>Plan1!H48*Plan3!$E277</f>
        <v>12749512.422605313</v>
      </c>
      <c r="I48" s="1"/>
    </row>
    <row r="49" spans="1:9" x14ac:dyDescent="0.25">
      <c r="A49" s="3">
        <v>37500</v>
      </c>
      <c r="B49" s="1">
        <f>Plan1!B49*Plan3!$E278</f>
        <v>760474415.00795448</v>
      </c>
      <c r="C49" s="1">
        <f>Plan1!C49*Plan3!$E278</f>
        <v>6892730.0832826588</v>
      </c>
      <c r="D49" s="1">
        <f>Plan1!D49*Plan3!$E278</f>
        <v>84575530.428568989</v>
      </c>
      <c r="E49" s="1">
        <f>Plan1!E49*Plan3!$E278</f>
        <v>1374767.6272124879</v>
      </c>
      <c r="F49" s="1">
        <f>Plan1!F49*Plan3!$E278</f>
        <v>26498824.23651078</v>
      </c>
      <c r="G49" s="1">
        <f>Plan1!G49*Plan3!$E278</f>
        <v>72212298.106605113</v>
      </c>
      <c r="H49" s="1">
        <f>Plan1!H49*Plan3!$E278</f>
        <v>10528482.580569435</v>
      </c>
      <c r="I49" s="1"/>
    </row>
    <row r="50" spans="1:9" x14ac:dyDescent="0.25">
      <c r="A50" s="3">
        <v>37530</v>
      </c>
      <c r="B50" s="1">
        <f>Plan1!B50*Plan3!$E279</f>
        <v>648611238.96774316</v>
      </c>
      <c r="C50" s="1">
        <f>Plan1!C50*Plan3!$E279</f>
        <v>5872559.5750447083</v>
      </c>
      <c r="D50" s="1">
        <f>Plan1!D50*Plan3!$E279</f>
        <v>88799446.989235073</v>
      </c>
      <c r="E50" s="1">
        <f>Plan1!E50*Plan3!$E279</f>
        <v>1454169.4792924107</v>
      </c>
      <c r="F50" s="1">
        <f>Plan1!F50*Plan3!$E279</f>
        <v>25018597.367692936</v>
      </c>
      <c r="G50" s="1">
        <f>Plan1!G50*Plan3!$E279</f>
        <v>93926044.72472696</v>
      </c>
      <c r="H50" s="1">
        <f>Plan1!H50*Plan3!$E279</f>
        <v>11801155.493434094</v>
      </c>
      <c r="I50" s="1"/>
    </row>
    <row r="51" spans="1:9" x14ac:dyDescent="0.25">
      <c r="A51" s="3">
        <v>37561</v>
      </c>
      <c r="B51" s="1">
        <f>Plan1!B51*Plan3!$E280</f>
        <v>820842776.74873078</v>
      </c>
      <c r="C51" s="1">
        <f>Plan1!C51*Plan3!$E280</f>
        <v>4069581.4090193869</v>
      </c>
      <c r="D51" s="1">
        <f>Plan1!D51*Plan3!$E280</f>
        <v>89382458.173879474</v>
      </c>
      <c r="E51" s="1">
        <f>Plan1!E51*Plan3!$E280</f>
        <v>2003747.457810825</v>
      </c>
      <c r="F51" s="1">
        <f>Plan1!F51*Plan3!$E280</f>
        <v>23804137.788472295</v>
      </c>
      <c r="G51" s="1">
        <f>Plan1!G51*Plan3!$E280</f>
        <v>79969194.403895333</v>
      </c>
      <c r="H51" s="1">
        <f>Plan1!H51*Plan3!$E280</f>
        <v>16000388.925857658</v>
      </c>
      <c r="I51" s="1"/>
    </row>
    <row r="52" spans="1:9" x14ac:dyDescent="0.25">
      <c r="A52" s="3">
        <v>37591</v>
      </c>
      <c r="B52" s="1">
        <f>Plan1!B52*Plan3!$E281</f>
        <v>739995140.57167137</v>
      </c>
      <c r="C52" s="1">
        <f>Plan1!C52*Plan3!$E281</f>
        <v>4052805.3968369141</v>
      </c>
      <c r="D52" s="1">
        <f>Plan1!D52*Plan3!$E281</f>
        <v>144125278.92878059</v>
      </c>
      <c r="E52" s="1">
        <f>Plan1!E52*Plan3!$E281</f>
        <v>1614806.1788483073</v>
      </c>
      <c r="F52" s="1">
        <f>Plan1!F52*Plan3!$E281</f>
        <v>42290000.13125357</v>
      </c>
      <c r="G52" s="1">
        <f>Plan1!G52*Plan3!$E281</f>
        <v>80603295.937326297</v>
      </c>
      <c r="H52" s="1">
        <f>Plan1!H52*Plan3!$E281</f>
        <v>13495736.970052458</v>
      </c>
      <c r="I52" s="1"/>
    </row>
    <row r="53" spans="1:9" x14ac:dyDescent="0.25">
      <c r="A53" s="3">
        <v>37622</v>
      </c>
      <c r="B53" s="1">
        <f>Plan1!B53*Plan3!$E282</f>
        <v>724196366.72638547</v>
      </c>
      <c r="C53" s="1">
        <f>Plan1!C53*Plan3!$E282</f>
        <v>8968315.1360303611</v>
      </c>
      <c r="D53" s="1">
        <f>Plan1!D53*Plan3!$E282</f>
        <v>11852597.457200147</v>
      </c>
      <c r="E53" s="1">
        <f>Plan1!E53*Plan3!$E282</f>
        <v>1002728.2181942582</v>
      </c>
      <c r="F53" s="1">
        <f>Plan1!F53*Plan3!$E282</f>
        <v>20971995.205414161</v>
      </c>
      <c r="G53" s="1">
        <f>Plan1!G53*Plan3!$E282</f>
        <v>81734140.97544457</v>
      </c>
      <c r="H53" s="1">
        <f>Plan1!H53*Plan3!$E282</f>
        <v>13554120.79640808</v>
      </c>
      <c r="I53" s="1"/>
    </row>
    <row r="54" spans="1:9" x14ac:dyDescent="0.25">
      <c r="A54" s="3">
        <v>37653</v>
      </c>
      <c r="B54" s="1">
        <f>Plan1!B54*Plan3!$E283</f>
        <v>781543918.42858994</v>
      </c>
      <c r="C54" s="1">
        <f>Plan1!C54*Plan3!$E283</f>
        <v>47494147.292356417</v>
      </c>
      <c r="D54" s="1">
        <f>Plan1!D54*Plan3!$E283</f>
        <v>20728725.789942179</v>
      </c>
      <c r="E54" s="1">
        <f>Plan1!E54*Plan3!$E283</f>
        <v>842166.81698012212</v>
      </c>
      <c r="F54" s="1">
        <f>Plan1!F54*Plan3!$E283</f>
        <v>23970180.422958702</v>
      </c>
      <c r="G54" s="1">
        <f>Plan1!G54*Plan3!$E283</f>
        <v>84731813.339062244</v>
      </c>
      <c r="H54" s="1">
        <f>Plan1!H54*Plan3!$E283</f>
        <v>21383877.827962693</v>
      </c>
      <c r="I54" s="1"/>
    </row>
    <row r="55" spans="1:9" x14ac:dyDescent="0.25">
      <c r="A55" s="3">
        <v>37681</v>
      </c>
      <c r="B55" s="1">
        <f>Plan1!B55*Plan3!$E284</f>
        <v>710879143.13586652</v>
      </c>
      <c r="C55" s="1">
        <f>Plan1!C55*Plan3!$E284</f>
        <v>57239900.137617439</v>
      </c>
      <c r="D55" s="1">
        <f>Plan1!D55*Plan3!$E284</f>
        <v>37222280.189006537</v>
      </c>
      <c r="E55" s="1">
        <f>Plan1!E55*Plan3!$E284</f>
        <v>1129631.5128194585</v>
      </c>
      <c r="F55" s="1">
        <f>Plan1!F55*Plan3!$E284</f>
        <v>23346322.442230742</v>
      </c>
      <c r="G55" s="1">
        <f>Plan1!G55*Plan3!$E284</f>
        <v>72600288.074501544</v>
      </c>
      <c r="H55" s="1">
        <f>Plan1!H55*Plan3!$E284</f>
        <v>20026333.659096386</v>
      </c>
      <c r="I55" s="1"/>
    </row>
    <row r="56" spans="1:9" x14ac:dyDescent="0.25">
      <c r="A56" s="3">
        <v>37712</v>
      </c>
      <c r="B56" s="1">
        <f>Plan1!B56*Plan3!$E285</f>
        <v>713523408.71126533</v>
      </c>
      <c r="C56" s="1">
        <f>Plan1!C56*Plan3!$E285</f>
        <v>55676726.347123213</v>
      </c>
      <c r="D56" s="1">
        <f>Plan1!D56*Plan3!$E285</f>
        <v>20950440.923546318</v>
      </c>
      <c r="E56" s="1">
        <f>Plan1!E56*Plan3!$E285</f>
        <v>1242970.992447386</v>
      </c>
      <c r="F56" s="1">
        <f>Plan1!F56*Plan3!$E285</f>
        <v>24411458.138813835</v>
      </c>
      <c r="G56" s="1">
        <f>Plan1!G56*Plan3!$E285</f>
        <v>68460598.431435794</v>
      </c>
      <c r="H56" s="1">
        <f>Plan1!H56*Plan3!$E285</f>
        <v>18650452.838828061</v>
      </c>
      <c r="I56" s="1"/>
    </row>
    <row r="57" spans="1:9" x14ac:dyDescent="0.25">
      <c r="A57" s="3">
        <v>37742</v>
      </c>
      <c r="B57" s="1">
        <f>Plan1!B57*Plan3!$E286</f>
        <v>755261171.89686155</v>
      </c>
      <c r="C57" s="1">
        <f>Plan1!C57*Plan3!$E286</f>
        <v>27270674.894480515</v>
      </c>
      <c r="D57" s="1">
        <f>Plan1!D57*Plan3!$E286</f>
        <v>27036794.472517237</v>
      </c>
      <c r="E57" s="1">
        <f>Plan1!E57*Plan3!$E286</f>
        <v>1117989.2534463163</v>
      </c>
      <c r="F57" s="1">
        <f>Plan1!F57*Plan3!$E286</f>
        <v>24362993.53606867</v>
      </c>
      <c r="G57" s="1">
        <f>Plan1!G57*Plan3!$E286</f>
        <v>95442067.627119198</v>
      </c>
      <c r="H57" s="1">
        <f>Plan1!H57*Plan3!$E286</f>
        <v>24010098.303024005</v>
      </c>
      <c r="I57" s="1"/>
    </row>
    <row r="58" spans="1:9" x14ac:dyDescent="0.25">
      <c r="A58" s="3">
        <v>37773</v>
      </c>
      <c r="B58" s="1">
        <f>Plan1!B58*Plan3!$E287</f>
        <v>782409280.32157314</v>
      </c>
      <c r="C58" s="1">
        <f>Plan1!C58*Plan3!$E287</f>
        <v>11521542.493649775</v>
      </c>
      <c r="D58" s="1">
        <f>Plan1!D58*Plan3!$E287</f>
        <v>46128811.234121636</v>
      </c>
      <c r="E58" s="1">
        <f>Plan1!E58*Plan3!$E287</f>
        <v>1015066.6269430819</v>
      </c>
      <c r="F58" s="1">
        <f>Plan1!F58*Plan3!$E287</f>
        <v>29785211.281439938</v>
      </c>
      <c r="G58" s="1">
        <f>Plan1!G58*Plan3!$E287</f>
        <v>67125806.963598147</v>
      </c>
      <c r="H58" s="1">
        <f>Plan1!H58*Plan3!$E287</f>
        <v>13052119.030771183</v>
      </c>
      <c r="I58" s="1"/>
    </row>
    <row r="59" spans="1:9" x14ac:dyDescent="0.25">
      <c r="A59" s="3">
        <v>37803</v>
      </c>
      <c r="B59" s="1">
        <f>Plan1!B59*Plan3!$E288</f>
        <v>689150536.20718086</v>
      </c>
      <c r="C59" s="1">
        <f>Plan1!C59*Plan3!$E288</f>
        <v>10688684.392528469</v>
      </c>
      <c r="D59" s="1">
        <f>Plan1!D59*Plan3!$E288</f>
        <v>15050372.314145386</v>
      </c>
      <c r="E59" s="1">
        <f>Plan1!E59*Plan3!$E288</f>
        <v>1075293.3375933897</v>
      </c>
      <c r="F59" s="1">
        <f>Plan1!F59*Plan3!$E288</f>
        <v>34872226.586981989</v>
      </c>
      <c r="G59" s="1">
        <f>Plan1!G59*Plan3!$E288</f>
        <v>56169454.817075692</v>
      </c>
      <c r="H59" s="1">
        <f>Plan1!H59*Plan3!$E288</f>
        <v>14445776.301836958</v>
      </c>
      <c r="I59" s="1"/>
    </row>
    <row r="60" spans="1:9" x14ac:dyDescent="0.25">
      <c r="A60" s="3">
        <v>37834</v>
      </c>
      <c r="B60" s="1">
        <f>Plan1!B60*Plan3!$E289</f>
        <v>717443702.62638807</v>
      </c>
      <c r="C60" s="1">
        <f>Plan1!C60*Plan3!$E289</f>
        <v>10978366.910604989</v>
      </c>
      <c r="D60" s="1">
        <f>Plan1!D60*Plan3!$E289</f>
        <v>24922499.582182731</v>
      </c>
      <c r="E60" s="1">
        <f>Plan1!E60*Plan3!$E289</f>
        <v>1152795.4646995189</v>
      </c>
      <c r="F60" s="1">
        <f>Plan1!F60*Plan3!$E289</f>
        <v>35864330.792895176</v>
      </c>
      <c r="G60" s="1">
        <f>Plan1!G60*Plan3!$E289</f>
        <v>73439782.674439862</v>
      </c>
      <c r="H60" s="1">
        <f>Plan1!H60*Plan3!$E289</f>
        <v>20419385.337157194</v>
      </c>
      <c r="I60" s="1"/>
    </row>
    <row r="61" spans="1:9" x14ac:dyDescent="0.25">
      <c r="A61" s="3">
        <v>37865</v>
      </c>
      <c r="B61" s="1">
        <f>Plan1!B61*Plan3!$E290</f>
        <v>736057164.39396989</v>
      </c>
      <c r="C61" s="1">
        <f>Plan1!C61*Plan3!$E290</f>
        <v>5837020.1204777565</v>
      </c>
      <c r="D61" s="1">
        <f>Plan1!D61*Plan3!$E290</f>
        <v>29674796.34307779</v>
      </c>
      <c r="E61" s="1">
        <f>Plan1!E61*Plan3!$E290</f>
        <v>1243207.347156734</v>
      </c>
      <c r="F61" s="1">
        <f>Plan1!F61*Plan3!$E290</f>
        <v>40446741.619457722</v>
      </c>
      <c r="G61" s="1">
        <f>Plan1!G61*Plan3!$E290</f>
        <v>63229126.567218341</v>
      </c>
      <c r="H61" s="1">
        <f>Plan1!H61*Plan3!$E290</f>
        <v>15475962.485892152</v>
      </c>
      <c r="I61" s="1"/>
    </row>
    <row r="62" spans="1:9" x14ac:dyDescent="0.25">
      <c r="A62" s="3">
        <v>37895</v>
      </c>
      <c r="B62" s="1">
        <f>Plan1!B62*Plan3!$E291</f>
        <v>869160424.09547353</v>
      </c>
      <c r="C62" s="1">
        <f>Plan1!C62*Plan3!$E291</f>
        <v>4624251.3861455638</v>
      </c>
      <c r="D62" s="1">
        <f>Plan1!D62*Plan3!$E291</f>
        <v>65929395.513737716</v>
      </c>
      <c r="E62" s="1">
        <f>Plan1!E62*Plan3!$E291</f>
        <v>1990483.0697350758</v>
      </c>
      <c r="F62" s="1">
        <f>Plan1!F62*Plan3!$E291</f>
        <v>39152365.798570693</v>
      </c>
      <c r="G62" s="1">
        <f>Plan1!G62*Plan3!$E291</f>
        <v>65137068.692687348</v>
      </c>
      <c r="H62" s="1">
        <f>Plan1!H62*Plan3!$E291</f>
        <v>16347127.375813505</v>
      </c>
      <c r="I62" s="1"/>
    </row>
    <row r="63" spans="1:9" x14ac:dyDescent="0.25">
      <c r="A63" s="3">
        <v>37926</v>
      </c>
      <c r="B63" s="1">
        <f>Plan1!B63*Plan3!$E292</f>
        <v>854418081.38148868</v>
      </c>
      <c r="C63" s="1">
        <f>Plan1!C63*Plan3!$E292</f>
        <v>3654620.8292102651</v>
      </c>
      <c r="D63" s="1">
        <f>Plan1!D63*Plan3!$E292</f>
        <v>26579115.357313838</v>
      </c>
      <c r="E63" s="1">
        <f>Plan1!E63*Plan3!$E292</f>
        <v>1312637.848547494</v>
      </c>
      <c r="F63" s="1">
        <f>Plan1!F63*Plan3!$E292</f>
        <v>22628497.3899532</v>
      </c>
      <c r="G63" s="1">
        <f>Plan1!G63*Plan3!$E292</f>
        <v>72314287.617422685</v>
      </c>
      <c r="H63" s="1">
        <f>Plan1!H63*Plan3!$E292</f>
        <v>21690251.983272918</v>
      </c>
      <c r="I63" s="1"/>
    </row>
    <row r="64" spans="1:9" x14ac:dyDescent="0.25">
      <c r="A64" s="3">
        <v>37956</v>
      </c>
      <c r="B64" s="1">
        <f>Plan1!B64*Plan3!$E293</f>
        <v>813600765.72809839</v>
      </c>
      <c r="C64" s="1">
        <f>Plan1!C64*Plan3!$E293</f>
        <v>3970683.3786032689</v>
      </c>
      <c r="D64" s="1">
        <f>Plan1!D64*Plan3!$E293</f>
        <v>130701013.6067344</v>
      </c>
      <c r="E64" s="1">
        <f>Plan1!E64*Plan3!$E293</f>
        <v>1627213.7949672798</v>
      </c>
      <c r="F64" s="1">
        <f>Plan1!F64*Plan3!$E293</f>
        <v>29789534.193292104</v>
      </c>
      <c r="G64" s="1">
        <f>Plan1!G64*Plan3!$E293</f>
        <v>75006839.233344868</v>
      </c>
      <c r="H64" s="1">
        <f>Plan1!H64*Plan3!$E293</f>
        <v>14650460.654001052</v>
      </c>
      <c r="I64" s="1"/>
    </row>
    <row r="65" spans="1:9" x14ac:dyDescent="0.25">
      <c r="A65" s="3">
        <v>37987</v>
      </c>
      <c r="B65" s="1">
        <f>Plan1!B65*Plan3!$E294</f>
        <v>908285517.71051669</v>
      </c>
      <c r="C65" s="1">
        <f>Plan1!C65*Plan3!$E294</f>
        <v>12625488.952078901</v>
      </c>
      <c r="D65" s="1">
        <f>Plan1!D65*Plan3!$E294</f>
        <v>52152696.903239548</v>
      </c>
      <c r="E65" s="1">
        <f>Plan1!E65*Plan3!$E294</f>
        <v>896982.39378400403</v>
      </c>
      <c r="F65" s="1">
        <f>Plan1!F65*Plan3!$E294</f>
        <v>25016450.023265094</v>
      </c>
      <c r="G65" s="1">
        <f>Plan1!G65*Plan3!$E294</f>
        <v>81706006.929120436</v>
      </c>
      <c r="H65" s="1">
        <f>Plan1!H65*Plan3!$E294</f>
        <v>13498332.377646312</v>
      </c>
      <c r="I65" s="1"/>
    </row>
    <row r="66" spans="1:9" x14ac:dyDescent="0.25">
      <c r="A66" s="3">
        <v>38018</v>
      </c>
      <c r="B66" s="1">
        <f>Plan1!B66*Plan3!$E295</f>
        <v>807545022.08493328</v>
      </c>
      <c r="C66" s="1">
        <f>Plan1!C66*Plan3!$E295</f>
        <v>74310704.820073009</v>
      </c>
      <c r="D66" s="1">
        <f>Plan1!D66*Plan3!$E295</f>
        <v>37849438.565021478</v>
      </c>
      <c r="E66" s="1">
        <f>Plan1!E66*Plan3!$E295</f>
        <v>775187.64462805237</v>
      </c>
      <c r="F66" s="1">
        <f>Plan1!F66*Plan3!$E295</f>
        <v>25767328.147499479</v>
      </c>
      <c r="G66" s="1">
        <f>Plan1!G66*Plan3!$E295</f>
        <v>75565675.420160174</v>
      </c>
      <c r="H66" s="1">
        <f>Plan1!H66*Plan3!$E295</f>
        <v>20918206.270796105</v>
      </c>
      <c r="I66" s="1"/>
    </row>
    <row r="67" spans="1:9" x14ac:dyDescent="0.25">
      <c r="A67" s="3">
        <v>38047</v>
      </c>
      <c r="B67" s="1">
        <f>Plan1!B67*Plan3!$E296</f>
        <v>735982916.36176467</v>
      </c>
      <c r="C67" s="1">
        <f>Plan1!C67*Plan3!$E296</f>
        <v>118331318.21100181</v>
      </c>
      <c r="D67" s="1">
        <f>Plan1!D67*Plan3!$E296</f>
        <v>47151888.417020194</v>
      </c>
      <c r="E67" s="1">
        <f>Plan1!E67*Plan3!$E296</f>
        <v>1159560.1403703622</v>
      </c>
      <c r="F67" s="1">
        <f>Plan1!F67*Plan3!$E296</f>
        <v>30565506.063500516</v>
      </c>
      <c r="G67" s="1">
        <f>Plan1!G67*Plan3!$E296</f>
        <v>84504372.759750575</v>
      </c>
      <c r="H67" s="1">
        <f>Plan1!H67*Plan3!$E296</f>
        <v>10396797.24562105</v>
      </c>
      <c r="I67" s="1"/>
    </row>
    <row r="68" spans="1:9" x14ac:dyDescent="0.25">
      <c r="A68" s="3">
        <v>38078</v>
      </c>
      <c r="B68" s="1">
        <f>Plan1!B68*Plan3!$E297</f>
        <v>917453260.33712089</v>
      </c>
      <c r="C68" s="1">
        <f>Plan1!C68*Plan3!$E297</f>
        <v>45876482.349414565</v>
      </c>
      <c r="D68" s="1">
        <f>Plan1!D68*Plan3!$E297</f>
        <v>49436457.83342272</v>
      </c>
      <c r="E68" s="1">
        <f>Plan1!E68*Plan3!$E297</f>
        <v>1205119.582810258</v>
      </c>
      <c r="F68" s="1">
        <f>Plan1!F68*Plan3!$E297</f>
        <v>29901569.85854068</v>
      </c>
      <c r="G68" s="1">
        <f>Plan1!G68*Plan3!$E297</f>
        <v>78404259.588493854</v>
      </c>
      <c r="H68" s="1">
        <f>Plan1!H68*Plan3!$E297</f>
        <v>9356651.9046569988</v>
      </c>
      <c r="I68" s="1"/>
    </row>
    <row r="69" spans="1:9" x14ac:dyDescent="0.25">
      <c r="A69" s="3">
        <v>38108</v>
      </c>
      <c r="B69" s="1">
        <f>Plan1!B69*Plan3!$E298</f>
        <v>827480452.84431839</v>
      </c>
      <c r="C69" s="1">
        <f>Plan1!C69*Plan3!$E298</f>
        <v>15514494.854799477</v>
      </c>
      <c r="D69" s="1">
        <f>Plan1!D69*Plan3!$E298</f>
        <v>37269454.473326087</v>
      </c>
      <c r="E69" s="1">
        <f>Plan1!E69*Plan3!$E298</f>
        <v>1250902.068382771</v>
      </c>
      <c r="F69" s="1">
        <f>Plan1!F69*Plan3!$E298</f>
        <v>22957628.855601918</v>
      </c>
      <c r="G69" s="1">
        <f>Plan1!G69*Plan3!$E298</f>
        <v>90850664.868017122</v>
      </c>
      <c r="H69" s="1">
        <f>Plan1!H69*Plan3!$E298</f>
        <v>16971719.76843638</v>
      </c>
      <c r="I69" s="1"/>
    </row>
    <row r="70" spans="1:9" x14ac:dyDescent="0.25">
      <c r="A70" s="3">
        <v>38139</v>
      </c>
      <c r="B70" s="1">
        <f>Plan1!B70*Plan3!$E299</f>
        <v>852920113.26306856</v>
      </c>
      <c r="C70" s="1">
        <f>Plan1!C70*Plan3!$E299</f>
        <v>11562624.290539611</v>
      </c>
      <c r="D70" s="1">
        <f>Plan1!D70*Plan3!$E299</f>
        <v>48220899.74201946</v>
      </c>
      <c r="E70" s="1">
        <f>Plan1!E70*Plan3!$E299</f>
        <v>1507085.6775171538</v>
      </c>
      <c r="F70" s="1">
        <f>Plan1!F70*Plan3!$E299</f>
        <v>33225485.926088866</v>
      </c>
      <c r="G70" s="1">
        <f>Plan1!G70*Plan3!$E299</f>
        <v>58559855.713437878</v>
      </c>
      <c r="H70" s="1">
        <f>Plan1!H70*Plan3!$E299</f>
        <v>10315513.244307095</v>
      </c>
      <c r="I70" s="1"/>
    </row>
    <row r="71" spans="1:9" x14ac:dyDescent="0.25">
      <c r="A71" s="3">
        <v>38169</v>
      </c>
      <c r="B71" s="1">
        <f>Plan1!B71*Plan3!$E300</f>
        <v>921054726.30488753</v>
      </c>
      <c r="C71" s="1">
        <f>Plan1!C71*Plan3!$E300</f>
        <v>10773719.785027619</v>
      </c>
      <c r="D71" s="1">
        <f>Plan1!D71*Plan3!$E300</f>
        <v>43580546.092353933</v>
      </c>
      <c r="E71" s="1">
        <f>Plan1!E71*Plan3!$E300</f>
        <v>1153813.548954648</v>
      </c>
      <c r="F71" s="1">
        <f>Plan1!F71*Plan3!$E300</f>
        <v>38404521.900428943</v>
      </c>
      <c r="G71" s="1">
        <f>Plan1!G71*Plan3!$E300</f>
        <v>60349726.758457154</v>
      </c>
      <c r="H71" s="1">
        <f>Plan1!H71*Plan3!$E300</f>
        <v>15135618.196844356</v>
      </c>
      <c r="I71" s="1"/>
    </row>
    <row r="72" spans="1:9" x14ac:dyDescent="0.25">
      <c r="A72" s="3">
        <v>38200</v>
      </c>
      <c r="B72" s="1">
        <f>Plan1!B72*Plan3!$E301</f>
        <v>974660012.81357384</v>
      </c>
      <c r="C72" s="1">
        <f>Plan1!C72*Plan3!$E301</f>
        <v>8615823.9744324442</v>
      </c>
      <c r="D72" s="1">
        <f>Plan1!D72*Plan3!$E301</f>
        <v>34728395.681656264</v>
      </c>
      <c r="E72" s="1">
        <f>Plan1!E72*Plan3!$E301</f>
        <v>1798382.0419900345</v>
      </c>
      <c r="F72" s="1">
        <f>Plan1!F72*Plan3!$E301</f>
        <v>40495676.107411273</v>
      </c>
      <c r="G72" s="1">
        <f>Plan1!G72*Plan3!$E301</f>
        <v>77975669.145982489</v>
      </c>
      <c r="H72" s="1">
        <f>Plan1!H72*Plan3!$E301</f>
        <v>21999053.908732727</v>
      </c>
      <c r="I72" s="1"/>
    </row>
    <row r="73" spans="1:9" x14ac:dyDescent="0.25">
      <c r="A73" s="3">
        <v>38231</v>
      </c>
      <c r="B73" s="1">
        <f>Plan1!B73*Plan3!$E302</f>
        <v>899734856.83905256</v>
      </c>
      <c r="C73" s="1">
        <f>Plan1!C73*Plan3!$E302</f>
        <v>5952331.0880086916</v>
      </c>
      <c r="D73" s="1">
        <f>Plan1!D73*Plan3!$E302</f>
        <v>32237866.412146423</v>
      </c>
      <c r="E73" s="1">
        <f>Plan1!E73*Plan3!$E302</f>
        <v>884386.57235961943</v>
      </c>
      <c r="F73" s="1">
        <f>Plan1!F73*Plan3!$E302</f>
        <v>40905797.834773839</v>
      </c>
      <c r="G73" s="1">
        <f>Plan1!G73*Plan3!$E302</f>
        <v>67301083.108174443</v>
      </c>
      <c r="H73" s="1">
        <f>Plan1!H73*Plan3!$E302</f>
        <v>12809164.16361771</v>
      </c>
      <c r="I73" s="1"/>
    </row>
    <row r="74" spans="1:9" x14ac:dyDescent="0.25">
      <c r="A74" s="3">
        <v>38261</v>
      </c>
      <c r="B74" s="1">
        <f>Plan1!B74*Plan3!$E303</f>
        <v>983493480.59562731</v>
      </c>
      <c r="C74" s="1">
        <f>Plan1!C74*Plan3!$E303</f>
        <v>6139432.3020551447</v>
      </c>
      <c r="D74" s="1">
        <f>Plan1!D74*Plan3!$E303</f>
        <v>37232224.108270705</v>
      </c>
      <c r="E74" s="1">
        <f>Plan1!E74*Plan3!$E303</f>
        <v>1161101.9441670161</v>
      </c>
      <c r="F74" s="1">
        <f>Plan1!F74*Plan3!$E303</f>
        <v>40204346.197473511</v>
      </c>
      <c r="G74" s="1">
        <f>Plan1!G74*Plan3!$E303</f>
        <v>71707415.177567661</v>
      </c>
      <c r="H74" s="1">
        <f>Plan1!H74*Plan3!$E303</f>
        <v>14209365.945148828</v>
      </c>
      <c r="I74" s="1"/>
    </row>
    <row r="75" spans="1:9" x14ac:dyDescent="0.25">
      <c r="A75" s="3">
        <v>38292</v>
      </c>
      <c r="B75" s="1">
        <f>Plan1!B75*Plan3!$E304</f>
        <v>970105834.77912295</v>
      </c>
      <c r="C75" s="1">
        <f>Plan1!C75*Plan3!$E304</f>
        <v>7469597.7142146854</v>
      </c>
      <c r="D75" s="1">
        <f>Plan1!D75*Plan3!$E304</f>
        <v>46783180.268984012</v>
      </c>
      <c r="E75" s="1">
        <f>Plan1!E75*Plan3!$E304</f>
        <v>2020077.0446973057</v>
      </c>
      <c r="F75" s="1">
        <f>Plan1!F75*Plan3!$E304</f>
        <v>56711572.042774476</v>
      </c>
      <c r="G75" s="1">
        <f>Plan1!G75*Plan3!$E304</f>
        <v>70994095.916574702</v>
      </c>
      <c r="H75" s="1">
        <f>Plan1!H75*Plan3!$E304</f>
        <v>26012616.381732713</v>
      </c>
      <c r="I75" s="1"/>
    </row>
    <row r="76" spans="1:9" x14ac:dyDescent="0.25">
      <c r="A76" s="3">
        <v>38322</v>
      </c>
      <c r="B76" s="1">
        <f>Plan1!B76*Plan3!$E305</f>
        <v>1060694965.080358</v>
      </c>
      <c r="C76" s="1">
        <f>Plan1!C76*Plan3!$E305</f>
        <v>6462483.1723601446</v>
      </c>
      <c r="D76" s="1">
        <f>Plan1!D76*Plan3!$E305</f>
        <v>105245188.3058567</v>
      </c>
      <c r="E76" s="1">
        <f>Plan1!E76*Plan3!$E305</f>
        <v>1562500.2755831792</v>
      </c>
      <c r="F76" s="1">
        <f>Plan1!F76*Plan3!$E305</f>
        <v>34557413.89760492</v>
      </c>
      <c r="G76" s="1">
        <f>Plan1!G76*Plan3!$E305</f>
        <v>86877390.165538222</v>
      </c>
      <c r="H76" s="1">
        <f>Plan1!H76*Plan3!$E305</f>
        <v>14350234.780344153</v>
      </c>
      <c r="I76" s="1"/>
    </row>
    <row r="77" spans="1:9" x14ac:dyDescent="0.25">
      <c r="A77" s="3">
        <v>38353</v>
      </c>
      <c r="B77" s="1">
        <f>Plan1!B77*Plan3!$E306</f>
        <v>1033073662.9522204</v>
      </c>
      <c r="C77" s="1">
        <f>Plan1!C77*Plan3!$E306</f>
        <v>16608705.176740924</v>
      </c>
      <c r="D77" s="1">
        <f>Plan1!D77*Plan3!$E306</f>
        <v>8253069.3365145503</v>
      </c>
      <c r="E77" s="1">
        <f>Plan1!E77*Plan3!$E306</f>
        <v>833737.90671908087</v>
      </c>
      <c r="F77" s="1">
        <f>Plan1!F77*Plan3!$E306</f>
        <v>27323562.029407714</v>
      </c>
      <c r="G77" s="1">
        <f>Plan1!G77*Plan3!$E306</f>
        <v>97122494.052295119</v>
      </c>
      <c r="H77" s="1">
        <f>Plan1!H77*Plan3!$E306</f>
        <v>12176423.473732671</v>
      </c>
      <c r="I77" s="1"/>
    </row>
    <row r="78" spans="1:9" x14ac:dyDescent="0.25">
      <c r="A78" s="3">
        <v>38384</v>
      </c>
      <c r="B78" s="1">
        <f>Plan1!B78*Plan3!$E307</f>
        <v>973566502.78260052</v>
      </c>
      <c r="C78" s="1">
        <f>Plan1!C78*Plan3!$E307</f>
        <v>93313317.15935865</v>
      </c>
      <c r="D78" s="1">
        <f>Plan1!D78*Plan3!$E307</f>
        <v>39989634.053092167</v>
      </c>
      <c r="E78" s="1">
        <f>Plan1!E78*Plan3!$E307</f>
        <v>960601.76763991138</v>
      </c>
      <c r="F78" s="1">
        <f>Plan1!F78*Plan3!$E307</f>
        <v>31000349.998396587</v>
      </c>
      <c r="G78" s="1">
        <f>Plan1!G78*Plan3!$E307</f>
        <v>84521567.231577247</v>
      </c>
      <c r="H78" s="1">
        <f>Plan1!H78*Plan3!$E307</f>
        <v>24561215.241610419</v>
      </c>
      <c r="I78" s="1"/>
    </row>
    <row r="79" spans="1:9" x14ac:dyDescent="0.25">
      <c r="A79" s="3">
        <v>38412</v>
      </c>
      <c r="B79" s="1">
        <f>Plan1!B79*Plan3!$E308</f>
        <v>985257436.3193599</v>
      </c>
      <c r="C79" s="1">
        <f>Plan1!C79*Plan3!$E308</f>
        <v>130702859.04264562</v>
      </c>
      <c r="D79" s="1">
        <f>Plan1!D79*Plan3!$E308</f>
        <v>58786191.910323903</v>
      </c>
      <c r="E79" s="1">
        <f>Plan1!E79*Plan3!$E308</f>
        <v>1216026.59294942</v>
      </c>
      <c r="F79" s="1">
        <f>Plan1!F79*Plan3!$E308</f>
        <v>34925844.327917218</v>
      </c>
      <c r="G79" s="1">
        <f>Plan1!G79*Plan3!$E308</f>
        <v>80569707.124360517</v>
      </c>
      <c r="H79" s="1">
        <f>Plan1!H79*Plan3!$E308</f>
        <v>13881024.221339384</v>
      </c>
      <c r="I79" s="1"/>
    </row>
    <row r="80" spans="1:9" x14ac:dyDescent="0.25">
      <c r="A80" s="3">
        <v>38443</v>
      </c>
      <c r="B80" s="1">
        <f>Plan1!B80*Plan3!$E309</f>
        <v>1084405490.6658638</v>
      </c>
      <c r="C80" s="1">
        <f>Plan1!C80*Plan3!$E309</f>
        <v>49169142.926918074</v>
      </c>
      <c r="D80" s="1">
        <f>Plan1!D80*Plan3!$E309</f>
        <v>38467018.540042385</v>
      </c>
      <c r="E80" s="1">
        <f>Plan1!E80*Plan3!$E309</f>
        <v>1182717.2031987202</v>
      </c>
      <c r="F80" s="1">
        <f>Plan1!F80*Plan3!$E309</f>
        <v>25261024.645980325</v>
      </c>
      <c r="G80" s="1">
        <f>Plan1!G80*Plan3!$E309</f>
        <v>86721634.887192205</v>
      </c>
      <c r="H80" s="1">
        <f>Plan1!H80*Plan3!$E309</f>
        <v>11444519.734931855</v>
      </c>
      <c r="I80" s="1"/>
    </row>
    <row r="81" spans="1:9" x14ac:dyDescent="0.25">
      <c r="A81" s="3">
        <v>38473</v>
      </c>
      <c r="B81" s="1">
        <f>Plan1!B81*Plan3!$E310</f>
        <v>1037047474.4130101</v>
      </c>
      <c r="C81" s="1">
        <f>Plan1!C81*Plan3!$E310</f>
        <v>19420700.787475742</v>
      </c>
      <c r="D81" s="1">
        <f>Plan1!D81*Plan3!$E310</f>
        <v>34921289.87834397</v>
      </c>
      <c r="E81" s="1">
        <f>Plan1!E81*Plan3!$E310</f>
        <v>1641421.2407446734</v>
      </c>
      <c r="F81" s="1">
        <f>Plan1!F81*Plan3!$E310</f>
        <v>25101061.232581474</v>
      </c>
      <c r="G81" s="1">
        <f>Plan1!G81*Plan3!$E310</f>
        <v>97407582.064160272</v>
      </c>
      <c r="H81" s="1">
        <f>Plan1!H81*Plan3!$E310</f>
        <v>24109985.26675814</v>
      </c>
      <c r="I81" s="1"/>
    </row>
    <row r="82" spans="1:9" x14ac:dyDescent="0.25">
      <c r="A82" s="3">
        <v>38504</v>
      </c>
      <c r="B82" s="1">
        <f>Plan1!B82*Plan3!$E311</f>
        <v>1068981800.982844</v>
      </c>
      <c r="C82" s="1">
        <f>Plan1!C82*Plan3!$E311</f>
        <v>13314543.236354521</v>
      </c>
      <c r="D82" s="1">
        <f>Plan1!D82*Plan3!$E311</f>
        <v>40454905.8715358</v>
      </c>
      <c r="E82" s="1">
        <f>Plan1!E82*Plan3!$E311</f>
        <v>937637.11036158225</v>
      </c>
      <c r="F82" s="1">
        <f>Plan1!F82*Plan3!$E311</f>
        <v>36496304.995046876</v>
      </c>
      <c r="G82" s="1">
        <f>Plan1!G82*Plan3!$E311</f>
        <v>94391471.150644392</v>
      </c>
      <c r="H82" s="1">
        <f>Plan1!H82*Plan3!$E311</f>
        <v>15128660.521146493</v>
      </c>
      <c r="I82" s="1"/>
    </row>
    <row r="83" spans="1:9" x14ac:dyDescent="0.25">
      <c r="A83" s="3">
        <v>38534</v>
      </c>
      <c r="B83" s="1">
        <f>Plan1!B83*Plan3!$E312</f>
        <v>1043867847.0079662</v>
      </c>
      <c r="C83" s="1">
        <f>Plan1!C83*Plan3!$E312</f>
        <v>10848730.145301126</v>
      </c>
      <c r="D83" s="1">
        <f>Plan1!D83*Plan3!$E312</f>
        <v>31320007.371722907</v>
      </c>
      <c r="E83" s="1">
        <f>Plan1!E83*Plan3!$E312</f>
        <v>1197685.7701391852</v>
      </c>
      <c r="F83" s="1">
        <f>Plan1!F83*Plan3!$E312</f>
        <v>39181565.395129055</v>
      </c>
      <c r="G83" s="1">
        <f>Plan1!G83*Plan3!$E312</f>
        <v>77317524.175238863</v>
      </c>
      <c r="H83" s="1">
        <f>Plan1!H83*Plan3!$E312</f>
        <v>10276843.028516289</v>
      </c>
      <c r="I83" s="1"/>
    </row>
    <row r="84" spans="1:9" x14ac:dyDescent="0.25">
      <c r="A84" s="3">
        <v>38565</v>
      </c>
      <c r="B84" s="1">
        <f>Plan1!B84*Plan3!$E313</f>
        <v>993681974.1920712</v>
      </c>
      <c r="C84" s="1">
        <f>Plan1!C84*Plan3!$E313</f>
        <v>10339411.262554031</v>
      </c>
      <c r="D84" s="1">
        <f>Plan1!D84*Plan3!$E313</f>
        <v>55316541.646573044</v>
      </c>
      <c r="E84" s="1">
        <f>Plan1!E84*Plan3!$E313</f>
        <v>1623260.1617043244</v>
      </c>
      <c r="F84" s="1">
        <f>Plan1!F84*Plan3!$E313</f>
        <v>45632225.551465422</v>
      </c>
      <c r="G84" s="1">
        <f>Plan1!G84*Plan3!$E313</f>
        <v>79412331.373316526</v>
      </c>
      <c r="H84" s="1">
        <f>Plan1!H84*Plan3!$E313</f>
        <v>23920334.83252164</v>
      </c>
      <c r="I84" s="1"/>
    </row>
    <row r="85" spans="1:9" x14ac:dyDescent="0.25">
      <c r="A85" s="3">
        <v>38596</v>
      </c>
      <c r="B85" s="1">
        <f>Plan1!B85*Plan3!$E314</f>
        <v>1113865313.7345152</v>
      </c>
      <c r="C85" s="1">
        <f>Plan1!C85*Plan3!$E314</f>
        <v>7886931.7852864126</v>
      </c>
      <c r="D85" s="1">
        <f>Plan1!D85*Plan3!$E314</f>
        <v>35942596.517200887</v>
      </c>
      <c r="E85" s="1">
        <f>Plan1!E85*Plan3!$E314</f>
        <v>2105856.0525243906</v>
      </c>
      <c r="F85" s="1">
        <f>Plan1!F85*Plan3!$E314</f>
        <v>44152707.430648774</v>
      </c>
      <c r="G85" s="1">
        <f>Plan1!G85*Plan3!$E314</f>
        <v>66102582.991067186</v>
      </c>
      <c r="H85" s="1">
        <f>Plan1!H85*Plan3!$E314</f>
        <v>12921744.962678093</v>
      </c>
      <c r="I85" s="1"/>
    </row>
    <row r="86" spans="1:9" x14ac:dyDescent="0.25">
      <c r="A86" s="3">
        <v>38626</v>
      </c>
      <c r="B86" s="1">
        <f>Plan1!B86*Plan3!$E315</f>
        <v>1076881622.605942</v>
      </c>
      <c r="C86" s="1">
        <f>Plan1!C86*Plan3!$E315</f>
        <v>6665899.5878399517</v>
      </c>
      <c r="D86" s="1">
        <f>Plan1!D86*Plan3!$E315</f>
        <v>39177223.677251816</v>
      </c>
      <c r="E86" s="1">
        <f>Plan1!E86*Plan3!$E315</f>
        <v>1563460.6531745002</v>
      </c>
      <c r="F86" s="1">
        <f>Plan1!F86*Plan3!$E315</f>
        <v>40040902.308995865</v>
      </c>
      <c r="G86" s="1">
        <f>Plan1!G86*Plan3!$E315</f>
        <v>75976894.654309481</v>
      </c>
      <c r="H86" s="1">
        <f>Plan1!H86*Plan3!$E315</f>
        <v>15197557.76239221</v>
      </c>
      <c r="I86" s="1"/>
    </row>
    <row r="87" spans="1:9" x14ac:dyDescent="0.25">
      <c r="A87" s="3">
        <v>38657</v>
      </c>
      <c r="B87" s="1">
        <f>Plan1!B87*Plan3!$E316</f>
        <v>1020049318.9347833</v>
      </c>
      <c r="C87" s="1">
        <f>Plan1!C87*Plan3!$E316</f>
        <v>6149702.9546291623</v>
      </c>
      <c r="D87" s="1">
        <f>Plan1!D87*Plan3!$E316</f>
        <v>49553071.933310002</v>
      </c>
      <c r="E87" s="1">
        <f>Plan1!E87*Plan3!$E316</f>
        <v>1836843.372654425</v>
      </c>
      <c r="F87" s="1">
        <f>Plan1!F87*Plan3!$E316</f>
        <v>66421605.199549377</v>
      </c>
      <c r="G87" s="1">
        <f>Plan1!G87*Plan3!$E316</f>
        <v>91340103.15722084</v>
      </c>
      <c r="H87" s="1">
        <f>Plan1!H87*Plan3!$E316</f>
        <v>20833588.97204484</v>
      </c>
      <c r="I87" s="1"/>
    </row>
    <row r="88" spans="1:9" x14ac:dyDescent="0.25">
      <c r="A88" s="3">
        <v>38687</v>
      </c>
      <c r="B88" s="1">
        <f>Plan1!B88*Plan3!$E317</f>
        <v>1140702716.5744066</v>
      </c>
      <c r="C88" s="1">
        <f>Plan1!C88*Plan3!$E317</f>
        <v>6842428.3545287531</v>
      </c>
      <c r="D88" s="1">
        <f>Plan1!D88*Plan3!$E317</f>
        <v>94685606.577974439</v>
      </c>
      <c r="E88" s="1">
        <f>Plan1!E88*Plan3!$E317</f>
        <v>1760011.3813336755</v>
      </c>
      <c r="F88" s="1">
        <f>Plan1!F88*Plan3!$E317</f>
        <v>63613467.555989116</v>
      </c>
      <c r="G88" s="1">
        <f>Plan1!G88*Plan3!$E317</f>
        <v>127600309.63607638</v>
      </c>
      <c r="H88" s="1">
        <f>Plan1!H88*Plan3!$E317</f>
        <v>12784863.633507296</v>
      </c>
      <c r="I88" s="1"/>
    </row>
    <row r="89" spans="1:9" x14ac:dyDescent="0.25">
      <c r="A89" s="3">
        <v>38718</v>
      </c>
      <c r="B89" s="1">
        <f>Plan1!B89*Plan3!$E318</f>
        <v>1121087115.7345533</v>
      </c>
      <c r="C89" s="1">
        <f>Plan1!C89*Plan3!$E318</f>
        <v>13438916.869285591</v>
      </c>
      <c r="D89" s="1">
        <f>Plan1!D89*Plan3!$E318</f>
        <v>28909365.490764283</v>
      </c>
      <c r="E89" s="1">
        <f>Plan1!E89*Plan3!$E318</f>
        <v>1298232.3649960791</v>
      </c>
      <c r="F89" s="1">
        <f>Plan1!F89*Plan3!$E318</f>
        <v>35870465.228505939</v>
      </c>
      <c r="G89" s="1">
        <f>Plan1!G89*Plan3!$E318</f>
        <v>104127622.19374654</v>
      </c>
      <c r="H89" s="1">
        <f>Plan1!H89*Plan3!$E318</f>
        <v>12558024.7293477</v>
      </c>
      <c r="I89" s="1"/>
    </row>
    <row r="90" spans="1:9" x14ac:dyDescent="0.25">
      <c r="A90" s="3">
        <v>38749</v>
      </c>
      <c r="B90" s="1">
        <f>Plan1!B90*Plan3!$E319</f>
        <v>1059274215.7214638</v>
      </c>
      <c r="C90" s="1">
        <f>Plan1!C90*Plan3!$E319</f>
        <v>12537011.05108059</v>
      </c>
      <c r="D90" s="1">
        <f>Plan1!D90*Plan3!$E319</f>
        <v>63668190.12795455</v>
      </c>
      <c r="E90" s="1">
        <f>Plan1!E90*Plan3!$E319</f>
        <v>2240038.6194289327</v>
      </c>
      <c r="F90" s="1">
        <f>Plan1!F90*Plan3!$E319</f>
        <v>30698697.46916667</v>
      </c>
      <c r="G90" s="1">
        <f>Plan1!G90*Plan3!$E319</f>
        <v>89191873.70639053</v>
      </c>
      <c r="H90" s="1">
        <f>Plan1!H90*Plan3!$E319</f>
        <v>21435167.088855833</v>
      </c>
      <c r="I90" s="1"/>
    </row>
    <row r="91" spans="1:9" x14ac:dyDescent="0.25">
      <c r="A91" s="3">
        <v>38777</v>
      </c>
      <c r="B91" s="1">
        <f>Plan1!B91*Plan3!$E320</f>
        <v>978170366.00303364</v>
      </c>
      <c r="C91" s="1">
        <f>Plan1!C91*Plan3!$E320</f>
        <v>36133886.902889699</v>
      </c>
      <c r="D91" s="1">
        <f>Plan1!D91*Plan3!$E320</f>
        <v>37951739.928693421</v>
      </c>
      <c r="E91" s="1">
        <f>Plan1!E91*Plan3!$E320</f>
        <v>2022954.5853016726</v>
      </c>
      <c r="F91" s="1">
        <f>Plan1!F91*Plan3!$E320</f>
        <v>36586079.881367356</v>
      </c>
      <c r="G91" s="1">
        <f>Plan1!G91*Plan3!$E320</f>
        <v>83903388.051450372</v>
      </c>
      <c r="H91" s="1">
        <f>Plan1!H91*Plan3!$E320</f>
        <v>13133343.494046031</v>
      </c>
      <c r="I91" s="1"/>
    </row>
    <row r="92" spans="1:9" x14ac:dyDescent="0.25">
      <c r="A92" s="3">
        <v>38808</v>
      </c>
      <c r="B92" s="1">
        <f>Plan1!B92*Plan3!$E321</f>
        <v>1138338498.8444467</v>
      </c>
      <c r="C92" s="1">
        <f>Plan1!C92*Plan3!$E321</f>
        <v>108893349.65436086</v>
      </c>
      <c r="D92" s="1">
        <f>Plan1!D92*Plan3!$E321</f>
        <v>36005306.644663148</v>
      </c>
      <c r="E92" s="1">
        <f>Plan1!E92*Plan3!$E321</f>
        <v>1509057.9952175787</v>
      </c>
      <c r="F92" s="1">
        <f>Plan1!F92*Plan3!$E321</f>
        <v>36465314.844684877</v>
      </c>
      <c r="G92" s="1">
        <f>Plan1!G92*Plan3!$E321</f>
        <v>94262824.118837655</v>
      </c>
      <c r="H92" s="1">
        <f>Plan1!H92*Plan3!$E321</f>
        <v>13324358.656476684</v>
      </c>
      <c r="I92" s="1"/>
    </row>
    <row r="93" spans="1:9" x14ac:dyDescent="0.25">
      <c r="A93" s="3">
        <v>38838</v>
      </c>
      <c r="B93" s="1">
        <f>Plan1!B93*Plan3!$E322</f>
        <v>995460152.5505209</v>
      </c>
      <c r="C93" s="1">
        <f>Plan1!C93*Plan3!$E322</f>
        <v>128622474.52032678</v>
      </c>
      <c r="D93" s="1">
        <f>Plan1!D93*Plan3!$E322</f>
        <v>39887179.402045809</v>
      </c>
      <c r="E93" s="1">
        <f>Plan1!E93*Plan3!$E322</f>
        <v>2027394.2891400531</v>
      </c>
      <c r="F93" s="1">
        <f>Plan1!F93*Plan3!$E322</f>
        <v>32636387.437084053</v>
      </c>
      <c r="G93" s="1">
        <f>Plan1!G93*Plan3!$E322</f>
        <v>103348320.33454566</v>
      </c>
      <c r="H93" s="1">
        <f>Plan1!H93*Plan3!$E322</f>
        <v>23445510.920974571</v>
      </c>
      <c r="I93" s="1"/>
    </row>
    <row r="94" spans="1:9" x14ac:dyDescent="0.25">
      <c r="A94" s="3">
        <v>38869</v>
      </c>
      <c r="B94" s="1">
        <f>Plan1!B94*Plan3!$E323</f>
        <v>1095822263.5720308</v>
      </c>
      <c r="C94" s="1">
        <f>Plan1!C94*Plan3!$E323</f>
        <v>42827150.556986786</v>
      </c>
      <c r="D94" s="1">
        <f>Plan1!D94*Plan3!$E323</f>
        <v>39789127.324803315</v>
      </c>
      <c r="E94" s="1">
        <f>Plan1!E94*Plan3!$E323</f>
        <v>1771687.8982544995</v>
      </c>
      <c r="F94" s="1">
        <f>Plan1!F94*Plan3!$E323</f>
        <v>41659005.510129012</v>
      </c>
      <c r="G94" s="1">
        <f>Plan1!G94*Plan3!$E323</f>
        <v>100788225.20206086</v>
      </c>
      <c r="H94" s="1">
        <f>Plan1!H94*Plan3!$E323</f>
        <v>15971309.580366304</v>
      </c>
      <c r="I94" s="1"/>
    </row>
    <row r="95" spans="1:9" x14ac:dyDescent="0.25">
      <c r="A95" s="3">
        <v>38899</v>
      </c>
      <c r="B95" s="1">
        <f>Plan1!B95*Plan3!$E324</f>
        <v>1089450811.2762041</v>
      </c>
      <c r="C95" s="1">
        <f>Plan1!C95*Plan3!$E324</f>
        <v>20716846.2247269</v>
      </c>
      <c r="D95" s="1">
        <f>Plan1!D95*Plan3!$E324</f>
        <v>63930431.17887263</v>
      </c>
      <c r="E95" s="1">
        <f>Plan1!E95*Plan3!$E324</f>
        <v>2942836.5644388357</v>
      </c>
      <c r="F95" s="1">
        <f>Plan1!F95*Plan3!$E324</f>
        <v>43955665.183456391</v>
      </c>
      <c r="G95" s="1">
        <f>Plan1!G95*Plan3!$E324</f>
        <v>90140034.808336198</v>
      </c>
      <c r="H95" s="1">
        <f>Plan1!H95*Plan3!$E324</f>
        <v>24183883.276403572</v>
      </c>
      <c r="I95" s="1"/>
    </row>
    <row r="96" spans="1:9" x14ac:dyDescent="0.25">
      <c r="A96" s="3">
        <v>38930</v>
      </c>
      <c r="B96" s="1">
        <f>Plan1!B96*Plan3!$E325</f>
        <v>1102130403.7423041</v>
      </c>
      <c r="C96" s="1">
        <f>Plan1!C96*Plan3!$E325</f>
        <v>15823165.527003568</v>
      </c>
      <c r="D96" s="1">
        <f>Plan1!D96*Plan3!$E325</f>
        <v>43897532.468066275</v>
      </c>
      <c r="E96" s="1">
        <f>Plan1!E96*Plan3!$E325</f>
        <v>4725250.0145756174</v>
      </c>
      <c r="F96" s="1">
        <f>Plan1!F96*Plan3!$E325</f>
        <v>58808275.700428434</v>
      </c>
      <c r="G96" s="1">
        <f>Plan1!G96*Plan3!$E325</f>
        <v>91154067.501891121</v>
      </c>
      <c r="H96" s="1">
        <f>Plan1!H96*Plan3!$E325</f>
        <v>38336271.671838388</v>
      </c>
      <c r="I96" s="1"/>
    </row>
    <row r="97" spans="1:9" x14ac:dyDescent="0.25">
      <c r="A97" s="3">
        <v>38961</v>
      </c>
      <c r="B97" s="1">
        <f>Plan1!B97*Plan3!$E326</f>
        <v>1158990638.1975656</v>
      </c>
      <c r="C97" s="1">
        <f>Plan1!C97*Plan3!$E326</f>
        <v>11987573.449937703</v>
      </c>
      <c r="D97" s="1">
        <f>Plan1!D97*Plan3!$E326</f>
        <v>49096939.522166222</v>
      </c>
      <c r="E97" s="1">
        <f>Plan1!E97*Plan3!$E326</f>
        <v>2399286.509954331</v>
      </c>
      <c r="F97" s="1">
        <f>Plan1!F97*Plan3!$E326</f>
        <v>50954447.348003052</v>
      </c>
      <c r="G97" s="1">
        <f>Plan1!G97*Plan3!$E326</f>
        <v>84514736.512097269</v>
      </c>
      <c r="H97" s="1">
        <f>Plan1!H97*Plan3!$E326</f>
        <v>33165095.678761404</v>
      </c>
      <c r="I97" s="1"/>
    </row>
    <row r="98" spans="1:9" x14ac:dyDescent="0.25">
      <c r="A98" s="3">
        <v>38991</v>
      </c>
      <c r="B98" s="1">
        <f>Plan1!B98*Plan3!$E327</f>
        <v>1166764506.6700635</v>
      </c>
      <c r="C98" s="1">
        <f>Plan1!C98*Plan3!$E327</f>
        <v>11031242.874883523</v>
      </c>
      <c r="D98" s="1">
        <f>Plan1!D98*Plan3!$E327</f>
        <v>46419792.606040731</v>
      </c>
      <c r="E98" s="1">
        <f>Plan1!E98*Plan3!$E327</f>
        <v>2166564.9390693461</v>
      </c>
      <c r="F98" s="1">
        <f>Plan1!F98*Plan3!$E327</f>
        <v>54623423.572431281</v>
      </c>
      <c r="G98" s="1">
        <f>Plan1!G98*Plan3!$E327</f>
        <v>76335526.286194965</v>
      </c>
      <c r="H98" s="1">
        <f>Plan1!H98*Plan3!$E327</f>
        <v>29243654.922511905</v>
      </c>
      <c r="I98" s="1"/>
    </row>
    <row r="99" spans="1:9" x14ac:dyDescent="0.25">
      <c r="A99" s="3">
        <v>39022</v>
      </c>
      <c r="B99" s="1">
        <f>Plan1!B99*Plan3!$E328</f>
        <v>1206029626.9989622</v>
      </c>
      <c r="C99" s="1">
        <f>Plan1!C99*Plan3!$E328</f>
        <v>9476203.3730495349</v>
      </c>
      <c r="D99" s="1">
        <f>Plan1!D99*Plan3!$E328</f>
        <v>45821052.158285454</v>
      </c>
      <c r="E99" s="1">
        <f>Plan1!E99*Plan3!$E328</f>
        <v>2023480.473381747</v>
      </c>
      <c r="F99" s="1">
        <f>Plan1!F99*Plan3!$E328</f>
        <v>54417885.123722412</v>
      </c>
      <c r="G99" s="1">
        <f>Plan1!G99*Plan3!$E328</f>
        <v>93726752.906471789</v>
      </c>
      <c r="H99" s="1">
        <f>Plan1!H99*Plan3!$E328</f>
        <v>45201825.934743628</v>
      </c>
      <c r="I99" s="1"/>
    </row>
    <row r="100" spans="1:9" x14ac:dyDescent="0.25">
      <c r="A100" s="3">
        <v>39052</v>
      </c>
      <c r="B100" s="1">
        <f>Plan1!B100*Plan3!$E329</f>
        <v>1265460148.4596193</v>
      </c>
      <c r="C100" s="1">
        <f>Plan1!C100*Plan3!$E329</f>
        <v>9810498.73451888</v>
      </c>
      <c r="D100" s="1">
        <f>Plan1!D100*Plan3!$E329</f>
        <v>87214976.80150941</v>
      </c>
      <c r="E100" s="1">
        <f>Plan1!E100*Plan3!$E329</f>
        <v>3630964.5716148447</v>
      </c>
      <c r="F100" s="1">
        <f>Plan1!F100*Plan3!$E329</f>
        <v>50243253.187924437</v>
      </c>
      <c r="G100" s="1">
        <f>Plan1!G100*Plan3!$E329</f>
        <v>113435279.72566359</v>
      </c>
      <c r="H100" s="1">
        <f>Plan1!H100*Plan3!$E329</f>
        <v>28884443.415431291</v>
      </c>
      <c r="I100" s="1"/>
    </row>
    <row r="101" spans="1:9" x14ac:dyDescent="0.25">
      <c r="A101" s="3">
        <v>39083</v>
      </c>
      <c r="B101" s="1">
        <f>Plan1!B101*Plan3!$E330</f>
        <v>1271022452.7267289</v>
      </c>
      <c r="C101" s="1">
        <f>Plan1!C101*Plan3!$E330</f>
        <v>22879044.174327716</v>
      </c>
      <c r="D101" s="1">
        <f>Plan1!D101*Plan3!$E330</f>
        <v>29846336.751309775</v>
      </c>
      <c r="E101" s="1">
        <f>Plan1!E101*Plan3!$E330</f>
        <v>3742119.0999788321</v>
      </c>
      <c r="F101" s="1">
        <f>Plan1!F101*Plan3!$E330</f>
        <v>40650653.661789566</v>
      </c>
      <c r="G101" s="1">
        <f>Plan1!G101*Plan3!$E330</f>
        <v>100481395.68585008</v>
      </c>
      <c r="H101" s="1">
        <f>Plan1!H101*Plan3!$E330</f>
        <v>24283403.856105477</v>
      </c>
      <c r="I101" s="1"/>
    </row>
    <row r="102" spans="1:9" x14ac:dyDescent="0.25">
      <c r="A102" s="3">
        <v>39114</v>
      </c>
      <c r="B102" s="1">
        <f>Plan1!B102*Plan3!$E331</f>
        <v>1213043738.3753655</v>
      </c>
      <c r="C102" s="1">
        <f>Plan1!C102*Plan3!$E331</f>
        <v>16369986.57177604</v>
      </c>
      <c r="D102" s="1">
        <f>Plan1!D102*Plan3!$E331</f>
        <v>50752681.379108541</v>
      </c>
      <c r="E102" s="1">
        <f>Plan1!E102*Plan3!$E331</f>
        <v>1539919.0621157493</v>
      </c>
      <c r="F102" s="1">
        <f>Plan1!F102*Plan3!$E331</f>
        <v>32533911.780291956</v>
      </c>
      <c r="G102" s="1">
        <f>Plan1!G102*Plan3!$E331</f>
        <v>107515592.6395306</v>
      </c>
      <c r="H102" s="1">
        <f>Plan1!H102*Plan3!$E331</f>
        <v>36635717.110139042</v>
      </c>
      <c r="I102" s="1"/>
    </row>
    <row r="103" spans="1:9" x14ac:dyDescent="0.25">
      <c r="A103" s="3">
        <v>39142</v>
      </c>
      <c r="B103" s="1">
        <f>Plan1!B103*Plan3!$E332</f>
        <v>1074961924.0675073</v>
      </c>
      <c r="C103" s="1">
        <f>Plan1!C103*Plan3!$E332</f>
        <v>38614851.727965467</v>
      </c>
      <c r="D103" s="1">
        <f>Plan1!D103*Plan3!$E332</f>
        <v>41152936.826787695</v>
      </c>
      <c r="E103" s="1">
        <f>Plan1!E103*Plan3!$E332</f>
        <v>2598198.7384624681</v>
      </c>
      <c r="F103" s="1">
        <f>Plan1!F103*Plan3!$E332</f>
        <v>40953589.345006503</v>
      </c>
      <c r="G103" s="1">
        <f>Plan1!G103*Plan3!$E332</f>
        <v>87122790.707106233</v>
      </c>
      <c r="H103" s="1">
        <f>Plan1!H103*Plan3!$E332</f>
        <v>24239292.548858333</v>
      </c>
      <c r="I103" s="1"/>
    </row>
    <row r="104" spans="1:9" x14ac:dyDescent="0.25">
      <c r="A104" s="3">
        <v>39173</v>
      </c>
      <c r="B104" s="1">
        <f>Plan1!B104*Plan3!$E333</f>
        <v>1205503483.4753575</v>
      </c>
      <c r="C104" s="1">
        <f>Plan1!C104*Plan3!$E333</f>
        <v>142760819.07319272</v>
      </c>
      <c r="D104" s="1">
        <f>Plan1!D104*Plan3!$E333</f>
        <v>41493988.419260353</v>
      </c>
      <c r="E104" s="1">
        <f>Plan1!E104*Plan3!$E333</f>
        <v>1933797.0063777736</v>
      </c>
      <c r="F104" s="1">
        <f>Plan1!F104*Plan3!$E333</f>
        <v>37316764.058811761</v>
      </c>
      <c r="G104" s="1">
        <f>Plan1!G104*Plan3!$E333</f>
        <v>103906098.50810489</v>
      </c>
      <c r="H104" s="1">
        <f>Plan1!H104*Plan3!$E333</f>
        <v>22044563.951840576</v>
      </c>
      <c r="I104" s="1"/>
    </row>
    <row r="105" spans="1:9" x14ac:dyDescent="0.25">
      <c r="A105" s="3">
        <v>39203</v>
      </c>
      <c r="B105" s="1">
        <f>Plan1!B105*Plan3!$E334</f>
        <v>1121818570.9773154</v>
      </c>
      <c r="C105" s="1">
        <f>Plan1!C105*Plan3!$E334</f>
        <v>161904600.33088863</v>
      </c>
      <c r="D105" s="1">
        <f>Plan1!D105*Plan3!$E334</f>
        <v>51153322.956514187</v>
      </c>
      <c r="E105" s="1">
        <f>Plan1!E105*Plan3!$E334</f>
        <v>1968414.3566679817</v>
      </c>
      <c r="F105" s="1">
        <f>Plan1!F105*Plan3!$E334</f>
        <v>41403675.301817559</v>
      </c>
      <c r="G105" s="1">
        <f>Plan1!G105*Plan3!$E334</f>
        <v>111089992.16906555</v>
      </c>
      <c r="H105" s="1">
        <f>Plan1!H105*Plan3!$E334</f>
        <v>36585037.291734867</v>
      </c>
      <c r="I105" s="1"/>
    </row>
    <row r="106" spans="1:9" x14ac:dyDescent="0.25">
      <c r="A106" s="3">
        <v>39234</v>
      </c>
      <c r="B106" s="1">
        <f>Plan1!B106*Plan3!$E335</f>
        <v>1190566622.1440318</v>
      </c>
      <c r="C106" s="1">
        <f>Plan1!C106*Plan3!$E335</f>
        <v>53850655.479428485</v>
      </c>
      <c r="D106" s="1">
        <f>Plan1!D106*Plan3!$E335</f>
        <v>44694666.994025275</v>
      </c>
      <c r="E106" s="1">
        <f>Plan1!E106*Plan3!$E335</f>
        <v>3145057.1512122666</v>
      </c>
      <c r="F106" s="1">
        <f>Plan1!F106*Plan3!$E335</f>
        <v>39215980.629832849</v>
      </c>
      <c r="G106" s="1">
        <f>Plan1!G106*Plan3!$E335</f>
        <v>113169715.9236398</v>
      </c>
      <c r="H106" s="1">
        <f>Plan1!H106*Plan3!$E335</f>
        <v>26865857.12402131</v>
      </c>
      <c r="I106" s="1"/>
    </row>
    <row r="107" spans="1:9" x14ac:dyDescent="0.25">
      <c r="A107" s="3">
        <v>39264</v>
      </c>
      <c r="B107" s="1">
        <f>Plan1!B107*Plan3!$E336</f>
        <v>1238352327.8117957</v>
      </c>
      <c r="C107" s="1">
        <f>Plan1!C107*Plan3!$E336</f>
        <v>26495115.080461625</v>
      </c>
      <c r="D107" s="1">
        <f>Plan1!D107*Plan3!$E336</f>
        <v>43650681.984434359</v>
      </c>
      <c r="E107" s="1">
        <f>Plan1!E107*Plan3!$E336</f>
        <v>5712959.0934823733</v>
      </c>
      <c r="F107" s="1">
        <f>Plan1!F107*Plan3!$E336</f>
        <v>60315958.941169605</v>
      </c>
      <c r="G107" s="1">
        <f>Plan1!G107*Plan3!$E336</f>
        <v>87799613.065727279</v>
      </c>
      <c r="H107" s="1">
        <f>Plan1!H107*Plan3!$E336</f>
        <v>27851146.221774284</v>
      </c>
      <c r="I107" s="1"/>
    </row>
    <row r="108" spans="1:9" x14ac:dyDescent="0.25">
      <c r="A108" s="3">
        <v>39295</v>
      </c>
      <c r="B108" s="1">
        <f>Plan1!B108*Plan3!$E337</f>
        <v>1257851674.1407351</v>
      </c>
      <c r="C108" s="1">
        <f>Plan1!C108*Plan3!$E337</f>
        <v>19515321.765356109</v>
      </c>
      <c r="D108" s="1">
        <f>Plan1!D108*Plan3!$E337</f>
        <v>53461286.835006863</v>
      </c>
      <c r="E108" s="1">
        <f>Plan1!E108*Plan3!$E337</f>
        <v>3378481.8904010984</v>
      </c>
      <c r="F108" s="1">
        <f>Plan1!F108*Plan3!$E337</f>
        <v>63505549.915202081</v>
      </c>
      <c r="G108" s="1">
        <f>Plan1!G108*Plan3!$E337</f>
        <v>92209414.514027759</v>
      </c>
      <c r="H108" s="1">
        <f>Plan1!H108*Plan3!$E337</f>
        <v>49446302.930849478</v>
      </c>
      <c r="I108" s="1"/>
    </row>
    <row r="109" spans="1:9" x14ac:dyDescent="0.25">
      <c r="A109" s="3">
        <v>39326</v>
      </c>
      <c r="B109" s="1">
        <f>Plan1!B109*Plan3!$E338</f>
        <v>1272863759.2077475</v>
      </c>
      <c r="C109" s="1">
        <f>Plan1!C109*Plan3!$E338</f>
        <v>15149238.430650339</v>
      </c>
      <c r="D109" s="1">
        <f>Plan1!D109*Plan3!$E338</f>
        <v>64711063.90723931</v>
      </c>
      <c r="E109" s="1">
        <f>Plan1!E109*Plan3!$E338</f>
        <v>2410531.5573817859</v>
      </c>
      <c r="F109" s="1">
        <f>Plan1!F109*Plan3!$E338</f>
        <v>59789709.833454944</v>
      </c>
      <c r="G109" s="1">
        <f>Plan1!G109*Plan3!$E338</f>
        <v>94789090.755546138</v>
      </c>
      <c r="H109" s="1">
        <f>Plan1!H109*Plan3!$E338</f>
        <v>39565785.287862219</v>
      </c>
      <c r="I109" s="1"/>
    </row>
    <row r="110" spans="1:9" x14ac:dyDescent="0.25">
      <c r="A110" s="3">
        <v>39356</v>
      </c>
      <c r="B110" s="1">
        <f>Plan1!B110*Plan3!$E339</f>
        <v>1304356115.6489949</v>
      </c>
      <c r="C110" s="1">
        <f>Plan1!C110*Plan3!$E339</f>
        <v>15450591.574706161</v>
      </c>
      <c r="D110" s="1">
        <f>Plan1!D110*Plan3!$E339</f>
        <v>46343306.423690766</v>
      </c>
      <c r="E110" s="1">
        <f>Plan1!E110*Plan3!$E339</f>
        <v>3891604.8220178513</v>
      </c>
      <c r="F110" s="1">
        <f>Plan1!F110*Plan3!$E339</f>
        <v>69605095.632688835</v>
      </c>
      <c r="G110" s="1">
        <f>Plan1!G110*Plan3!$E339</f>
        <v>89424217.577400208</v>
      </c>
      <c r="H110" s="1">
        <f>Plan1!H110*Plan3!$E339</f>
        <v>37358455.791933782</v>
      </c>
      <c r="I110" s="1"/>
    </row>
    <row r="111" spans="1:9" x14ac:dyDescent="0.25">
      <c r="A111" s="3">
        <v>39387</v>
      </c>
      <c r="B111" s="1">
        <f>Plan1!B111*Plan3!$E340</f>
        <v>1391066710.0441289</v>
      </c>
      <c r="C111" s="1">
        <f>Plan1!C111*Plan3!$E340</f>
        <v>11562055.636078404</v>
      </c>
      <c r="D111" s="1">
        <f>Plan1!D111*Plan3!$E340</f>
        <v>54379809.043418929</v>
      </c>
      <c r="E111" s="1">
        <f>Plan1!E111*Plan3!$E340</f>
        <v>2864648.9895318174</v>
      </c>
      <c r="F111" s="1">
        <f>Plan1!F111*Plan3!$E340</f>
        <v>61450524.274013378</v>
      </c>
      <c r="G111" s="1">
        <f>Plan1!G111*Plan3!$E340</f>
        <v>104451301.83869182</v>
      </c>
      <c r="H111" s="1">
        <f>Plan1!H111*Plan3!$E340</f>
        <v>58801298.385161549</v>
      </c>
      <c r="I111" s="1"/>
    </row>
    <row r="112" spans="1:9" x14ac:dyDescent="0.25">
      <c r="A112" s="3">
        <v>39417</v>
      </c>
      <c r="B112" s="1">
        <f>Plan1!B112*Plan3!$E341</f>
        <v>1354377072.9036238</v>
      </c>
      <c r="C112" s="1">
        <f>Plan1!C112*Plan3!$E341</f>
        <v>9685859.4463545438</v>
      </c>
      <c r="D112" s="1">
        <f>Plan1!D112*Plan3!$E341</f>
        <v>139456548.98699313</v>
      </c>
      <c r="E112" s="1">
        <f>Plan1!E112*Plan3!$E341</f>
        <v>2730206.0829682755</v>
      </c>
      <c r="F112" s="1">
        <f>Plan1!F112*Plan3!$E341</f>
        <v>46511447.008523583</v>
      </c>
      <c r="G112" s="1">
        <f>Plan1!G112*Plan3!$E341</f>
        <v>140360525.36672783</v>
      </c>
      <c r="H112" s="1">
        <f>Plan1!H112*Plan3!$E341</f>
        <v>38789356.25194595</v>
      </c>
      <c r="I112" s="1"/>
    </row>
    <row r="113" spans="1:10" x14ac:dyDescent="0.25">
      <c r="A113" s="3">
        <v>39448</v>
      </c>
      <c r="B113" s="1">
        <f>Plan1!B113*Plan3!$E342</f>
        <v>1418281923.6554902</v>
      </c>
      <c r="C113" s="1">
        <f>Plan1!C113*Plan3!$E342</f>
        <v>25920428.950737666</v>
      </c>
      <c r="D113" s="1">
        <f>Plan1!D113*Plan3!$E342</f>
        <v>30767993.40702178</v>
      </c>
      <c r="E113" s="1">
        <f>Plan1!E113*Plan3!$E342</f>
        <v>2056940.7208671812</v>
      </c>
      <c r="F113" s="1">
        <f>Plan1!F113*Plan3!$E342</f>
        <v>44652293.599626414</v>
      </c>
      <c r="G113" s="1">
        <f>Plan1!G113*Plan3!$E342</f>
        <v>123050425.16764697</v>
      </c>
      <c r="H113" s="1">
        <f>Plan1!H113*Plan3!$E342</f>
        <v>47436701.951024227</v>
      </c>
      <c r="I113" s="1"/>
    </row>
    <row r="114" spans="1:10" x14ac:dyDescent="0.25">
      <c r="A114" s="3">
        <v>39479</v>
      </c>
      <c r="B114" s="1">
        <f>Plan1!B114*Plan3!$E343</f>
        <v>1301581448.5086827</v>
      </c>
      <c r="C114" s="1">
        <f>Plan1!C114*Plan3!$E343</f>
        <v>20181997.96132037</v>
      </c>
      <c r="D114" s="1">
        <f>Plan1!D114*Plan3!$E343</f>
        <v>50510158.366337053</v>
      </c>
      <c r="E114" s="1">
        <f>Plan1!E114*Plan3!$E343</f>
        <v>1885938.7980378503</v>
      </c>
      <c r="F114" s="1">
        <f>Plan1!F114*Plan3!$E343</f>
        <v>38002709.639880426</v>
      </c>
      <c r="G114" s="1">
        <f>Plan1!G114*Plan3!$E343</f>
        <v>134582283.18465579</v>
      </c>
      <c r="H114" s="1">
        <f>Plan1!H114*Plan3!$E343</f>
        <v>79209831.685709193</v>
      </c>
      <c r="I114" s="1"/>
    </row>
    <row r="115" spans="1:10" x14ac:dyDescent="0.25">
      <c r="A115" s="3">
        <v>39508</v>
      </c>
      <c r="B115" s="1">
        <f>Plan1!B115*Plan3!$E344</f>
        <v>1266157094.4499347</v>
      </c>
      <c r="C115" s="1">
        <f>Plan1!C115*Plan3!$E344</f>
        <v>44692309.229382418</v>
      </c>
      <c r="D115" s="1">
        <f>Plan1!D115*Plan3!$E344</f>
        <v>47952622.349426053</v>
      </c>
      <c r="E115" s="1">
        <f>Plan1!E115*Plan3!$E344</f>
        <v>2800716.0861997488</v>
      </c>
      <c r="F115" s="1">
        <f>Plan1!F115*Plan3!$E344</f>
        <v>41238236.958462507</v>
      </c>
      <c r="G115" s="1">
        <f>Plan1!G115*Plan3!$E344</f>
        <v>105497746.61645743</v>
      </c>
      <c r="H115" s="1">
        <f>Plan1!H115*Plan3!$E344</f>
        <v>49084913.633300878</v>
      </c>
      <c r="I115" s="1"/>
    </row>
    <row r="116" spans="1:10" x14ac:dyDescent="0.25">
      <c r="A116" s="3">
        <v>39539</v>
      </c>
      <c r="B116" s="1">
        <f>Plan1!B116*Plan3!$E345</f>
        <v>1310401830.0161409</v>
      </c>
      <c r="C116" s="1">
        <f>Plan1!C116*Plan3!$E345</f>
        <v>165888841.2708064</v>
      </c>
      <c r="D116" s="1">
        <f>Plan1!D116*Plan3!$E345</f>
        <v>46156628.276969723</v>
      </c>
      <c r="E116" s="1">
        <f>Plan1!E116*Plan3!$E345</f>
        <v>3111156.7146226591</v>
      </c>
      <c r="F116" s="1">
        <f>Plan1!F116*Plan3!$E345</f>
        <v>47198527.965906695</v>
      </c>
      <c r="G116" s="1">
        <f>Plan1!G116*Plan3!$E345</f>
        <v>121616736.23881426</v>
      </c>
      <c r="H116" s="1">
        <f>Plan1!H116*Plan3!$E345</f>
        <v>46153861.361077063</v>
      </c>
      <c r="I116" s="1"/>
    </row>
    <row r="117" spans="1:10" x14ac:dyDescent="0.25">
      <c r="A117" s="3">
        <v>39569</v>
      </c>
      <c r="B117" s="1">
        <f>Plan1!B117*Plan3!$E346</f>
        <v>1297688733.0973923</v>
      </c>
      <c r="C117" s="1">
        <f>Plan1!C117*Plan3!$E346</f>
        <v>174869353.4039053</v>
      </c>
      <c r="D117" s="1">
        <f>Plan1!D117*Plan3!$E346</f>
        <v>55547574.118292883</v>
      </c>
      <c r="E117" s="1">
        <f>Plan1!E117*Plan3!$E346</f>
        <v>3778796.2206868157</v>
      </c>
      <c r="F117" s="1">
        <f>Plan1!F117*Plan3!$E346</f>
        <v>41929976.438379422</v>
      </c>
      <c r="G117" s="1">
        <f>Plan1!G117*Plan3!$E346</f>
        <v>126957721.07388526</v>
      </c>
      <c r="H117" s="1">
        <f>Plan1!H117*Plan3!$E346</f>
        <v>111962649.08113523</v>
      </c>
      <c r="I117" s="1"/>
    </row>
    <row r="118" spans="1:10" x14ac:dyDescent="0.25">
      <c r="A118" s="3">
        <v>39600</v>
      </c>
      <c r="B118" s="1">
        <f>Plan1!B118*Plan3!$E347</f>
        <v>1367263845.0265563</v>
      </c>
      <c r="C118" s="1">
        <f>Plan1!C118*Plan3!$E347</f>
        <v>62320208.620907836</v>
      </c>
      <c r="D118" s="1">
        <f>Plan1!D118*Plan3!$E347</f>
        <v>53961947.032778375</v>
      </c>
      <c r="E118" s="1">
        <f>Plan1!E118*Plan3!$E347</f>
        <v>3069810.8437266708</v>
      </c>
      <c r="F118" s="1">
        <f>Plan1!F118*Plan3!$E347</f>
        <v>46659387.872353949</v>
      </c>
      <c r="G118" s="1">
        <f>Plan1!G118*Plan3!$E347</f>
        <v>108652861.15531254</v>
      </c>
      <c r="H118" s="1">
        <f>Plan1!H118*Plan3!$E347</f>
        <v>51706230.551287673</v>
      </c>
      <c r="I118" s="1"/>
    </row>
    <row r="119" spans="1:10" x14ac:dyDescent="0.25">
      <c r="A119" s="3">
        <v>39630</v>
      </c>
      <c r="B119" s="1">
        <f>Plan1!B119*Plan3!$E348</f>
        <v>1315167798.9489822</v>
      </c>
      <c r="C119" s="1">
        <f>Plan1!C119*Plan3!$E348</f>
        <v>34374928.840407848</v>
      </c>
      <c r="D119" s="1">
        <f>Plan1!D119*Plan3!$E348</f>
        <v>59666476.047415964</v>
      </c>
      <c r="E119" s="1">
        <f>Plan1!E119*Plan3!$E348</f>
        <v>5064233.7391784023</v>
      </c>
      <c r="F119" s="1">
        <f>Plan1!F119*Plan3!$E348</f>
        <v>69714844.853687361</v>
      </c>
      <c r="G119" s="1">
        <f>Plan1!G119*Plan3!$E348</f>
        <v>97907528.144936353</v>
      </c>
      <c r="H119" s="1">
        <f>Plan1!H119*Plan3!$E348</f>
        <v>53850335.319477968</v>
      </c>
      <c r="I119" s="1"/>
    </row>
    <row r="120" spans="1:10" x14ac:dyDescent="0.25">
      <c r="A120" s="3">
        <v>39661</v>
      </c>
      <c r="B120" s="1">
        <f>Plan1!B120*Plan3!$E349</f>
        <v>1418553441.6346815</v>
      </c>
      <c r="C120" s="1">
        <f>Plan1!C120*Plan3!$E349</f>
        <v>22328030.82159299</v>
      </c>
      <c r="D120" s="1">
        <f>Plan1!D120*Plan3!$E349</f>
        <v>48112098.725540742</v>
      </c>
      <c r="E120" s="1">
        <f>Plan1!E120*Plan3!$E349</f>
        <v>3583809.228347342</v>
      </c>
      <c r="F120" s="1">
        <f>Plan1!F120*Plan3!$E349</f>
        <v>68367314.271791324</v>
      </c>
      <c r="G120" s="1">
        <f>Plan1!G120*Plan3!$E349</f>
        <v>119257840.42828849</v>
      </c>
      <c r="H120" s="1">
        <f>Plan1!H120*Plan3!$E349</f>
        <v>187264911.35999292</v>
      </c>
      <c r="I120" s="1"/>
    </row>
    <row r="121" spans="1:10" x14ac:dyDescent="0.25">
      <c r="A121" s="3">
        <v>39692</v>
      </c>
      <c r="B121" s="1">
        <f>Plan1!B121*Plan3!$E350</f>
        <v>1473791517.0558422</v>
      </c>
      <c r="C121" s="1">
        <f>Plan1!C121*Plan3!$E350</f>
        <v>20537427.867110346</v>
      </c>
      <c r="D121" s="1">
        <f>Plan1!D121*Plan3!$E350</f>
        <v>60535284.570307218</v>
      </c>
      <c r="E121" s="1">
        <f>Plan1!E121*Plan3!$E350</f>
        <v>3515613.0813600323</v>
      </c>
      <c r="F121" s="1">
        <f>Plan1!F121*Plan3!$E350</f>
        <v>72955959.576820254</v>
      </c>
      <c r="G121" s="1">
        <f>Plan1!G121*Plan3!$E350</f>
        <v>104751899.67022851</v>
      </c>
      <c r="H121" s="1">
        <f>Plan1!H121*Plan3!$E350</f>
        <v>59852227.663651936</v>
      </c>
      <c r="I121" s="1"/>
    </row>
    <row r="122" spans="1:10" x14ac:dyDescent="0.25">
      <c r="A122" s="3">
        <v>39722</v>
      </c>
      <c r="B122" s="1">
        <f>Plan1!B122*Plan3!$E351</f>
        <v>1426705079.1959617</v>
      </c>
      <c r="C122" s="1">
        <f>Plan1!C122*Plan3!$E351</f>
        <v>14989892.783421548</v>
      </c>
      <c r="D122" s="1">
        <f>Plan1!D122*Plan3!$E351</f>
        <v>51425091.144716278</v>
      </c>
      <c r="E122" s="1">
        <f>Plan1!E122*Plan3!$E351</f>
        <v>3210876.1761809476</v>
      </c>
      <c r="F122" s="1">
        <f>Plan1!F122*Plan3!$E351</f>
        <v>72799024.655777737</v>
      </c>
      <c r="G122" s="1">
        <f>Plan1!G122*Plan3!$E351</f>
        <v>99248749.299825907</v>
      </c>
      <c r="H122" s="1">
        <f>Plan1!H122*Plan3!$E351</f>
        <v>52829065.832775131</v>
      </c>
      <c r="I122" s="1"/>
    </row>
    <row r="123" spans="1:10" x14ac:dyDescent="0.25">
      <c r="A123" s="3">
        <v>39753</v>
      </c>
      <c r="B123" s="1">
        <f>Plan1!B123*Plan3!$E352</f>
        <v>1485348370.3418353</v>
      </c>
      <c r="C123" s="1">
        <f>Plan1!C123*Plan3!$E352</f>
        <v>11585033.963907333</v>
      </c>
      <c r="D123" s="1">
        <f>Plan1!D123*Plan3!$E352</f>
        <v>60377164.630829595</v>
      </c>
      <c r="E123" s="1">
        <f>Plan1!E123*Plan3!$E352</f>
        <v>3783363.1453411346</v>
      </c>
      <c r="F123" s="1">
        <f>Plan1!F123*Plan3!$E352</f>
        <v>63082870.367716216</v>
      </c>
      <c r="G123" s="1">
        <f>Plan1!G123*Plan3!$E352</f>
        <v>125317832.24593693</v>
      </c>
      <c r="H123" s="1">
        <f>Plan1!H123*Plan3!$E352</f>
        <v>220004408.33581892</v>
      </c>
      <c r="I123" s="1"/>
    </row>
    <row r="124" spans="1:10" x14ac:dyDescent="0.25">
      <c r="A124" s="3">
        <v>39783</v>
      </c>
      <c r="B124" s="1">
        <f>Plan1!B124*Plan3!$E353</f>
        <v>1708723827.256645</v>
      </c>
      <c r="C124" s="1">
        <f>Plan1!C124*Plan3!$E353</f>
        <v>9238384.8304836731</v>
      </c>
      <c r="D124" s="1">
        <f>Plan1!D124*Plan3!$E353</f>
        <v>99554794.883771077</v>
      </c>
      <c r="E124" s="1">
        <f>Plan1!E124*Plan3!$E353</f>
        <v>3988562.0592083954</v>
      </c>
      <c r="F124" s="1">
        <f>Plan1!F124*Plan3!$E353</f>
        <v>56007011.688936137</v>
      </c>
      <c r="G124" s="1">
        <f>Plan1!G124*Plan3!$E353</f>
        <v>131529646.80437918</v>
      </c>
      <c r="H124" s="1">
        <f>Plan1!H124*Plan3!$E353</f>
        <v>44749477.388837889</v>
      </c>
      <c r="I124" s="1"/>
    </row>
    <row r="125" spans="1:10" x14ac:dyDescent="0.25">
      <c r="A125" s="3">
        <v>39814</v>
      </c>
      <c r="B125" s="1">
        <f>Plan1!B125*Plan3!$E354</f>
        <v>1450311455.1614664</v>
      </c>
      <c r="C125" s="1">
        <f>Plan1!C125*Plan3!$E354</f>
        <v>18903992.573155634</v>
      </c>
      <c r="D125" s="1">
        <f>Plan1!D125*Plan3!$E354</f>
        <v>43911655.776216172</v>
      </c>
      <c r="E125" s="1">
        <f>Plan1!E125*Plan3!$E354</f>
        <v>2170824.5566074024</v>
      </c>
      <c r="F125" s="1">
        <f>Plan1!F125*Plan3!$E354</f>
        <v>39427870.924030222</v>
      </c>
      <c r="G125" s="1">
        <f>Plan1!G125*Plan3!$E354</f>
        <v>119435134.40817489</v>
      </c>
      <c r="H125" s="1">
        <f>Plan1!H125*Plan3!$E354</f>
        <v>37296047.029091425</v>
      </c>
      <c r="I125" s="1">
        <f>Plan1!I125*Plan3!$E354</f>
        <v>1987869497.6385152</v>
      </c>
      <c r="J125" s="1">
        <f>Plan1!J125*Plan3!$E354</f>
        <v>2174908252.1844449</v>
      </c>
    </row>
    <row r="126" spans="1:10" x14ac:dyDescent="0.25">
      <c r="A126" s="3">
        <v>39845</v>
      </c>
      <c r="B126" s="1">
        <f>Plan1!B126*Plan3!$E355</f>
        <v>1354174540.8688924</v>
      </c>
      <c r="C126" s="1">
        <f>Plan1!C126*Plan3!$E355</f>
        <v>18757915.671100169</v>
      </c>
      <c r="D126" s="1">
        <f>Plan1!D126*Plan3!$E355</f>
        <v>46321558.230847396</v>
      </c>
      <c r="E126" s="1">
        <f>Plan1!E126*Plan3!$E355</f>
        <v>2877438.8269177792</v>
      </c>
      <c r="F126" s="1">
        <f>Plan1!F126*Plan3!$E355</f>
        <v>36612910.900629759</v>
      </c>
      <c r="G126" s="1">
        <f>Plan1!G126*Plan3!$E355</f>
        <v>110735223.4998143</v>
      </c>
      <c r="H126" s="1">
        <f>Plan1!H126*Plan3!$E355</f>
        <v>108759413.53574207</v>
      </c>
      <c r="I126" s="1">
        <f>Plan1!I126*Plan3!$E355</f>
        <v>1904384859.4491971</v>
      </c>
      <c r="J126" s="1">
        <f>Plan1!J126*Plan3!$E355</f>
        <v>2095415258.6306729</v>
      </c>
    </row>
    <row r="127" spans="1:10" x14ac:dyDescent="0.25">
      <c r="A127" s="3">
        <v>39873</v>
      </c>
      <c r="B127" s="1">
        <f>Plan1!B127*Plan3!$E356</f>
        <v>1134285405.660912</v>
      </c>
      <c r="C127" s="1">
        <f>Plan1!C127*Plan3!$E356</f>
        <v>50039630.024248421</v>
      </c>
      <c r="D127" s="1">
        <f>Plan1!D127*Plan3!$E356</f>
        <v>40835806.701345704</v>
      </c>
      <c r="E127" s="1">
        <f>Plan1!E127*Plan3!$E356</f>
        <v>4706019.4866580619</v>
      </c>
      <c r="F127" s="1">
        <f>Plan1!F127*Plan3!$E356</f>
        <v>45263697.592802085</v>
      </c>
      <c r="G127" s="1">
        <f>Plan1!G127*Plan3!$E356</f>
        <v>88347124.234098956</v>
      </c>
      <c r="H127" s="1">
        <f>Plan1!H127*Plan3!$E356</f>
        <v>22401520.438667744</v>
      </c>
      <c r="I127" s="1">
        <f>Plan1!I127*Plan3!$E356</f>
        <v>1669386043.9615116</v>
      </c>
      <c r="J127" s="1">
        <f>Plan1!J127*Plan3!$E356</f>
        <v>1837221951.6630442</v>
      </c>
    </row>
    <row r="128" spans="1:10" x14ac:dyDescent="0.25">
      <c r="A128" s="3">
        <v>39904</v>
      </c>
      <c r="B128" s="1">
        <f>Plan1!B128*Plan3!$E357</f>
        <v>1327448370.4614127</v>
      </c>
      <c r="C128" s="1">
        <f>Plan1!C128*Plan3!$E357</f>
        <v>188547338.52202561</v>
      </c>
      <c r="D128" s="1">
        <f>Plan1!D128*Plan3!$E357</f>
        <v>56473699.146039099</v>
      </c>
      <c r="E128" s="1">
        <f>Plan1!E128*Plan3!$E357</f>
        <v>3924248.8546216823</v>
      </c>
      <c r="F128" s="1">
        <f>Plan1!F128*Plan3!$E357</f>
        <v>43078585.98584158</v>
      </c>
      <c r="G128" s="1">
        <f>Plan1!G128*Plan3!$E357</f>
        <v>104650488.95111606</v>
      </c>
      <c r="H128" s="1">
        <f>Plan1!H128*Plan3!$E357</f>
        <v>18657413.402527399</v>
      </c>
      <c r="I128" s="1">
        <f>Plan1!I128*Plan3!$E357</f>
        <v>1992074582.0087764</v>
      </c>
      <c r="J128" s="1">
        <f>Plan1!J128*Plan3!$E357</f>
        <v>2181396697.9798942</v>
      </c>
    </row>
    <row r="129" spans="1:10" x14ac:dyDescent="0.25">
      <c r="A129" s="3">
        <v>39934</v>
      </c>
      <c r="B129" s="1">
        <f>Plan1!B129*Plan3!$E358</f>
        <v>1219396528.7007356</v>
      </c>
      <c r="C129" s="1">
        <f>Plan1!C129*Plan3!$E358</f>
        <v>203074855.39811236</v>
      </c>
      <c r="D129" s="1">
        <f>Plan1!D129*Plan3!$E358</f>
        <v>51826434.968243986</v>
      </c>
      <c r="E129" s="1">
        <f>Plan1!E129*Plan3!$E358</f>
        <v>2876776.8774245554</v>
      </c>
      <c r="F129" s="1">
        <f>Plan1!F129*Plan3!$E358</f>
        <v>43963152.486306943</v>
      </c>
      <c r="G129" s="1">
        <f>Plan1!G129*Plan3!$E358</f>
        <v>124054111.60017131</v>
      </c>
      <c r="H129" s="1">
        <f>Plan1!H129*Plan3!$E358</f>
        <v>100433917.52591079</v>
      </c>
      <c r="I129" s="1">
        <f>Plan1!I129*Plan3!$E358</f>
        <v>1984694215.1427274</v>
      </c>
      <c r="J129" s="1">
        <f>Plan1!J129*Plan3!$E358</f>
        <v>2204549663.7340255</v>
      </c>
    </row>
    <row r="130" spans="1:10" x14ac:dyDescent="0.25">
      <c r="A130" s="3">
        <v>39965</v>
      </c>
      <c r="B130" s="1">
        <f>Plan1!B130*Plan3!$E359</f>
        <v>1211274969.5787244</v>
      </c>
      <c r="C130" s="1">
        <f>Plan1!C130*Plan3!$E359</f>
        <v>73688604.893826634</v>
      </c>
      <c r="D130" s="1">
        <f>Plan1!D130*Plan3!$E359</f>
        <v>53064429.410467193</v>
      </c>
      <c r="E130" s="1">
        <f>Plan1!E130*Plan3!$E359</f>
        <v>3865541.4780622162</v>
      </c>
      <c r="F130" s="1">
        <f>Plan1!F130*Plan3!$E359</f>
        <v>46729626.50154414</v>
      </c>
      <c r="G130" s="1">
        <f>Plan1!G130*Plan3!$E359</f>
        <v>106689577.08136356</v>
      </c>
      <c r="H130" s="1">
        <f>Plan1!H130*Plan3!$E359</f>
        <v>24576798.144939572</v>
      </c>
      <c r="I130" s="1">
        <f>Plan1!I130*Plan3!$E359</f>
        <v>2101708565.1662955</v>
      </c>
      <c r="J130" s="1">
        <f>Plan1!J130*Plan3!$E359</f>
        <v>2278023072.9356527</v>
      </c>
    </row>
    <row r="131" spans="1:10" x14ac:dyDescent="0.25">
      <c r="A131" s="3">
        <v>39995</v>
      </c>
      <c r="B131" s="1">
        <f>Plan1!B131*Plan3!$E360</f>
        <v>1187084710.0285742</v>
      </c>
      <c r="C131" s="1">
        <f>Plan1!C131*Plan3!$E360</f>
        <v>35879436.910193197</v>
      </c>
      <c r="D131" s="1">
        <f>Plan1!D131*Plan3!$E360</f>
        <v>56346009.931632027</v>
      </c>
      <c r="E131" s="1">
        <f>Plan1!E131*Plan3!$E360</f>
        <v>4360404.7875999091</v>
      </c>
      <c r="F131" s="1">
        <f>Plan1!F131*Plan3!$E360</f>
        <v>71602091.153912708</v>
      </c>
      <c r="G131" s="1">
        <f>Plan1!G131*Plan3!$E360</f>
        <v>81666503.215139717</v>
      </c>
      <c r="H131" s="1">
        <f>Plan1!H131*Plan3!$E360</f>
        <v>30245695.625392009</v>
      </c>
      <c r="I131" s="1">
        <f>Plan1!I131*Plan3!$E360</f>
        <v>1827052186.6258516</v>
      </c>
      <c r="J131" s="1">
        <f>Plan1!J131*Plan3!$E360</f>
        <v>2030616582.6875861</v>
      </c>
    </row>
    <row r="132" spans="1:10" x14ac:dyDescent="0.25">
      <c r="A132" s="3">
        <v>40026</v>
      </c>
      <c r="B132" s="1">
        <f>Plan1!B132*Plan3!$E361</f>
        <v>1161905174.1664519</v>
      </c>
      <c r="C132" s="1">
        <f>Plan1!C132*Plan3!$E361</f>
        <v>25256447.416506846</v>
      </c>
      <c r="D132" s="1">
        <f>Plan1!D132*Plan3!$E361</f>
        <v>58024315.72715506</v>
      </c>
      <c r="E132" s="1">
        <f>Plan1!E132*Plan3!$E361</f>
        <v>4097540.8956551231</v>
      </c>
      <c r="F132" s="1">
        <f>Plan1!F132*Plan3!$E361</f>
        <v>69969533.736418366</v>
      </c>
      <c r="G132" s="1">
        <f>Plan1!G132*Plan3!$E361</f>
        <v>94862809.332777634</v>
      </c>
      <c r="H132" s="1">
        <f>Plan1!H132*Plan3!$E361</f>
        <v>144837603.32193896</v>
      </c>
      <c r="I132" s="1">
        <f>Plan1!I132*Plan3!$E361</f>
        <v>1789938187.3567414</v>
      </c>
      <c r="J132" s="1">
        <f>Plan1!J132*Plan3!$E361</f>
        <v>1963037731.5687349</v>
      </c>
    </row>
    <row r="133" spans="1:10" x14ac:dyDescent="0.25">
      <c r="A133" s="3">
        <v>40057</v>
      </c>
      <c r="B133" s="1">
        <f>Plan1!B133*Plan3!$E362</f>
        <v>1157973046.076159</v>
      </c>
      <c r="C133" s="1">
        <f>Plan1!C133*Plan3!$E362</f>
        <v>22699228.821733791</v>
      </c>
      <c r="D133" s="1">
        <f>Plan1!D133*Plan3!$E362</f>
        <v>53487631.726921834</v>
      </c>
      <c r="E133" s="1">
        <f>Plan1!E133*Plan3!$E362</f>
        <v>4190590.3325615996</v>
      </c>
      <c r="F133" s="1">
        <f>Plan1!F133*Plan3!$E362</f>
        <v>73105987.014966428</v>
      </c>
      <c r="G133" s="1">
        <f>Plan1!G133*Plan3!$E362</f>
        <v>83772970.058542266</v>
      </c>
      <c r="H133" s="1">
        <f>Plan1!H133*Plan3!$E362</f>
        <v>25611261.980220646</v>
      </c>
      <c r="I133" s="1">
        <f>Plan1!I133*Plan3!$E362</f>
        <v>1675985338.5452807</v>
      </c>
      <c r="J133" s="1">
        <f>Plan1!J133*Plan3!$E362</f>
        <v>1848457224.853111</v>
      </c>
    </row>
    <row r="134" spans="1:10" x14ac:dyDescent="0.25">
      <c r="A134" s="3">
        <v>40087</v>
      </c>
      <c r="B134" s="1">
        <f>Plan1!B134*Plan3!$E363</f>
        <v>1201461708.4757547</v>
      </c>
      <c r="C134" s="1">
        <f>Plan1!C134*Plan3!$E363</f>
        <v>18890244.706556633</v>
      </c>
      <c r="D134" s="1">
        <f>Plan1!D134*Plan3!$E363</f>
        <v>56183039.082257375</v>
      </c>
      <c r="E134" s="1">
        <f>Plan1!E134*Plan3!$E363</f>
        <v>3569118.920427762</v>
      </c>
      <c r="F134" s="1">
        <f>Plan1!F134*Plan3!$E363</f>
        <v>72208646.967112914</v>
      </c>
      <c r="G134" s="1">
        <f>Plan1!G134*Plan3!$E363</f>
        <v>96097631.880035609</v>
      </c>
      <c r="H134" s="1">
        <f>Plan1!H134*Plan3!$E363</f>
        <v>30028859.111977462</v>
      </c>
      <c r="I134" s="1">
        <f>Plan1!I134*Plan3!$E363</f>
        <v>1833403083.9255347</v>
      </c>
      <c r="J134" s="1">
        <f>Plan1!J134*Plan3!$E363</f>
        <v>2015195607.1461375</v>
      </c>
    </row>
    <row r="135" spans="1:10" x14ac:dyDescent="0.25">
      <c r="A135" s="3">
        <v>40118</v>
      </c>
      <c r="B135" s="1">
        <f>Plan1!B135*Plan3!$E364</f>
        <v>1263091360.7198792</v>
      </c>
      <c r="C135" s="1">
        <f>Plan1!C135*Plan3!$E364</f>
        <v>15073415.951949961</v>
      </c>
      <c r="D135" s="1">
        <f>Plan1!D135*Plan3!$E364</f>
        <v>50299209.780437462</v>
      </c>
      <c r="E135" s="1">
        <f>Plan1!E135*Plan3!$E364</f>
        <v>3226858.3168564462</v>
      </c>
      <c r="F135" s="1">
        <f>Plan1!F135*Plan3!$E364</f>
        <v>67980077.358996823</v>
      </c>
      <c r="G135" s="1">
        <f>Plan1!G135*Plan3!$E364</f>
        <v>119465104.31897628</v>
      </c>
      <c r="H135" s="1">
        <f>Plan1!H135*Plan3!$E364</f>
        <v>147817623.32488421</v>
      </c>
      <c r="I135" s="1">
        <f>Plan1!I135*Plan3!$E364</f>
        <v>1950561452.7737288</v>
      </c>
      <c r="J135" s="1">
        <f>Plan1!J135*Plan3!$E364</f>
        <v>2145162784.2188666</v>
      </c>
    </row>
    <row r="136" spans="1:10" x14ac:dyDescent="0.25">
      <c r="A136" s="3">
        <v>40148</v>
      </c>
      <c r="B136" s="1">
        <f>Plan1!B136*Plan3!$E365</f>
        <v>1161307973.885349</v>
      </c>
      <c r="C136" s="1">
        <f>Plan1!C136*Plan3!$E365</f>
        <v>14310210.939722162</v>
      </c>
      <c r="D136" s="1">
        <f>Plan1!D136*Plan3!$E365</f>
        <v>91303477.935724989</v>
      </c>
      <c r="E136" s="1">
        <f>Plan1!E136*Plan3!$E365</f>
        <v>4238765.8259609155</v>
      </c>
      <c r="F136" s="1">
        <f>Plan1!F136*Plan3!$E365</f>
        <v>57178732.104448639</v>
      </c>
      <c r="G136" s="1">
        <f>Plan1!G136*Plan3!$E365</f>
        <v>128345717.47167566</v>
      </c>
      <c r="H136" s="1">
        <f>Plan1!H136*Plan3!$E365</f>
        <v>33957547.09521956</v>
      </c>
      <c r="I136" s="1">
        <f>Plan1!I136*Plan3!$E365</f>
        <v>2053092839.0469196</v>
      </c>
      <c r="J136" s="1">
        <f>Plan1!J136*Plan3!$E365</f>
        <v>2279630310.0897284</v>
      </c>
    </row>
    <row r="137" spans="1:10" x14ac:dyDescent="0.25">
      <c r="A137" s="3">
        <v>40179</v>
      </c>
      <c r="B137" s="1">
        <f>Plan1!B137*Plan3!$E366</f>
        <v>1313888496.6181779</v>
      </c>
      <c r="C137" s="1">
        <f>Plan1!C137*Plan3!$E366</f>
        <v>20799683.867031924</v>
      </c>
      <c r="D137" s="1">
        <f>Plan1!D137*Plan3!$E366</f>
        <v>38007771.857974291</v>
      </c>
      <c r="E137" s="1">
        <f>Plan1!E137*Plan3!$E366</f>
        <v>2685625.127565308</v>
      </c>
      <c r="F137" s="1">
        <f>Plan1!F137*Plan3!$E366</f>
        <v>42590736.975333832</v>
      </c>
      <c r="G137" s="1">
        <f>Plan1!G137*Plan3!$E366</f>
        <v>98100559.445245743</v>
      </c>
      <c r="H137" s="1">
        <f>Plan1!H137*Plan3!$E366</f>
        <v>35509951.153614677</v>
      </c>
      <c r="I137" s="1">
        <f>Plan1!I137*Plan3!$E366</f>
        <v>1801942977.3475375</v>
      </c>
      <c r="J137" s="1">
        <f>Plan1!J137*Plan3!$E366</f>
        <v>1992967313.9838893</v>
      </c>
    </row>
    <row r="138" spans="1:10" x14ac:dyDescent="0.25">
      <c r="A138" s="3">
        <v>40210</v>
      </c>
      <c r="B138" s="1">
        <f>Plan1!B138*Plan3!$E367</f>
        <v>1234749744.7244027</v>
      </c>
      <c r="C138" s="1">
        <f>Plan1!C138*Plan3!$E367</f>
        <v>19244056.916526165</v>
      </c>
      <c r="D138" s="1">
        <f>Plan1!D138*Plan3!$E367</f>
        <v>57004160.978886664</v>
      </c>
      <c r="E138" s="1">
        <f>Plan1!E138*Plan3!$E367</f>
        <v>3001310.1027405332</v>
      </c>
      <c r="F138" s="1">
        <f>Plan1!F138*Plan3!$E367</f>
        <v>40413996.602901116</v>
      </c>
      <c r="G138" s="1">
        <f>Plan1!G138*Plan3!$E367</f>
        <v>118846855.34372008</v>
      </c>
      <c r="H138" s="1">
        <f>Plan1!H138*Plan3!$E367</f>
        <v>164655962.22515726</v>
      </c>
      <c r="I138" s="1">
        <f>Plan1!I138*Plan3!$E367</f>
        <v>1811051647.6964874</v>
      </c>
      <c r="J138" s="1">
        <f>Plan1!J138*Plan3!$E367</f>
        <v>2000540123.9488089</v>
      </c>
    </row>
    <row r="139" spans="1:10" x14ac:dyDescent="0.25">
      <c r="A139" s="3">
        <v>40238</v>
      </c>
      <c r="B139" s="1">
        <f>Plan1!B139*Plan3!$E368</f>
        <v>1242219773.4780688</v>
      </c>
      <c r="C139" s="1">
        <f>Plan1!C139*Plan3!$E368</f>
        <v>51431146.167470083</v>
      </c>
      <c r="D139" s="1">
        <f>Plan1!D139*Plan3!$E368</f>
        <v>56309932.366782129</v>
      </c>
      <c r="E139" s="1">
        <f>Plan1!E139*Plan3!$E368</f>
        <v>3526096.6636562701</v>
      </c>
      <c r="F139" s="1">
        <f>Plan1!F139*Plan3!$E368</f>
        <v>52037080.655603692</v>
      </c>
      <c r="G139" s="1">
        <f>Plan1!G139*Plan3!$E368</f>
        <v>87829472.021156341</v>
      </c>
      <c r="H139" s="1">
        <f>Plan1!H139*Plan3!$E368</f>
        <v>49180577.872489013</v>
      </c>
      <c r="I139" s="1">
        <f>Plan1!I139*Plan3!$E368</f>
        <v>1827713388.8273273</v>
      </c>
      <c r="J139" s="1">
        <f>Plan1!J139*Plan3!$E368</f>
        <v>2015173558.8813019</v>
      </c>
    </row>
    <row r="140" spans="1:10" x14ac:dyDescent="0.25">
      <c r="A140" s="3">
        <v>40269</v>
      </c>
      <c r="B140" s="1">
        <f>Plan1!B140*Plan3!$E369</f>
        <v>1297815772.8069186</v>
      </c>
      <c r="C140" s="1">
        <f>Plan1!C140*Plan3!$E369</f>
        <v>198537076.04246312</v>
      </c>
      <c r="D140" s="1">
        <f>Plan1!D140*Plan3!$E369</f>
        <v>63039688.024209641</v>
      </c>
      <c r="E140" s="1">
        <f>Plan1!E140*Plan3!$E369</f>
        <v>3957715.2370058307</v>
      </c>
      <c r="F140" s="1">
        <f>Plan1!F140*Plan3!$E369</f>
        <v>48041231.533602685</v>
      </c>
      <c r="G140" s="1">
        <f>Plan1!G140*Plan3!$E369</f>
        <v>104636294.43678765</v>
      </c>
      <c r="H140" s="1">
        <f>Plan1!H140*Plan3!$E369</f>
        <v>46560540.240434818</v>
      </c>
      <c r="I140" s="1">
        <f>Plan1!I140*Plan3!$E369</f>
        <v>2011698487.0201125</v>
      </c>
      <c r="J140" s="1">
        <f>Plan1!J140*Plan3!$E369</f>
        <v>2214364886.6003871</v>
      </c>
    </row>
    <row r="141" spans="1:10" x14ac:dyDescent="0.25">
      <c r="A141" s="3">
        <v>40299</v>
      </c>
      <c r="B141" s="1">
        <f>Plan1!B141*Plan3!$E370</f>
        <v>1243506142.7939689</v>
      </c>
      <c r="C141" s="1">
        <f>Plan1!C141*Plan3!$E370</f>
        <v>199556234.15553144</v>
      </c>
      <c r="D141" s="1">
        <f>Plan1!D141*Plan3!$E370</f>
        <v>61546776.535851084</v>
      </c>
      <c r="E141" s="1">
        <f>Plan1!E141*Plan3!$E370</f>
        <v>3626521.6708980501</v>
      </c>
      <c r="F141" s="1">
        <f>Plan1!F141*Plan3!$E370</f>
        <v>50481697.620141961</v>
      </c>
      <c r="G141" s="1">
        <f>Plan1!G141*Plan3!$E370</f>
        <v>128276953.44126923</v>
      </c>
      <c r="H141" s="1">
        <f>Plan1!H141*Plan3!$E370</f>
        <v>183743027.57597399</v>
      </c>
      <c r="I141" s="1">
        <f>Plan1!I141*Plan3!$E370</f>
        <v>2038951967.4565959</v>
      </c>
      <c r="J141" s="1">
        <f>Plan1!J141*Plan3!$E370</f>
        <v>2282959216.5203509</v>
      </c>
    </row>
    <row r="142" spans="1:10" x14ac:dyDescent="0.25">
      <c r="A142" s="3">
        <v>40330</v>
      </c>
      <c r="B142" s="1">
        <f>Plan1!B142*Plan3!$E371</f>
        <v>1249195342.6598995</v>
      </c>
      <c r="C142" s="1">
        <f>Plan1!C142*Plan3!$E371</f>
        <v>67397270.819578826</v>
      </c>
      <c r="D142" s="1">
        <f>Plan1!D142*Plan3!$E371</f>
        <v>57309469.177662037</v>
      </c>
      <c r="E142" s="1">
        <f>Plan1!E142*Plan3!$E371</f>
        <v>3632258.6661099936</v>
      </c>
      <c r="F142" s="1">
        <f>Plan1!F142*Plan3!$E371</f>
        <v>46888189.110191144</v>
      </c>
      <c r="G142" s="1">
        <f>Plan1!G142*Plan3!$E371</f>
        <v>111328077.51945338</v>
      </c>
      <c r="H142" s="1">
        <f>Plan1!H142*Plan3!$E371</f>
        <v>57757858.400150836</v>
      </c>
      <c r="I142" s="1">
        <f>Plan1!I142*Plan3!$E371</f>
        <v>1860165880.1348572</v>
      </c>
      <c r="J142" s="1">
        <f>Plan1!J142*Plan3!$E371</f>
        <v>2061602259.6099474</v>
      </c>
    </row>
    <row r="143" spans="1:10" x14ac:dyDescent="0.25">
      <c r="A143" s="3">
        <v>40360</v>
      </c>
      <c r="B143" s="1">
        <f>Plan1!B143*Plan3!$E372</f>
        <v>1240760492.1798034</v>
      </c>
      <c r="C143" s="1">
        <f>Plan1!C143*Plan3!$E372</f>
        <v>37230254.192280032</v>
      </c>
      <c r="D143" s="1">
        <f>Plan1!D143*Plan3!$E372</f>
        <v>66357768.587889045</v>
      </c>
      <c r="E143" s="1">
        <f>Plan1!E143*Plan3!$E372</f>
        <v>3628619.2913532727</v>
      </c>
      <c r="F143" s="1">
        <f>Plan1!F143*Plan3!$E372</f>
        <v>72859494.439567745</v>
      </c>
      <c r="G143" s="1">
        <f>Plan1!G143*Plan3!$E372</f>
        <v>81855663.325930417</v>
      </c>
      <c r="H143" s="1">
        <f>Plan1!H143*Plan3!$E372</f>
        <v>59181217.985430069</v>
      </c>
      <c r="I143" s="1">
        <f>Plan1!I143*Plan3!$E372</f>
        <v>1823689165.7873452</v>
      </c>
      <c r="J143" s="1">
        <f>Plan1!J143*Plan3!$E372</f>
        <v>2002766576.7477927</v>
      </c>
    </row>
    <row r="144" spans="1:10" x14ac:dyDescent="0.25">
      <c r="A144" s="3">
        <v>40391</v>
      </c>
      <c r="B144" s="1">
        <f>Plan1!B144*Plan3!$E373</f>
        <v>1280088577.304415</v>
      </c>
      <c r="C144" s="1">
        <f>Plan1!C144*Plan3!$E373</f>
        <v>28700745.479381483</v>
      </c>
      <c r="D144" s="1">
        <f>Plan1!D144*Plan3!$E373</f>
        <v>63158355.833777696</v>
      </c>
      <c r="E144" s="1">
        <f>Plan1!E144*Plan3!$E373</f>
        <v>4779579.9416231131</v>
      </c>
      <c r="F144" s="1">
        <f>Plan1!F144*Plan3!$E373</f>
        <v>82084755.299557999</v>
      </c>
      <c r="G144" s="1">
        <f>Plan1!G144*Plan3!$E373</f>
        <v>109659225.56757154</v>
      </c>
      <c r="H144" s="1">
        <f>Plan1!H144*Plan3!$E373</f>
        <v>194462742.26647183</v>
      </c>
      <c r="I144" s="1">
        <f>Plan1!I144*Plan3!$E373</f>
        <v>2110404833.0984318</v>
      </c>
      <c r="J144" s="1">
        <f>Plan1!J144*Plan3!$E373</f>
        <v>2309735960.177206</v>
      </c>
    </row>
    <row r="145" spans="1:10" x14ac:dyDescent="0.25">
      <c r="A145" s="3">
        <v>40422</v>
      </c>
      <c r="B145" s="1">
        <f>Plan1!B145*Plan3!$E374</f>
        <v>1379778122.6132739</v>
      </c>
      <c r="C145" s="1">
        <f>Plan1!C145*Plan3!$E374</f>
        <v>22329627.448983748</v>
      </c>
      <c r="D145" s="1">
        <f>Plan1!D145*Plan3!$E374</f>
        <v>62516909.327196583</v>
      </c>
      <c r="E145" s="1">
        <f>Plan1!E145*Plan3!$E374</f>
        <v>5284118.700024182</v>
      </c>
      <c r="F145" s="1">
        <f>Plan1!F145*Plan3!$E374</f>
        <v>76681826.73059836</v>
      </c>
      <c r="G145" s="1">
        <f>Plan1!G145*Plan3!$E374</f>
        <v>91129964.650022492</v>
      </c>
      <c r="H145" s="1">
        <f>Plan1!H145*Plan3!$E374</f>
        <v>63501460.514211088</v>
      </c>
      <c r="I145" s="1">
        <f>Plan1!I145*Plan3!$E374</f>
        <v>2017135185.8144152</v>
      </c>
      <c r="J145" s="1">
        <f>Plan1!J145*Plan3!$E374</f>
        <v>2217621506.5890107</v>
      </c>
    </row>
    <row r="146" spans="1:10" x14ac:dyDescent="0.25">
      <c r="A146" s="3">
        <v>40452</v>
      </c>
      <c r="B146" s="1">
        <f>Plan1!B146*Plan3!$E375</f>
        <v>1500174476.3753607</v>
      </c>
      <c r="C146" s="1">
        <f>Plan1!C146*Plan3!$E375</f>
        <v>17491512.5480907</v>
      </c>
      <c r="D146" s="1">
        <f>Plan1!D146*Plan3!$E375</f>
        <v>60862007.685224943</v>
      </c>
      <c r="E146" s="1">
        <f>Plan1!E146*Plan3!$E375</f>
        <v>4419168.0548684662</v>
      </c>
      <c r="F146" s="1">
        <f>Plan1!F146*Plan3!$E375</f>
        <v>72859806.323446646</v>
      </c>
      <c r="G146" s="1">
        <f>Plan1!G146*Plan3!$E375</f>
        <v>97369979.615121186</v>
      </c>
      <c r="H146" s="1">
        <f>Plan1!H146*Plan3!$E375</f>
        <v>64876775.715358041</v>
      </c>
      <c r="I146" s="1">
        <f>Plan1!I146*Plan3!$E375</f>
        <v>2181876761.0818796</v>
      </c>
      <c r="J146" s="1">
        <f>Plan1!J146*Plan3!$E375</f>
        <v>2407917780.269495</v>
      </c>
    </row>
    <row r="147" spans="1:10" x14ac:dyDescent="0.25">
      <c r="A147" s="3">
        <v>40483</v>
      </c>
      <c r="B147" s="1">
        <f>Plan1!B147*Plan3!$E376</f>
        <v>1304494735.8293762</v>
      </c>
      <c r="C147" s="1">
        <f>Plan1!C147*Plan3!$E376</f>
        <v>15822997.740091881</v>
      </c>
      <c r="D147" s="1">
        <f>Plan1!D147*Plan3!$E376</f>
        <v>52058033.600075759</v>
      </c>
      <c r="E147" s="1">
        <f>Plan1!E147*Plan3!$E376</f>
        <v>3494188.2555476907</v>
      </c>
      <c r="F147" s="1">
        <f>Plan1!F147*Plan3!$E376</f>
        <v>75307636.718275949</v>
      </c>
      <c r="G147" s="1">
        <f>Plan1!G147*Plan3!$E376</f>
        <v>115762945.20553617</v>
      </c>
      <c r="H147" s="1">
        <f>Plan1!H147*Plan3!$E376</f>
        <v>192048879.26317158</v>
      </c>
      <c r="I147" s="1">
        <f>Plan1!I147*Plan3!$E376</f>
        <v>2013186358.6914389</v>
      </c>
      <c r="J147" s="1">
        <f>Plan1!J147*Plan3!$E376</f>
        <v>2213949714.2939138</v>
      </c>
    </row>
    <row r="148" spans="1:10" x14ac:dyDescent="0.25">
      <c r="A148" s="3">
        <v>40513</v>
      </c>
      <c r="B148" s="1">
        <f>Plan1!B148*Plan3!$E377</f>
        <v>1414229214.5914392</v>
      </c>
      <c r="C148" s="1">
        <f>Plan1!C148*Plan3!$E377</f>
        <v>14648908.268617507</v>
      </c>
      <c r="D148" s="1">
        <f>Plan1!D148*Plan3!$E377</f>
        <v>122277064.76522128</v>
      </c>
      <c r="E148" s="1">
        <f>Plan1!E148*Plan3!$E377</f>
        <v>3596179.8397383518</v>
      </c>
      <c r="F148" s="1">
        <f>Plan1!F148*Plan3!$E377</f>
        <v>64624476.989513159</v>
      </c>
      <c r="G148" s="1">
        <f>Plan1!G148*Plan3!$E377</f>
        <v>144999866.14214319</v>
      </c>
      <c r="H148" s="1">
        <f>Plan1!H148*Plan3!$E377</f>
        <v>63262996.693646722</v>
      </c>
      <c r="I148" s="1">
        <f>Plan1!I148*Plan3!$E377</f>
        <v>2195844368.0339088</v>
      </c>
      <c r="J148" s="1">
        <f>Plan1!J148*Plan3!$E377</f>
        <v>2430632677.8795052</v>
      </c>
    </row>
    <row r="149" spans="1:10" x14ac:dyDescent="0.25">
      <c r="A149" s="3">
        <v>40544</v>
      </c>
      <c r="B149" s="1">
        <f>Plan1!B149*Plan3!$E378</f>
        <v>1438070874.8935471</v>
      </c>
      <c r="C149" s="1">
        <f>Plan1!C149*Plan3!$E378</f>
        <v>23635248.562754266</v>
      </c>
      <c r="D149" s="1">
        <f>Plan1!D149*Plan3!$E378</f>
        <v>49548270.69117403</v>
      </c>
      <c r="E149" s="1">
        <f>Plan1!E149*Plan3!$E378</f>
        <v>2529664.9264811543</v>
      </c>
      <c r="F149" s="1">
        <f>Plan1!F149*Plan3!$E378</f>
        <v>41084788.976606734</v>
      </c>
      <c r="G149" s="1">
        <f>Plan1!G149*Plan3!$E378</f>
        <v>139551600.61396277</v>
      </c>
      <c r="H149" s="1">
        <f>Plan1!H149*Plan3!$E378</f>
        <v>64988588.507694975</v>
      </c>
      <c r="I149" s="1">
        <f>Plan1!I149*Plan3!$E378</f>
        <v>1922836480.1506748</v>
      </c>
      <c r="J149" s="1">
        <f>Plan1!J149*Plan3!$E378</f>
        <v>2141020429.9042277</v>
      </c>
    </row>
    <row r="150" spans="1:10" x14ac:dyDescent="0.25">
      <c r="A150" s="3">
        <v>40575</v>
      </c>
      <c r="B150" s="1">
        <f>Plan1!B150*Plan3!$E379</f>
        <v>1344180475.4987209</v>
      </c>
      <c r="C150" s="1">
        <f>Plan1!C150*Plan3!$E379</f>
        <v>24441045.817468196</v>
      </c>
      <c r="D150" s="1">
        <f>Plan1!D150*Plan3!$E379</f>
        <v>61290501.943725877</v>
      </c>
      <c r="E150" s="1">
        <f>Plan1!E150*Plan3!$E379</f>
        <v>3675647.2286085221</v>
      </c>
      <c r="F150" s="1">
        <f>Plan1!F150*Plan3!$E379</f>
        <v>41953187.198577546</v>
      </c>
      <c r="G150" s="1">
        <f>Plan1!G150*Plan3!$E379</f>
        <v>149153137.96241772</v>
      </c>
      <c r="H150" s="1">
        <f>Plan1!H150*Plan3!$E379</f>
        <v>214669478.92007995</v>
      </c>
      <c r="I150" s="1">
        <f>Plan1!I150*Plan3!$E379</f>
        <v>2070865858.0789766</v>
      </c>
      <c r="J150" s="1">
        <f>Plan1!J150*Plan3!$E379</f>
        <v>2279853806.6359162</v>
      </c>
    </row>
    <row r="151" spans="1:10" x14ac:dyDescent="0.25">
      <c r="A151" s="3">
        <v>40603</v>
      </c>
      <c r="B151" s="1">
        <f>Plan1!B151*Plan3!$E380</f>
        <v>1322986250.3009713</v>
      </c>
      <c r="C151" s="1">
        <f>Plan1!C151*Plan3!$E380</f>
        <v>49166364.132444218</v>
      </c>
      <c r="D151" s="1">
        <f>Plan1!D151*Plan3!$E380</f>
        <v>59195218.709457465</v>
      </c>
      <c r="E151" s="1">
        <f>Plan1!E151*Plan3!$E380</f>
        <v>3905438.1685824073</v>
      </c>
      <c r="F151" s="1">
        <f>Plan1!F151*Plan3!$E380</f>
        <v>41247613.451532565</v>
      </c>
      <c r="G151" s="1">
        <f>Plan1!G151*Plan3!$E380</f>
        <v>96607025.732701272</v>
      </c>
      <c r="H151" s="1">
        <f>Plan1!H151*Plan3!$E380</f>
        <v>87827336.977546632</v>
      </c>
      <c r="I151" s="1">
        <f>Plan1!I151*Plan3!$E380</f>
        <v>1931198797.8718777</v>
      </c>
      <c r="J151" s="1">
        <f>Plan1!J151*Plan3!$E380</f>
        <v>2122998143.9262154</v>
      </c>
    </row>
    <row r="152" spans="1:10" x14ac:dyDescent="0.25">
      <c r="A152" s="3">
        <v>40634</v>
      </c>
      <c r="B152" s="1">
        <f>Plan1!B152*Plan3!$E381</f>
        <v>1523932777.7787747</v>
      </c>
      <c r="C152" s="1">
        <f>Plan1!C152*Plan3!$E381</f>
        <v>200629733.00753111</v>
      </c>
      <c r="D152" s="1">
        <f>Plan1!D152*Plan3!$E381</f>
        <v>62784220.751953185</v>
      </c>
      <c r="E152" s="1">
        <f>Plan1!E152*Plan3!$E381</f>
        <v>4005148.9935325412</v>
      </c>
      <c r="F152" s="1">
        <f>Plan1!F152*Plan3!$E381</f>
        <v>37813430.439321995</v>
      </c>
      <c r="G152" s="1">
        <f>Plan1!G152*Plan3!$E381</f>
        <v>127073786.86159603</v>
      </c>
      <c r="H152" s="1">
        <f>Plan1!H152*Plan3!$E381</f>
        <v>85121171.988124907</v>
      </c>
      <c r="I152" s="1">
        <f>Plan1!I152*Plan3!$E381</f>
        <v>2266950690.868052</v>
      </c>
      <c r="J152" s="1">
        <f>Plan1!J152*Plan3!$E381</f>
        <v>2514035358.9251761</v>
      </c>
    </row>
    <row r="153" spans="1:10" x14ac:dyDescent="0.25">
      <c r="A153" s="3">
        <v>40664</v>
      </c>
      <c r="B153" s="1">
        <f>Plan1!B153*Plan3!$E382</f>
        <v>1315528366.3532307</v>
      </c>
      <c r="C153" s="1">
        <f>Plan1!C153*Plan3!$E382</f>
        <v>209703147.6290662</v>
      </c>
      <c r="D153" s="1">
        <f>Plan1!D153*Plan3!$E382</f>
        <v>67268462.657994017</v>
      </c>
      <c r="E153" s="1">
        <f>Plan1!E153*Plan3!$E382</f>
        <v>4362895.2746241754</v>
      </c>
      <c r="F153" s="1">
        <f>Plan1!F153*Plan3!$E382</f>
        <v>42728880.394603796</v>
      </c>
      <c r="G153" s="1">
        <f>Plan1!G153*Plan3!$E382</f>
        <v>145171618.49093547</v>
      </c>
      <c r="H153" s="1">
        <f>Plan1!H153*Plan3!$E382</f>
        <v>355357240.23641443</v>
      </c>
      <c r="I153" s="1">
        <f>Plan1!I153*Plan3!$E382</f>
        <v>2351833900.4176869</v>
      </c>
      <c r="J153" s="1">
        <f>Plan1!J153*Plan3!$E382</f>
        <v>2579159704.0098705</v>
      </c>
    </row>
    <row r="154" spans="1:10" x14ac:dyDescent="0.25">
      <c r="A154" s="3">
        <v>40695</v>
      </c>
      <c r="B154" s="1">
        <f>Plan1!B154*Plan3!$E383</f>
        <v>1577912264.4300475</v>
      </c>
      <c r="C154" s="1">
        <f>Plan1!C154*Plan3!$E383</f>
        <v>72058134.606730983</v>
      </c>
      <c r="D154" s="1">
        <f>Plan1!D154*Plan3!$E383</f>
        <v>70845703.38877511</v>
      </c>
      <c r="E154" s="1">
        <f>Plan1!E154*Plan3!$E383</f>
        <v>6600226.9143156148</v>
      </c>
      <c r="F154" s="1">
        <f>Plan1!F154*Plan3!$E383</f>
        <v>45922045.514113002</v>
      </c>
      <c r="G154" s="1">
        <f>Plan1!G154*Plan3!$E383</f>
        <v>130831438.59836055</v>
      </c>
      <c r="H154" s="1">
        <f>Plan1!H154*Plan3!$E383</f>
        <v>99616416.503855094</v>
      </c>
      <c r="I154" s="1">
        <f>Plan1!I154*Plan3!$E383</f>
        <v>2262405345.9737062</v>
      </c>
      <c r="J154" s="1">
        <f>Plan1!J154*Plan3!$E383</f>
        <v>2488409657.8851957</v>
      </c>
    </row>
    <row r="155" spans="1:10" x14ac:dyDescent="0.25">
      <c r="A155" s="3">
        <v>40725</v>
      </c>
      <c r="B155" s="1">
        <f>Plan1!B155*Plan3!$E384</f>
        <v>1397001362.1183178</v>
      </c>
      <c r="C155" s="1">
        <f>Plan1!C155*Plan3!$E384</f>
        <v>38168975.011030897</v>
      </c>
      <c r="D155" s="1">
        <f>Plan1!D155*Plan3!$E384</f>
        <v>65354100.291628525</v>
      </c>
      <c r="E155" s="1">
        <f>Plan1!E155*Plan3!$E384</f>
        <v>4439424.9027950652</v>
      </c>
      <c r="F155" s="1">
        <f>Plan1!F155*Plan3!$E384</f>
        <v>68774323.886366397</v>
      </c>
      <c r="G155" s="1">
        <f>Plan1!G155*Plan3!$E384</f>
        <v>111117394.68865331</v>
      </c>
      <c r="H155" s="1">
        <f>Plan1!H155*Plan3!$E384</f>
        <v>107004767.62454575</v>
      </c>
      <c r="I155" s="1">
        <f>Plan1!I155*Plan3!$E384</f>
        <v>2016983879.6225746</v>
      </c>
      <c r="J155" s="1">
        <f>Plan1!J155*Plan3!$E384</f>
        <v>2233215129.5602527</v>
      </c>
    </row>
    <row r="156" spans="1:10" x14ac:dyDescent="0.25">
      <c r="A156" s="3">
        <v>40756</v>
      </c>
      <c r="B156" s="1">
        <f>Plan1!B156*Plan3!$E385</f>
        <v>1471456233.6185596</v>
      </c>
      <c r="C156" s="1">
        <f>Plan1!C156*Plan3!$E385</f>
        <v>29399060.855964955</v>
      </c>
      <c r="D156" s="1">
        <f>Plan1!D156*Plan3!$E385</f>
        <v>68573730.04849489</v>
      </c>
      <c r="E156" s="1">
        <f>Plan1!E156*Plan3!$E385</f>
        <v>5152002.8533622008</v>
      </c>
      <c r="F156" s="1">
        <f>Plan1!F156*Plan3!$E385</f>
        <v>77202911.799605727</v>
      </c>
      <c r="G156" s="1">
        <f>Plan1!G156*Plan3!$E385</f>
        <v>114197117.968895</v>
      </c>
      <c r="H156" s="1">
        <f>Plan1!H156*Plan3!$E385</f>
        <v>415577818.59784347</v>
      </c>
      <c r="I156" s="1">
        <f>Plan1!I156*Plan3!$E385</f>
        <v>2410803696.9235826</v>
      </c>
      <c r="J156" s="1">
        <f>Plan1!J156*Plan3!$E385</f>
        <v>2615636347.1289639</v>
      </c>
    </row>
    <row r="157" spans="1:10" x14ac:dyDescent="0.25">
      <c r="A157" s="3">
        <v>40787</v>
      </c>
      <c r="B157" s="1">
        <f>Plan1!B157*Plan3!$E386</f>
        <v>1525358979.0911646</v>
      </c>
      <c r="C157" s="1">
        <f>Plan1!C157*Plan3!$E386</f>
        <v>22439880.198086414</v>
      </c>
      <c r="D157" s="1">
        <f>Plan1!D157*Plan3!$E386</f>
        <v>60357387.541894458</v>
      </c>
      <c r="E157" s="1">
        <f>Plan1!E157*Plan3!$E386</f>
        <v>3024568.9420793778</v>
      </c>
      <c r="F157" s="1">
        <f>Plan1!F157*Plan3!$E386</f>
        <v>72447854.089955553</v>
      </c>
      <c r="G157" s="1">
        <f>Plan1!G157*Plan3!$E386</f>
        <v>90686446.866271421</v>
      </c>
      <c r="H157" s="1">
        <f>Plan1!H157*Plan3!$E386</f>
        <v>101520242.16638087</v>
      </c>
      <c r="I157" s="1">
        <f>Plan1!I157*Plan3!$E386</f>
        <v>2055005595.9179437</v>
      </c>
      <c r="J157" s="1">
        <f>Plan1!J157*Plan3!$E386</f>
        <v>2263462439.0023589</v>
      </c>
    </row>
    <row r="158" spans="1:10" x14ac:dyDescent="0.25">
      <c r="A158" s="3">
        <v>40817</v>
      </c>
      <c r="B158" s="1">
        <f>Plan1!B158*Plan3!$E387</f>
        <v>1411474287.9266498</v>
      </c>
      <c r="C158" s="1">
        <f>Plan1!C158*Plan3!$E387</f>
        <v>15866437.750336571</v>
      </c>
      <c r="D158" s="1">
        <f>Plan1!D158*Plan3!$E387</f>
        <v>59347482.343907729</v>
      </c>
      <c r="E158" s="1">
        <f>Plan1!E158*Plan3!$E387</f>
        <v>3169380.5799018787</v>
      </c>
      <c r="F158" s="1">
        <f>Plan1!F158*Plan3!$E387</f>
        <v>67992433.58776921</v>
      </c>
      <c r="G158" s="1">
        <f>Plan1!G158*Plan3!$E387</f>
        <v>118690414.89786598</v>
      </c>
      <c r="H158" s="1">
        <f>Plan1!H158*Plan3!$E387</f>
        <v>99863181.06757012</v>
      </c>
      <c r="I158" s="1">
        <f>Plan1!I158*Plan3!$E387</f>
        <v>2182963322.9716711</v>
      </c>
      <c r="J158" s="1">
        <f>Plan1!J158*Plan3!$E387</f>
        <v>2416715415.6774898</v>
      </c>
    </row>
    <row r="159" spans="1:10" x14ac:dyDescent="0.25">
      <c r="A159" s="3">
        <v>40848</v>
      </c>
      <c r="B159" s="1">
        <f>Plan1!B159*Plan3!$E388</f>
        <v>1430807613.2889791</v>
      </c>
      <c r="C159" s="1">
        <f>Plan1!C159*Plan3!$E388</f>
        <v>15066266.367880359</v>
      </c>
      <c r="D159" s="1">
        <f>Plan1!D159*Plan3!$E388</f>
        <v>72924627.716696098</v>
      </c>
      <c r="E159" s="1">
        <f>Plan1!E159*Plan3!$E388</f>
        <v>4808451.9706553081</v>
      </c>
      <c r="F159" s="1">
        <f>Plan1!F159*Plan3!$E388</f>
        <v>64808749.393949799</v>
      </c>
      <c r="G159" s="1">
        <f>Plan1!G159*Plan3!$E388</f>
        <v>124733709.46141979</v>
      </c>
      <c r="H159" s="1">
        <f>Plan1!H159*Plan3!$E388</f>
        <v>451103161.57286936</v>
      </c>
      <c r="I159" s="1">
        <f>Plan1!I159*Plan3!$E388</f>
        <v>2449537053.3325639</v>
      </c>
      <c r="J159" s="1">
        <f>Plan1!J159*Plan3!$E388</f>
        <v>2663787797.0043182</v>
      </c>
    </row>
    <row r="160" spans="1:10" x14ac:dyDescent="0.25">
      <c r="A160" s="3">
        <v>40878</v>
      </c>
      <c r="B160" s="1">
        <f>Plan1!B160*Plan3!$E389</f>
        <v>1614095547.6641972</v>
      </c>
      <c r="C160" s="1">
        <f>Plan1!C160*Plan3!$E389</f>
        <v>14292808.653584922</v>
      </c>
      <c r="D160" s="1">
        <f>Plan1!D160*Plan3!$E389</f>
        <v>98607483.831909344</v>
      </c>
      <c r="E160" s="1">
        <f>Plan1!E160*Plan3!$E389</f>
        <v>4953120.2228056863</v>
      </c>
      <c r="F160" s="1">
        <f>Plan1!F160*Plan3!$E389</f>
        <v>50932646.502594218</v>
      </c>
      <c r="G160" s="1">
        <f>Plan1!G160*Plan3!$E389</f>
        <v>144171209.3561382</v>
      </c>
      <c r="H160" s="1">
        <f>Plan1!H160*Plan3!$E389</f>
        <v>106794987.68323469</v>
      </c>
      <c r="I160" s="1">
        <f>Plan1!I160*Plan3!$E389</f>
        <v>2333300870.0316987</v>
      </c>
      <c r="J160" s="1">
        <f>Plan1!J160*Plan3!$E389</f>
        <v>2587428894.920208</v>
      </c>
    </row>
    <row r="161" spans="1:10" x14ac:dyDescent="0.25">
      <c r="A161" s="3">
        <v>40909</v>
      </c>
      <c r="B161" s="1">
        <f>Plan1!B161*Plan3!$E390</f>
        <v>1731955753.267169</v>
      </c>
      <c r="C161" s="1">
        <f>Plan1!C161*Plan3!$E390</f>
        <v>25796676.36040353</v>
      </c>
      <c r="D161" s="1">
        <f>Plan1!D161*Plan3!$E390</f>
        <v>45072531.977533482</v>
      </c>
      <c r="E161" s="1">
        <f>Plan1!E161*Plan3!$E390</f>
        <v>4326513.5771184331</v>
      </c>
      <c r="F161" s="1">
        <f>Plan1!F161*Plan3!$E390</f>
        <v>44719582.218961075</v>
      </c>
      <c r="G161" s="1">
        <f>Plan1!G161*Plan3!$E390</f>
        <v>130743721.45225872</v>
      </c>
      <c r="H161" s="1">
        <f>Plan1!H161*Plan3!$E390</f>
        <v>109737831.14582935</v>
      </c>
      <c r="I161" s="1">
        <f>Plan1!I161*Plan3!$E390</f>
        <v>1790316812.2271609</v>
      </c>
      <c r="J161" s="1">
        <f>Plan1!J161*Plan3!$E390</f>
        <v>2501112094.0249367</v>
      </c>
    </row>
    <row r="162" spans="1:10" x14ac:dyDescent="0.25">
      <c r="A162" s="3">
        <v>40940</v>
      </c>
      <c r="B162" s="1">
        <f>Plan1!B162*Plan3!$E391</f>
        <v>1359453739.436703</v>
      </c>
      <c r="C162" s="1">
        <f>Plan1!C162*Plan3!$E391</f>
        <v>24757528.310283493</v>
      </c>
      <c r="D162" s="1">
        <f>Plan1!D162*Plan3!$E391</f>
        <v>52527447.432909757</v>
      </c>
      <c r="E162" s="1">
        <f>Plan1!E162*Plan3!$E391</f>
        <v>3793445.7488038763</v>
      </c>
      <c r="F162" s="1">
        <f>Plan1!F162*Plan3!$E391</f>
        <v>42490119.828717202</v>
      </c>
      <c r="G162" s="1">
        <f>Plan1!G162*Plan3!$E391</f>
        <v>111216891.00787316</v>
      </c>
      <c r="H162" s="1">
        <f>Plan1!H162*Plan3!$E391</f>
        <v>623972414.95660925</v>
      </c>
      <c r="I162" s="1">
        <f>Plan1!I162*Plan3!$E391</f>
        <v>2079330730.5170953</v>
      </c>
      <c r="J162" s="1">
        <f>Plan1!J162*Plan3!$E391</f>
        <v>2680893935.9605598</v>
      </c>
    </row>
    <row r="163" spans="1:10" x14ac:dyDescent="0.25">
      <c r="A163" s="3">
        <v>40969</v>
      </c>
      <c r="B163" s="1">
        <f>Plan1!B163*Plan3!$E392</f>
        <v>1469024028.0578756</v>
      </c>
      <c r="C163" s="1">
        <f>Plan1!C163*Plan3!$E392</f>
        <v>66261499.956213869</v>
      </c>
      <c r="D163" s="1">
        <f>Plan1!D163*Plan3!$E392</f>
        <v>63054764.437616423</v>
      </c>
      <c r="E163" s="1">
        <f>Plan1!E163*Plan3!$E392</f>
        <v>5332226.4216882754</v>
      </c>
      <c r="F163" s="1">
        <f>Plan1!F163*Plan3!$E392</f>
        <v>48287931.718857676</v>
      </c>
      <c r="G163" s="1">
        <f>Plan1!G163*Plan3!$E392</f>
        <v>152839139.13671252</v>
      </c>
      <c r="H163" s="1">
        <f>Plan1!H163*Plan3!$E392</f>
        <v>113984845.51071793</v>
      </c>
      <c r="I163" s="1">
        <f>Plan1!I163*Plan3!$E392</f>
        <v>1670730114.2372856</v>
      </c>
      <c r="J163" s="1">
        <f>Plan1!J163*Plan3!$E392</f>
        <v>2344845702.1182256</v>
      </c>
    </row>
    <row r="164" spans="1:10" x14ac:dyDescent="0.25">
      <c r="A164" s="3">
        <v>41000</v>
      </c>
      <c r="B164" s="1">
        <f>Plan1!B164*Plan3!$E393</f>
        <v>1403136910.9497814</v>
      </c>
      <c r="C164" s="1">
        <f>Plan1!C164*Plan3!$E393</f>
        <v>194229307.3750622</v>
      </c>
      <c r="D164" s="1">
        <f>Plan1!D164*Plan3!$E393</f>
        <v>61081896.798234791</v>
      </c>
      <c r="E164" s="1">
        <f>Plan1!E164*Plan3!$E393</f>
        <v>4617263.7723984709</v>
      </c>
      <c r="F164" s="1">
        <f>Plan1!F164*Plan3!$E393</f>
        <v>45892073.532240778</v>
      </c>
      <c r="G164" s="1">
        <f>Plan1!G164*Plan3!$E393</f>
        <v>133630483.82892749</v>
      </c>
      <c r="H164" s="1">
        <f>Plan1!H164*Plan3!$E393</f>
        <v>109970738.15519314</v>
      </c>
      <c r="I164" s="1">
        <f>Plan1!I164*Plan3!$E393</f>
        <v>1655172224.5035636</v>
      </c>
      <c r="J164" s="1">
        <f>Plan1!J164*Plan3!$E393</f>
        <v>2371580351.0388241</v>
      </c>
    </row>
    <row r="165" spans="1:10" x14ac:dyDescent="0.25">
      <c r="A165" s="3">
        <v>41030</v>
      </c>
      <c r="B165" s="1">
        <f>Plan1!B165*Plan3!$E394</f>
        <v>1352512608.367223</v>
      </c>
      <c r="C165" s="1">
        <f>Plan1!C165*Plan3!$E394</f>
        <v>205343879.15594614</v>
      </c>
      <c r="D165" s="1">
        <f>Plan1!D165*Plan3!$E394</f>
        <v>63906917.204807669</v>
      </c>
      <c r="E165" s="1">
        <f>Plan1!E165*Plan3!$E394</f>
        <v>4398610.848369454</v>
      </c>
      <c r="F165" s="1">
        <f>Plan1!F165*Plan3!$E394</f>
        <v>48319255.792654999</v>
      </c>
      <c r="G165" s="1">
        <f>Plan1!G165*Plan3!$E394</f>
        <v>148920250.66636199</v>
      </c>
      <c r="H165" s="1">
        <f>Plan1!H165*Plan3!$E394</f>
        <v>621199538.08832061</v>
      </c>
      <c r="I165" s="1">
        <f>Plan1!I165*Plan3!$E394</f>
        <v>2164169936.1309185</v>
      </c>
      <c r="J165" s="1">
        <f>Plan1!J165*Plan3!$E394</f>
        <v>2875677764.6516619</v>
      </c>
    </row>
    <row r="166" spans="1:10" x14ac:dyDescent="0.25">
      <c r="A166" s="3">
        <v>41061</v>
      </c>
      <c r="B166" s="1">
        <f>Plan1!B166*Plan3!$E395</f>
        <v>1522368418.566072</v>
      </c>
      <c r="C166" s="1">
        <f>Plan1!C166*Plan3!$E395</f>
        <v>82375184.543908</v>
      </c>
      <c r="D166" s="1">
        <f>Plan1!D166*Plan3!$E395</f>
        <v>70997760.992763311</v>
      </c>
      <c r="E166" s="1">
        <f>Plan1!E166*Plan3!$E395</f>
        <v>4731071.3593573421</v>
      </c>
      <c r="F166" s="1">
        <f>Plan1!F166*Plan3!$E395</f>
        <v>52510485.535319813</v>
      </c>
      <c r="G166" s="1">
        <f>Plan1!G166*Plan3!$E395</f>
        <v>126979497.05561712</v>
      </c>
      <c r="H166" s="1">
        <f>Plan1!H166*Plan3!$E395</f>
        <v>118302423.0639734</v>
      </c>
      <c r="I166" s="1">
        <f>Plan1!I166*Plan3!$E395</f>
        <v>1683231033.7990468</v>
      </c>
      <c r="J166" s="1">
        <f>Plan1!J166*Plan3!$E395</f>
        <v>2374887388.1397815</v>
      </c>
    </row>
    <row r="167" spans="1:10" x14ac:dyDescent="0.25">
      <c r="A167" s="3">
        <v>41091</v>
      </c>
      <c r="B167" s="1">
        <f>Plan1!B167*Plan3!$E396</f>
        <v>1456084178.4696422</v>
      </c>
      <c r="C167" s="1">
        <f>Plan1!C167*Plan3!$E396</f>
        <v>50165327.122234672</v>
      </c>
      <c r="D167" s="1">
        <f>Plan1!D167*Plan3!$E396</f>
        <v>69724719.170393467</v>
      </c>
      <c r="E167" s="1">
        <f>Plan1!E167*Plan3!$E396</f>
        <v>5630995.5927178431</v>
      </c>
      <c r="F167" s="1">
        <f>Plan1!F167*Plan3!$E396</f>
        <v>82015841.780169412</v>
      </c>
      <c r="G167" s="1">
        <f>Plan1!G167*Plan3!$E396</f>
        <v>94417929.546260744</v>
      </c>
      <c r="H167" s="1">
        <f>Plan1!H167*Plan3!$E396</f>
        <v>119373756.58873272</v>
      </c>
      <c r="I167" s="1">
        <f>Plan1!I167*Plan3!$E396</f>
        <v>1685908382.9252734</v>
      </c>
      <c r="J167" s="1">
        <f>Plan1!J167*Plan3!$E396</f>
        <v>2333832085.4475136</v>
      </c>
    </row>
    <row r="168" spans="1:10" x14ac:dyDescent="0.25">
      <c r="A168" s="3">
        <v>41122</v>
      </c>
      <c r="B168" s="1">
        <f>Plan1!B168*Plan3!$E397</f>
        <v>1373153863.9804714</v>
      </c>
      <c r="C168" s="1">
        <f>Plan1!C168*Plan3!$E397</f>
        <v>35033268.555868499</v>
      </c>
      <c r="D168" s="1">
        <f>Plan1!D168*Plan3!$E397</f>
        <v>69266075.467089608</v>
      </c>
      <c r="E168" s="1">
        <f>Plan1!E168*Plan3!$E397</f>
        <v>5996312.5549558094</v>
      </c>
      <c r="F168" s="1">
        <f>Plan1!F168*Plan3!$E397</f>
        <v>87911528.560705915</v>
      </c>
      <c r="G168" s="1">
        <f>Plan1!G168*Plan3!$E397</f>
        <v>103762793.25689833</v>
      </c>
      <c r="H168" s="1">
        <f>Plan1!H168*Plan3!$E397</f>
        <v>641467362.31041384</v>
      </c>
      <c r="I168" s="1">
        <f>Plan1!I168*Plan3!$E397</f>
        <v>2117143698.902154</v>
      </c>
      <c r="J168" s="1">
        <f>Plan1!J168*Plan3!$E397</f>
        <v>2736107960.4588308</v>
      </c>
    </row>
    <row r="169" spans="1:10" x14ac:dyDescent="0.25">
      <c r="A169" s="3">
        <v>41153</v>
      </c>
      <c r="B169" s="1">
        <f>Plan1!B169*Plan3!$E398</f>
        <v>1560234944.9710548</v>
      </c>
      <c r="C169" s="1">
        <f>Plan1!C169*Plan3!$E398</f>
        <v>21434647.920378022</v>
      </c>
      <c r="D169" s="1">
        <f>Plan1!D169*Plan3!$E398</f>
        <v>67199819.34001568</v>
      </c>
      <c r="E169" s="1">
        <f>Plan1!E169*Plan3!$E398</f>
        <v>5011859.2289774809</v>
      </c>
      <c r="F169" s="1">
        <f>Plan1!F169*Plan3!$E398</f>
        <v>79532472.098977804</v>
      </c>
      <c r="G169" s="1">
        <f>Plan1!G169*Plan3!$E398</f>
        <v>90276310.080744445</v>
      </c>
      <c r="H169" s="1">
        <f>Plan1!H169*Plan3!$E398</f>
        <v>97866806.398263738</v>
      </c>
      <c r="I169" s="1">
        <f>Plan1!I169*Plan3!$E398</f>
        <v>1657982042.0295386</v>
      </c>
      <c r="J169" s="1">
        <f>Plan1!J169*Plan3!$E398</f>
        <v>2312814898.6670432</v>
      </c>
    </row>
    <row r="170" spans="1:10" x14ac:dyDescent="0.25">
      <c r="A170" s="3">
        <v>41183</v>
      </c>
      <c r="B170" s="1">
        <f>Plan1!B170*Plan3!$E399</f>
        <v>1456277159.1131487</v>
      </c>
      <c r="C170" s="1">
        <f>Plan1!C170*Plan3!$E399</f>
        <v>21729798.073519435</v>
      </c>
      <c r="D170" s="1">
        <f>Plan1!D170*Plan3!$E399</f>
        <v>65865741.086221859</v>
      </c>
      <c r="E170" s="1">
        <f>Plan1!E170*Plan3!$E399</f>
        <v>6040117.8604183067</v>
      </c>
      <c r="F170" s="1">
        <f>Plan1!F170*Plan3!$E399</f>
        <v>83658449.894527912</v>
      </c>
      <c r="G170" s="1">
        <f>Plan1!G170*Plan3!$E399</f>
        <v>95270260.419491395</v>
      </c>
      <c r="H170" s="1">
        <f>Plan1!H170*Plan3!$E399</f>
        <v>108030510.70411259</v>
      </c>
      <c r="I170" s="1">
        <f>Plan1!I170*Plan3!$E399</f>
        <v>1670402807.3155794</v>
      </c>
      <c r="J170" s="1">
        <f>Plan1!J170*Plan3!$E399</f>
        <v>2311293591.7235651</v>
      </c>
    </row>
    <row r="171" spans="1:10" x14ac:dyDescent="0.25">
      <c r="A171" s="3">
        <v>41214</v>
      </c>
      <c r="B171" s="1">
        <f>Plan1!B171*Plan3!$E400</f>
        <v>1569624897.3155971</v>
      </c>
      <c r="C171" s="1">
        <f>Plan1!C171*Plan3!$E400</f>
        <v>13719870.262004131</v>
      </c>
      <c r="D171" s="1">
        <f>Plan1!D171*Plan3!$E400</f>
        <v>66326640.966552705</v>
      </c>
      <c r="E171" s="1">
        <f>Plan1!E171*Plan3!$E400</f>
        <v>6251041.9363385588</v>
      </c>
      <c r="F171" s="1">
        <f>Plan1!F171*Plan3!$E400</f>
        <v>73836024.839148194</v>
      </c>
      <c r="G171" s="1">
        <f>Plan1!G171*Plan3!$E400</f>
        <v>128005280.95237805</v>
      </c>
      <c r="H171" s="1">
        <f>Plan1!H171*Plan3!$E400</f>
        <v>469081542.13858527</v>
      </c>
      <c r="I171" s="1">
        <f>Plan1!I171*Plan3!$E400</f>
        <v>2314138732.1160483</v>
      </c>
      <c r="J171" s="1">
        <f>Plan1!J171*Plan3!$E400</f>
        <v>2983494920.460001</v>
      </c>
    </row>
    <row r="172" spans="1:10" x14ac:dyDescent="0.25">
      <c r="A172" s="3">
        <v>41244</v>
      </c>
      <c r="B172" s="1">
        <f>Plan1!B172*Plan3!$E401</f>
        <v>1524318212.6458402</v>
      </c>
      <c r="C172" s="1">
        <f>Plan1!C172*Plan3!$E401</f>
        <v>10668252.605164915</v>
      </c>
      <c r="D172" s="1">
        <f>Plan1!D172*Plan3!$E401</f>
        <v>116118459.29592578</v>
      </c>
      <c r="E172" s="1">
        <f>Plan1!E172*Plan3!$E401</f>
        <v>5688777.7702177959</v>
      </c>
      <c r="F172" s="1">
        <f>Plan1!F172*Plan3!$E401</f>
        <v>58304454.948486708</v>
      </c>
      <c r="G172" s="1">
        <f>Plan1!G172*Plan3!$E401</f>
        <v>143551237.53324848</v>
      </c>
      <c r="H172" s="1">
        <f>Plan1!H172*Plan3!$E401</f>
        <v>115921556.20992829</v>
      </c>
      <c r="I172" s="1">
        <f>Plan1!I172*Plan3!$E401</f>
        <v>3405237836.6709023</v>
      </c>
      <c r="J172" s="1">
        <f>Plan1!J172*Plan3!$E401</f>
        <v>4096167597.3212152</v>
      </c>
    </row>
    <row r="173" spans="1:10" x14ac:dyDescent="0.25">
      <c r="A173" s="3">
        <v>41275</v>
      </c>
      <c r="B173" s="1">
        <f>Plan1!B173*Plan3!$E402</f>
        <v>1597496327.0867205</v>
      </c>
      <c r="C173" s="1">
        <f>Plan1!C173*Plan3!$E402</f>
        <v>23516155.899975616</v>
      </c>
      <c r="D173" s="1">
        <f>Plan1!D173*Plan3!$E402</f>
        <v>48725592.261419646</v>
      </c>
      <c r="E173" s="1">
        <f>Plan1!E173*Plan3!$E402</f>
        <v>3229822.7843612111</v>
      </c>
      <c r="F173" s="1">
        <f>Plan1!F173*Plan3!$E402</f>
        <v>55312827.439805426</v>
      </c>
      <c r="G173" s="1">
        <f>Plan1!G173*Plan3!$E402</f>
        <v>131594098.84912728</v>
      </c>
      <c r="H173" s="1">
        <f>Plan1!H173*Plan3!$E402</f>
        <v>113984415.41306634</v>
      </c>
      <c r="I173" s="1">
        <f>Plan1!I173*Plan3!$E402</f>
        <v>1666892944.9105697</v>
      </c>
      <c r="J173" s="1">
        <f>Plan1!J173*Plan3!$E402</f>
        <v>2350791672.0415688</v>
      </c>
    </row>
    <row r="174" spans="1:10" x14ac:dyDescent="0.25">
      <c r="A174" s="3">
        <v>41306</v>
      </c>
      <c r="B174" s="1">
        <f>Plan1!B174*Plan3!$E403</f>
        <v>1250015617.6040769</v>
      </c>
      <c r="C174" s="1">
        <f>Plan1!C174*Plan3!$E403</f>
        <v>20214364.394211873</v>
      </c>
      <c r="D174" s="1">
        <f>Plan1!D174*Plan3!$E403</f>
        <v>64323058.90751344</v>
      </c>
      <c r="E174" s="1">
        <f>Plan1!E174*Plan3!$E403</f>
        <v>3770141.8202235699</v>
      </c>
      <c r="F174" s="1">
        <f>Plan1!F174*Plan3!$E403</f>
        <v>46099171.892240569</v>
      </c>
      <c r="G174" s="1">
        <f>Plan1!G174*Plan3!$E403</f>
        <v>175989877.24474558</v>
      </c>
      <c r="H174" s="1">
        <f>Plan1!H174*Plan3!$E403</f>
        <v>498267570.98972458</v>
      </c>
      <c r="I174" s="1">
        <f>Plan1!I174*Plan3!$E403</f>
        <v>1822528602.1011407</v>
      </c>
      <c r="J174" s="1">
        <f>Plan1!J174*Plan3!$E403</f>
        <v>2462489871.7414708</v>
      </c>
    </row>
    <row r="175" spans="1:10" x14ac:dyDescent="0.25">
      <c r="A175" s="3">
        <v>41334</v>
      </c>
      <c r="B175" s="1">
        <f>Plan1!B175*Plan3!$E404</f>
        <v>1146285034.8811016</v>
      </c>
      <c r="C175" s="1">
        <f>Plan1!C175*Plan3!$E404</f>
        <v>60432503.870893687</v>
      </c>
      <c r="D175" s="1">
        <f>Plan1!D175*Plan3!$E404</f>
        <v>66617005.387383364</v>
      </c>
      <c r="E175" s="1">
        <f>Plan1!E175*Plan3!$E404</f>
        <v>4897360.4539399631</v>
      </c>
      <c r="F175" s="1">
        <f>Plan1!F175*Plan3!$E404</f>
        <v>52008582.153395258</v>
      </c>
      <c r="G175" s="1">
        <f>Plan1!G175*Plan3!$E404</f>
        <v>100882939.08388643</v>
      </c>
      <c r="H175" s="1">
        <f>Plan1!H175*Plan3!$E404</f>
        <v>120716435.65924039</v>
      </c>
      <c r="I175" s="1">
        <f>Plan1!I175*Plan3!$E404</f>
        <v>1365655960.141712</v>
      </c>
      <c r="J175" s="1">
        <f>Plan1!J175*Plan3!$E404</f>
        <v>1936808287.2083426</v>
      </c>
    </row>
    <row r="176" spans="1:10" x14ac:dyDescent="0.25">
      <c r="A176" s="3">
        <v>41365</v>
      </c>
      <c r="B176" s="1">
        <f>Plan1!B176*Plan3!$E405</f>
        <v>1284490083.7069345</v>
      </c>
      <c r="C176" s="1">
        <f>Plan1!C176*Plan3!$E405</f>
        <v>200823529.85155779</v>
      </c>
      <c r="D176" s="1">
        <f>Plan1!D176*Plan3!$E405</f>
        <v>69648945.13528201</v>
      </c>
      <c r="E176" s="1">
        <f>Plan1!E176*Plan3!$E405</f>
        <v>7457291.5892125927</v>
      </c>
      <c r="F176" s="1">
        <f>Plan1!F176*Plan3!$E405</f>
        <v>62010942.232950158</v>
      </c>
      <c r="G176" s="1">
        <f>Plan1!G176*Plan3!$E405</f>
        <v>107652978.23300081</v>
      </c>
      <c r="H176" s="1">
        <f>Plan1!H176*Plan3!$E405</f>
        <v>110056278.10714231</v>
      </c>
      <c r="I176" s="1">
        <f>Plan1!I176*Plan3!$E405</f>
        <v>1915505443.8172896</v>
      </c>
      <c r="J176" s="1">
        <f>Plan1!J176*Plan3!$E405</f>
        <v>2626248817.3391342</v>
      </c>
    </row>
    <row r="177" spans="1:10" x14ac:dyDescent="0.25">
      <c r="A177" s="3">
        <v>41395</v>
      </c>
      <c r="B177" s="1">
        <f>Plan1!B177*Plan3!$E406</f>
        <v>1299217676.5090232</v>
      </c>
      <c r="C177" s="1">
        <f>Plan1!C177*Plan3!$E406</f>
        <v>198223840.09979069</v>
      </c>
      <c r="D177" s="1">
        <f>Plan1!D177*Plan3!$E406</f>
        <v>68120226.490463004</v>
      </c>
      <c r="E177" s="1">
        <f>Plan1!E177*Plan3!$E406</f>
        <v>4076846.6925621917</v>
      </c>
      <c r="F177" s="1">
        <f>Plan1!F177*Plan3!$E406</f>
        <v>57688307.469671905</v>
      </c>
      <c r="G177" s="1">
        <f>Plan1!G177*Plan3!$E406</f>
        <v>154112592.99059489</v>
      </c>
      <c r="H177" s="1">
        <f>Plan1!H177*Plan3!$E406</f>
        <v>488846331.9187451</v>
      </c>
      <c r="I177" s="1">
        <f>Plan1!I177*Plan3!$E406</f>
        <v>1922341134.1735389</v>
      </c>
      <c r="J177" s="1">
        <f>Plan1!J177*Plan3!$E406</f>
        <v>2676470011.0589561</v>
      </c>
    </row>
    <row r="178" spans="1:10" x14ac:dyDescent="0.25">
      <c r="A178" s="3">
        <v>41426</v>
      </c>
      <c r="B178" s="1">
        <f>Plan1!B178*Plan3!$E407</f>
        <v>1306136855.7350466</v>
      </c>
      <c r="C178" s="1">
        <f>Plan1!C178*Plan3!$E407</f>
        <v>71444206.48705785</v>
      </c>
      <c r="D178" s="1">
        <f>Plan1!D178*Plan3!$E407</f>
        <v>67607860.878136501</v>
      </c>
      <c r="E178" s="1">
        <f>Plan1!E178*Plan3!$E407</f>
        <v>3506103.9837910393</v>
      </c>
      <c r="F178" s="1">
        <f>Plan1!F178*Plan3!$E407</f>
        <v>54472287.890053175</v>
      </c>
      <c r="G178" s="1">
        <f>Plan1!G178*Plan3!$E407</f>
        <v>128241435.14158958</v>
      </c>
      <c r="H178" s="1">
        <f>Plan1!H178*Plan3!$E407</f>
        <v>96065984.848280862</v>
      </c>
      <c r="I178" s="1">
        <f>Plan1!I178*Plan3!$E407</f>
        <v>1556682600.8498952</v>
      </c>
      <c r="J178" s="1">
        <f>Plan1!J178*Plan3!$E407</f>
        <v>2177533478.2759809</v>
      </c>
    </row>
    <row r="179" spans="1:10" x14ac:dyDescent="0.25">
      <c r="A179" s="3">
        <v>41456</v>
      </c>
      <c r="B179" s="1">
        <f>Plan1!B179*Plan3!$E408</f>
        <v>1233490141.4258616</v>
      </c>
      <c r="C179" s="1">
        <f>Plan1!C179*Plan3!$E408</f>
        <v>43203074.072307728</v>
      </c>
      <c r="D179" s="1">
        <f>Plan1!D179*Plan3!$E408</f>
        <v>74940678.337000713</v>
      </c>
      <c r="E179" s="1">
        <f>Plan1!E179*Plan3!$E408</f>
        <v>5249203.4187420066</v>
      </c>
      <c r="F179" s="1">
        <f>Plan1!F179*Plan3!$E408</f>
        <v>83273008.525553212</v>
      </c>
      <c r="G179" s="1">
        <f>Plan1!G179*Plan3!$E408</f>
        <v>91296995.690813735</v>
      </c>
      <c r="H179" s="1">
        <f>Plan1!H179*Plan3!$E408</f>
        <v>108688495.47152898</v>
      </c>
      <c r="I179" s="1">
        <f>Plan1!I179*Plan3!$E408</f>
        <v>1514136171.7101572</v>
      </c>
      <c r="J179" s="1">
        <f>Plan1!J179*Plan3!$E408</f>
        <v>2134966230.1563034</v>
      </c>
    </row>
    <row r="180" spans="1:10" x14ac:dyDescent="0.25">
      <c r="A180" s="3">
        <v>41487</v>
      </c>
      <c r="B180" s="1">
        <f>Plan1!B180*Plan3!$E409</f>
        <v>1283714578.2012682</v>
      </c>
      <c r="C180" s="1">
        <f>Plan1!C180*Plan3!$E409</f>
        <v>27163972.529295728</v>
      </c>
      <c r="D180" s="1">
        <f>Plan1!D180*Plan3!$E409</f>
        <v>77499727.820905715</v>
      </c>
      <c r="E180" s="1">
        <f>Plan1!E180*Plan3!$E409</f>
        <v>7575341.4986959035</v>
      </c>
      <c r="F180" s="1">
        <f>Plan1!F180*Plan3!$E409</f>
        <v>86923655.009987399</v>
      </c>
      <c r="G180" s="1">
        <f>Plan1!G180*Plan3!$E409</f>
        <v>119083592.09939142</v>
      </c>
      <c r="H180" s="1">
        <f>Plan1!H180*Plan3!$E409</f>
        <v>472605396.52770931</v>
      </c>
      <c r="I180" s="1">
        <f>Plan1!I180*Plan3!$E409</f>
        <v>2434204131.039166</v>
      </c>
      <c r="J180" s="1">
        <f>Plan1!J180*Plan3!$E409</f>
        <v>3064654617.9838333</v>
      </c>
    </row>
    <row r="181" spans="1:10" x14ac:dyDescent="0.25">
      <c r="A181" s="3">
        <v>41518</v>
      </c>
      <c r="B181" s="1">
        <f>Plan1!B181*Plan3!$E410</f>
        <v>1348332281.1219323</v>
      </c>
      <c r="C181" s="1">
        <f>Plan1!C181*Plan3!$E410</f>
        <v>19965117.922656707</v>
      </c>
      <c r="D181" s="1">
        <f>Plan1!D181*Plan3!$E410</f>
        <v>73204835.898602039</v>
      </c>
      <c r="E181" s="1">
        <f>Plan1!E181*Plan3!$E410</f>
        <v>6310963.6546270531</v>
      </c>
      <c r="F181" s="1">
        <f>Plan1!F181*Plan3!$E410</f>
        <v>83211443.151404887</v>
      </c>
      <c r="G181" s="1">
        <f>Plan1!G181*Plan3!$E410</f>
        <v>98213571.571794808</v>
      </c>
      <c r="H181" s="1">
        <f>Plan1!H181*Plan3!$E410</f>
        <v>113742121.93982874</v>
      </c>
      <c r="I181" s="1">
        <f>Plan1!I181*Plan3!$E410</f>
        <v>1625176397.4504309</v>
      </c>
      <c r="J181" s="1">
        <f>Plan1!J181*Plan3!$E410</f>
        <v>2250869187.870996</v>
      </c>
    </row>
    <row r="182" spans="1:10" x14ac:dyDescent="0.25">
      <c r="A182" s="3">
        <v>41548</v>
      </c>
      <c r="B182" s="1">
        <f>Plan1!B182*Plan3!$E411</f>
        <v>1459878750.0464039</v>
      </c>
      <c r="C182" s="1">
        <f>Plan1!C182*Plan3!$E411</f>
        <v>17602051.341920964</v>
      </c>
      <c r="D182" s="1">
        <f>Plan1!D182*Plan3!$E411</f>
        <v>79302653.050658569</v>
      </c>
      <c r="E182" s="1">
        <f>Plan1!E182*Plan3!$E411</f>
        <v>7449513.4796724739</v>
      </c>
      <c r="F182" s="1">
        <f>Plan1!F182*Plan3!$E411</f>
        <v>84394935.893893674</v>
      </c>
      <c r="G182" s="1">
        <f>Plan1!G182*Plan3!$E411</f>
        <v>97658485.505511746</v>
      </c>
      <c r="H182" s="1">
        <f>Plan1!H182*Plan3!$E411</f>
        <v>119042094.44984762</v>
      </c>
      <c r="I182" s="1">
        <f>Plan1!I182*Plan3!$E411</f>
        <v>2107490425.5298944</v>
      </c>
      <c r="J182" s="1">
        <f>Plan1!J182*Plan3!$E411</f>
        <v>2781690638.8236504</v>
      </c>
    </row>
    <row r="183" spans="1:10" x14ac:dyDescent="0.25">
      <c r="A183" s="3">
        <v>41579</v>
      </c>
      <c r="B183" s="1">
        <f>Plan1!B183*Plan3!$E412</f>
        <v>1343993047.3553715</v>
      </c>
      <c r="C183" s="1">
        <f>Plan1!C183*Plan3!$E412</f>
        <v>12418484.531215703</v>
      </c>
      <c r="D183" s="1">
        <f>Plan1!D183*Plan3!$E412</f>
        <v>78480426.665765107</v>
      </c>
      <c r="E183" s="1">
        <f>Plan1!E183*Plan3!$E412</f>
        <v>7118801.9449408958</v>
      </c>
      <c r="F183" s="1">
        <f>Plan1!F183*Plan3!$E412</f>
        <v>71975366.8022926</v>
      </c>
      <c r="G183" s="1">
        <f>Plan1!G183*Plan3!$E412</f>
        <v>135111212.24408415</v>
      </c>
      <c r="H183" s="1">
        <f>Plan1!H183*Plan3!$E412</f>
        <v>521246966.08963883</v>
      </c>
      <c r="I183" s="1">
        <f>Plan1!I183*Plan3!$E412</f>
        <v>2030745117.9013138</v>
      </c>
      <c r="J183" s="1">
        <f>Plan1!J183*Plan3!$E412</f>
        <v>2660900778.7846432</v>
      </c>
    </row>
    <row r="184" spans="1:10" x14ac:dyDescent="0.25">
      <c r="A184" s="3">
        <v>41609</v>
      </c>
      <c r="B184" s="1">
        <f>Plan1!B184*Plan3!$E413</f>
        <v>1332671869.2643192</v>
      </c>
      <c r="C184" s="1">
        <f>Plan1!C184*Plan3!$E413</f>
        <v>9950153.8578246534</v>
      </c>
      <c r="D184" s="1">
        <f>Plan1!D184*Plan3!$E413</f>
        <v>124935483.88905533</v>
      </c>
      <c r="E184" s="1">
        <f>Plan1!E184*Plan3!$E413</f>
        <v>6005000.6612803936</v>
      </c>
      <c r="F184" s="1">
        <f>Plan1!F184*Plan3!$E413</f>
        <v>60179139.077661686</v>
      </c>
      <c r="G184" s="1">
        <f>Plan1!G184*Plan3!$E413</f>
        <v>138087136.37323573</v>
      </c>
      <c r="H184" s="1">
        <f>Plan1!H184*Plan3!$E413</f>
        <v>115469063.07290789</v>
      </c>
      <c r="I184" s="1">
        <f>Plan1!I184*Plan3!$E413</f>
        <v>1823279902.2924581</v>
      </c>
      <c r="J184" s="1">
        <f>Plan1!J184*Plan3!$E413</f>
        <v>2477508971.067235</v>
      </c>
    </row>
    <row r="185" spans="1:10" x14ac:dyDescent="0.25">
      <c r="A185" s="3">
        <v>41640</v>
      </c>
      <c r="B185" s="1">
        <f>Plan1!B185*Plan3!$E414</f>
        <v>1315719993.8488772</v>
      </c>
      <c r="C185" s="1">
        <f>Plan1!C185*Plan3!$E414</f>
        <v>23975703.513156444</v>
      </c>
      <c r="D185" s="1">
        <f>Plan1!D185*Plan3!$E414</f>
        <v>63020846.357049651</v>
      </c>
      <c r="E185" s="1">
        <f>Plan1!E185*Plan3!$E414</f>
        <v>5493480.4291958865</v>
      </c>
      <c r="F185" s="1">
        <f>Plan1!F185*Plan3!$E414</f>
        <v>66183441.492300972</v>
      </c>
      <c r="G185" s="1">
        <f>Plan1!G185*Plan3!$E414</f>
        <v>205170068.39355776</v>
      </c>
      <c r="H185" s="1">
        <f>Plan1!H185*Plan3!$E414</f>
        <v>108854560.12151545</v>
      </c>
      <c r="I185" s="1">
        <f>Plan1!I185*Plan3!$E414</f>
        <v>1902481879.1119971</v>
      </c>
      <c r="J185" s="1">
        <f>Plan1!J185*Plan3!$E414</f>
        <v>2528472972.6860595</v>
      </c>
    </row>
    <row r="186" spans="1:10" x14ac:dyDescent="0.25">
      <c r="A186" s="3">
        <v>41671</v>
      </c>
      <c r="B186" s="1">
        <f>Plan1!B186*Plan3!$E415</f>
        <v>1284797791.1788983</v>
      </c>
      <c r="C186" s="1">
        <f>Plan1!C186*Plan3!$E415</f>
        <v>26294423.589929141</v>
      </c>
      <c r="D186" s="1">
        <f>Plan1!D186*Plan3!$E415</f>
        <v>68850649.627764136</v>
      </c>
      <c r="E186" s="1">
        <f>Plan1!E186*Plan3!$E415</f>
        <v>6073798.3011653153</v>
      </c>
      <c r="F186" s="1">
        <f>Plan1!F186*Plan3!$E415</f>
        <v>59802949.823479198</v>
      </c>
      <c r="G186" s="1">
        <f>Plan1!G186*Plan3!$E415</f>
        <v>217590305.42121422</v>
      </c>
      <c r="H186" s="1">
        <f>Plan1!H186*Plan3!$E415</f>
        <v>400836087.87377483</v>
      </c>
      <c r="I186" s="1">
        <f>Plan1!I186*Plan3!$E415</f>
        <v>2092735860.7388582</v>
      </c>
      <c r="J186" s="1">
        <f>Plan1!J186*Plan3!$E415</f>
        <v>2712442494.5981674</v>
      </c>
    </row>
    <row r="187" spans="1:10" x14ac:dyDescent="0.25">
      <c r="A187" s="3">
        <v>41699</v>
      </c>
      <c r="B187" s="1">
        <f>Plan1!B187*Plan3!$E416</f>
        <v>1298939085.8737895</v>
      </c>
      <c r="C187" s="1">
        <f>Plan1!C187*Plan3!$E416</f>
        <v>63489167.81575495</v>
      </c>
      <c r="D187" s="1">
        <f>Plan1!D187*Plan3!$E416</f>
        <v>77679267.344752252</v>
      </c>
      <c r="E187" s="1">
        <f>Plan1!E187*Plan3!$E416</f>
        <v>12526610.708116759</v>
      </c>
      <c r="F187" s="1">
        <f>Plan1!F187*Plan3!$E416</f>
        <v>58762902.821470141</v>
      </c>
      <c r="G187" s="1">
        <f>Plan1!G187*Plan3!$E416</f>
        <v>127896782.56657854</v>
      </c>
      <c r="H187" s="1">
        <f>Plan1!H187*Plan3!$E416</f>
        <v>121161186.6880597</v>
      </c>
      <c r="I187" s="1">
        <f>Plan1!I187*Plan3!$E416</f>
        <v>1971423756.0960464</v>
      </c>
      <c r="J187" s="1">
        <f>Plan1!J187*Plan3!$E416</f>
        <v>2677839316.2362204</v>
      </c>
    </row>
    <row r="188" spans="1:10" x14ac:dyDescent="0.25">
      <c r="A188" s="3">
        <v>41730</v>
      </c>
      <c r="B188" s="1">
        <f>Plan1!B188*Plan3!$E417</f>
        <v>1212236231.6297696</v>
      </c>
      <c r="C188" s="1">
        <f>Plan1!C188*Plan3!$E417</f>
        <v>200357073.33000621</v>
      </c>
      <c r="D188" s="1">
        <f>Plan1!D188*Plan3!$E417</f>
        <v>73813194.781009704</v>
      </c>
      <c r="E188" s="1">
        <f>Plan1!E188*Plan3!$E417</f>
        <v>7613808.1451900117</v>
      </c>
      <c r="F188" s="1">
        <f>Plan1!F188*Plan3!$E417</f>
        <v>66928095.035102792</v>
      </c>
      <c r="G188" s="1">
        <f>Plan1!G188*Plan3!$E417</f>
        <v>145001104.56387517</v>
      </c>
      <c r="H188" s="1">
        <f>Plan1!H188*Plan3!$E417</f>
        <v>120933344.56815086</v>
      </c>
      <c r="I188" s="1">
        <f>Plan1!I188*Plan3!$E417</f>
        <v>1707080943.3068545</v>
      </c>
      <c r="J188" s="1">
        <f>Plan1!J188*Plan3!$E417</f>
        <v>2379576626.5158367</v>
      </c>
    </row>
    <row r="189" spans="1:10" x14ac:dyDescent="0.25">
      <c r="A189" s="3">
        <v>41760</v>
      </c>
      <c r="B189" s="1">
        <f>Plan1!B189*Plan3!$E418</f>
        <v>1290384104.9775386</v>
      </c>
      <c r="C189" s="1">
        <f>Plan1!C189*Plan3!$E418</f>
        <v>220687622.65694115</v>
      </c>
      <c r="D189" s="1">
        <f>Plan1!D189*Plan3!$E418</f>
        <v>83852194.065067664</v>
      </c>
      <c r="E189" s="1">
        <f>Plan1!E189*Plan3!$E418</f>
        <v>4920376.525338118</v>
      </c>
      <c r="F189" s="1">
        <f>Plan1!F189*Plan3!$E418</f>
        <v>70402572.788683653</v>
      </c>
      <c r="G189" s="1">
        <f>Plan1!G189*Plan3!$E418</f>
        <v>192347135.74773449</v>
      </c>
      <c r="H189" s="1">
        <f>Plan1!H189*Plan3!$E418</f>
        <v>453517267.07703388</v>
      </c>
      <c r="I189" s="1">
        <f>Plan1!I189*Plan3!$E418</f>
        <v>2003088215.9704568</v>
      </c>
      <c r="J189" s="1">
        <f>Plan1!J189*Plan3!$E418</f>
        <v>2717927810.5310955</v>
      </c>
    </row>
    <row r="190" spans="1:10" x14ac:dyDescent="0.25">
      <c r="A190" s="3">
        <v>41791</v>
      </c>
      <c r="B190" s="1">
        <f>Plan1!B190*Plan3!$E419</f>
        <v>1301015914.6508441</v>
      </c>
      <c r="C190" s="1">
        <f>Plan1!C190*Plan3!$E419</f>
        <v>81277655.618763387</v>
      </c>
      <c r="D190" s="1">
        <f>Plan1!D190*Plan3!$E419</f>
        <v>78406580.192722753</v>
      </c>
      <c r="E190" s="1">
        <f>Plan1!E190*Plan3!$E419</f>
        <v>4437473.6247312091</v>
      </c>
      <c r="F190" s="1">
        <f>Plan1!F190*Plan3!$E419</f>
        <v>65988838.826783754</v>
      </c>
      <c r="G190" s="1">
        <f>Plan1!G190*Plan3!$E419</f>
        <v>143673250.46061966</v>
      </c>
      <c r="H190" s="1">
        <f>Plan1!H190*Plan3!$E419</f>
        <v>118854174.43838608</v>
      </c>
      <c r="I190" s="1">
        <f>Plan1!I190*Plan3!$E419</f>
        <v>1767777407.1362088</v>
      </c>
      <c r="J190" s="1">
        <f>Plan1!J190*Plan3!$E419</f>
        <v>2433032774.6672049</v>
      </c>
    </row>
    <row r="191" spans="1:10" x14ac:dyDescent="0.25">
      <c r="A191" s="3">
        <v>41821</v>
      </c>
      <c r="B191" s="1">
        <f>Plan1!B191*Plan3!$E420</f>
        <v>1191209907.1657803</v>
      </c>
      <c r="C191" s="1">
        <f>Plan1!C191*Plan3!$E420</f>
        <v>45532917.607268453</v>
      </c>
      <c r="D191" s="1">
        <f>Plan1!D191*Plan3!$E420</f>
        <v>88243460.26993157</v>
      </c>
      <c r="E191" s="1">
        <f>Plan1!E191*Plan3!$E420</f>
        <v>5357925.8869415019</v>
      </c>
      <c r="F191" s="1">
        <f>Plan1!F191*Plan3!$E420</f>
        <v>95370630.082000002</v>
      </c>
      <c r="G191" s="1">
        <f>Plan1!G191*Plan3!$E420</f>
        <v>123384675.42169602</v>
      </c>
      <c r="H191" s="1">
        <f>Plan1!H191*Plan3!$E420</f>
        <v>127600215.86103198</v>
      </c>
      <c r="I191" s="1">
        <f>Plan1!I191*Plan3!$E420</f>
        <v>1749568711.4205842</v>
      </c>
      <c r="J191" s="1">
        <f>Plan1!J191*Plan3!$E420</f>
        <v>2312791402.4145236</v>
      </c>
    </row>
    <row r="192" spans="1:10" x14ac:dyDescent="0.25">
      <c r="A192" s="3">
        <v>41852</v>
      </c>
      <c r="B192" s="1">
        <f>Plan1!B192*Plan3!$E421</f>
        <v>1187992978.8329864</v>
      </c>
      <c r="C192" s="1">
        <f>Plan1!C192*Plan3!$E421</f>
        <v>26236201.722660005</v>
      </c>
      <c r="D192" s="1">
        <f>Plan1!D192*Plan3!$E421</f>
        <v>87351846.473157391</v>
      </c>
      <c r="E192" s="1">
        <f>Plan1!E192*Plan3!$E421</f>
        <v>4909506.4025092395</v>
      </c>
      <c r="F192" s="1">
        <f>Plan1!F192*Plan3!$E421</f>
        <v>92517117.516903475</v>
      </c>
      <c r="G192" s="1">
        <f>Plan1!G192*Plan3!$E421</f>
        <v>151001112.45318353</v>
      </c>
      <c r="H192" s="1">
        <f>Plan1!H192*Plan3!$E421</f>
        <v>567317172.79945838</v>
      </c>
      <c r="I192" s="1">
        <f>Plan1!I192*Plan3!$E421</f>
        <v>2173954871.0861764</v>
      </c>
      <c r="J192" s="1">
        <f>Plan1!J192*Plan3!$E421</f>
        <v>2741993360.4630828</v>
      </c>
    </row>
    <row r="193" spans="1:16" x14ac:dyDescent="0.25">
      <c r="A193" s="3">
        <v>41883</v>
      </c>
      <c r="B193" s="1">
        <f>Plan1!B193*Plan3!$E422</f>
        <v>1155743086.3707178</v>
      </c>
      <c r="C193" s="1">
        <f>Plan1!C193*Plan3!$E422</f>
        <v>21570249.555958368</v>
      </c>
      <c r="D193" s="1">
        <f>Plan1!D193*Plan3!$E422</f>
        <v>81172786.061504811</v>
      </c>
      <c r="E193" s="1">
        <f>Plan1!E193*Plan3!$E422</f>
        <v>8374814.3156850748</v>
      </c>
      <c r="F193" s="1">
        <f>Plan1!F193*Plan3!$E422</f>
        <v>96507730.089046612</v>
      </c>
      <c r="G193" s="1">
        <f>Plan1!G193*Plan3!$E422</f>
        <v>130869017.02005793</v>
      </c>
      <c r="H193" s="1">
        <f>Plan1!H193*Plan3!$E422</f>
        <v>126872479.76365176</v>
      </c>
      <c r="I193" s="1">
        <f>Plan1!I193*Plan3!$E422</f>
        <v>1537134461.4659622</v>
      </c>
      <c r="J193" s="1">
        <f>Plan1!J193*Plan3!$E422</f>
        <v>2101101622.294415</v>
      </c>
    </row>
    <row r="194" spans="1:16" x14ac:dyDescent="0.25">
      <c r="A194" s="3">
        <v>41913</v>
      </c>
      <c r="B194" s="1">
        <f>Plan1!B194*Plan3!$E423</f>
        <v>1320512161.0450475</v>
      </c>
      <c r="C194" s="1">
        <f>Plan1!C194*Plan3!$E423</f>
        <v>17674363.289198358</v>
      </c>
      <c r="D194" s="1">
        <f>Plan1!D194*Plan3!$E423</f>
        <v>81892948.52033478</v>
      </c>
      <c r="E194" s="1">
        <f>Plan1!E194*Plan3!$E423</f>
        <v>7903768.9241784941</v>
      </c>
      <c r="F194" s="1">
        <f>Plan1!F194*Plan3!$E423</f>
        <v>94839568.378988355</v>
      </c>
      <c r="G194" s="1">
        <f>Plan1!G194*Plan3!$E423</f>
        <v>122652451.7222549</v>
      </c>
      <c r="H194" s="1">
        <f>Plan1!H194*Plan3!$E423</f>
        <v>126620995.77693361</v>
      </c>
      <c r="I194" s="1">
        <f>Plan1!I194*Plan3!$E423</f>
        <v>1672938307.3612063</v>
      </c>
      <c r="J194" s="1">
        <f>Plan1!J194*Plan3!$E423</f>
        <v>2289728456.7185106</v>
      </c>
    </row>
    <row r="195" spans="1:16" x14ac:dyDescent="0.25">
      <c r="A195" s="3">
        <v>41944</v>
      </c>
      <c r="B195" s="1">
        <f>Plan1!B195*Plan3!$E424</f>
        <v>1276192429.1514244</v>
      </c>
      <c r="C195" s="1">
        <f>Plan1!C195*Plan3!$E424</f>
        <v>13756753.615248483</v>
      </c>
      <c r="D195" s="1">
        <f>Plan1!D195*Plan3!$E424</f>
        <v>79482891.750387639</v>
      </c>
      <c r="E195" s="1">
        <f>Plan1!E195*Plan3!$E424</f>
        <v>8095190.3491283469</v>
      </c>
      <c r="F195" s="1">
        <f>Plan1!F195*Plan3!$E424</f>
        <v>83620142.694893286</v>
      </c>
      <c r="G195" s="1">
        <f>Plan1!G195*Plan3!$E424</f>
        <v>161522472.26259848</v>
      </c>
      <c r="H195" s="1">
        <f>Plan1!H195*Plan3!$E424</f>
        <v>566065631.14554501</v>
      </c>
      <c r="I195" s="1">
        <f>Plan1!I195*Plan3!$E424</f>
        <v>2157414362.179275</v>
      </c>
      <c r="J195" s="1">
        <f>Plan1!J195*Plan3!$E424</f>
        <v>2759943535.737401</v>
      </c>
    </row>
    <row r="196" spans="1:16" x14ac:dyDescent="0.25">
      <c r="A196" s="3">
        <v>41974</v>
      </c>
      <c r="B196" s="1">
        <f>Plan1!B196*Plan3!$E425</f>
        <v>1294953503.212878</v>
      </c>
      <c r="C196" s="1">
        <f>Plan1!C196*Plan3!$E425</f>
        <v>10746524.753459971</v>
      </c>
      <c r="D196" s="1">
        <f>Plan1!D196*Plan3!$E425</f>
        <v>91095701.197396234</v>
      </c>
      <c r="E196" s="1">
        <f>Plan1!E196*Plan3!$E425</f>
        <v>5741297.6518763704</v>
      </c>
      <c r="F196" s="1">
        <f>Plan1!F196*Plan3!$E425</f>
        <v>74561755.139336139</v>
      </c>
      <c r="G196" s="1">
        <f>Plan1!G196*Plan3!$E425</f>
        <v>176047512.33985484</v>
      </c>
      <c r="H196" s="1">
        <f>Plan1!H196*Plan3!$E425</f>
        <v>128570361.38460201</v>
      </c>
      <c r="I196" s="1">
        <f>Plan1!I196*Plan3!$E425</f>
        <v>2054622075.8474081</v>
      </c>
      <c r="J196" s="1">
        <f>Plan1!J196*Plan3!$E425</f>
        <v>2711560014.3104491</v>
      </c>
    </row>
    <row r="197" spans="1:16" x14ac:dyDescent="0.25">
      <c r="A197" s="3">
        <v>42005</v>
      </c>
      <c r="B197" s="1">
        <f>Plan1!B197*Plan3!$E426</f>
        <v>1269813493.3751173</v>
      </c>
      <c r="C197" s="1">
        <f>Plan1!C197*Plan3!$E426</f>
        <v>21631050.177981902</v>
      </c>
      <c r="D197" s="1">
        <f>Plan1!D197*Plan3!$E426</f>
        <v>67443865.87352939</v>
      </c>
      <c r="E197" s="1">
        <f>Plan1!E197*Plan3!$E426</f>
        <v>7296935.4893647516</v>
      </c>
      <c r="F197" s="1">
        <f>Plan1!F197*Plan3!$E426</f>
        <v>63040513.577421367</v>
      </c>
      <c r="G197" s="1">
        <f>Plan1!G197*Plan3!$E426</f>
        <v>194797762.87020054</v>
      </c>
      <c r="H197" s="1">
        <f>Plan1!H197*Plan3!$E426</f>
        <v>113350705.80989785</v>
      </c>
      <c r="I197" s="1">
        <f>Plan1!I197*Plan3!$E426</f>
        <v>1575520080.051513</v>
      </c>
      <c r="J197" s="1">
        <f>Plan1!J197*Plan3!$E426</f>
        <v>2186000902.8695254</v>
      </c>
    </row>
    <row r="198" spans="1:16" x14ac:dyDescent="0.25">
      <c r="A198" s="3">
        <v>42036</v>
      </c>
      <c r="B198" s="1">
        <f>Plan1!B198*Plan3!$E427</f>
        <v>1237478964.754792</v>
      </c>
      <c r="C198" s="1">
        <f>Plan1!C198*Plan3!$E427</f>
        <v>28351616.041841723</v>
      </c>
      <c r="D198" s="1">
        <f>Plan1!D198*Plan3!$E427</f>
        <v>72826210.264348477</v>
      </c>
      <c r="E198" s="1">
        <f>Plan1!E198*Plan3!$E427</f>
        <v>4488632.9401551802</v>
      </c>
      <c r="F198" s="1">
        <f>Plan1!F198*Plan3!$E427</f>
        <v>54227554.873483077</v>
      </c>
      <c r="G198" s="1">
        <f>Plan1!G198*Plan3!$E427</f>
        <v>196454246.31957588</v>
      </c>
      <c r="H198" s="1">
        <f>Plan1!H198*Plan3!$E427</f>
        <v>489638861.51596969</v>
      </c>
      <c r="I198" s="1">
        <f>Plan1!I198*Plan3!$E427</f>
        <v>1891587016.1335812</v>
      </c>
      <c r="J198" s="1">
        <f>Plan1!J198*Plan3!$E427</f>
        <v>2480830875.9459295</v>
      </c>
    </row>
    <row r="199" spans="1:16" x14ac:dyDescent="0.25">
      <c r="A199" s="3">
        <v>42064</v>
      </c>
      <c r="B199" s="1">
        <f>Plan1!B199*Plan3!$E428</f>
        <v>1088023472.4655168</v>
      </c>
      <c r="C199" s="1">
        <f>Plan1!C199*Plan3!$E428</f>
        <v>78218439.982598543</v>
      </c>
      <c r="D199" s="1">
        <f>Plan1!D199*Plan3!$E428</f>
        <v>83317431.207139149</v>
      </c>
      <c r="E199" s="1">
        <f>Plan1!E199*Plan3!$E428</f>
        <v>5111842.5846029427</v>
      </c>
      <c r="F199" s="1">
        <f>Plan1!F199*Plan3!$E428</f>
        <v>65040655.381188467</v>
      </c>
      <c r="G199" s="1">
        <f>Plan1!G199*Plan3!$E428</f>
        <v>141223789.41801929</v>
      </c>
      <c r="H199" s="1">
        <f>Plan1!H199*Plan3!$E428</f>
        <v>67588746.475415036</v>
      </c>
      <c r="I199" s="1">
        <f>Plan1!I199*Plan3!$E428</f>
        <v>1428901206.0034752</v>
      </c>
      <c r="J199" s="1">
        <f>Plan1!J199*Plan3!$E428</f>
        <v>1971895506.7238131</v>
      </c>
    </row>
    <row r="200" spans="1:16" x14ac:dyDescent="0.25">
      <c r="A200" s="3">
        <v>42095</v>
      </c>
      <c r="B200" s="1">
        <f>Plan1!B200*Plan3!$E429</f>
        <v>1248016343.5538013</v>
      </c>
      <c r="C200" s="1">
        <f>Plan1!C200*Plan3!$E429</f>
        <v>193831221.75855777</v>
      </c>
      <c r="D200" s="1">
        <f>Plan1!D200*Plan3!$E429</f>
        <v>77884335.423343092</v>
      </c>
      <c r="E200" s="1">
        <f>Plan1!E200*Plan3!$E429</f>
        <v>5609214.6707949005</v>
      </c>
      <c r="F200" s="1">
        <f>Plan1!F200*Plan3!$E429</f>
        <v>65943272.243078232</v>
      </c>
      <c r="G200" s="1">
        <f>Plan1!G200*Plan3!$E429</f>
        <v>151343294.28987604</v>
      </c>
      <c r="H200" s="1">
        <f>Plan1!H200*Plan3!$E429</f>
        <v>73423181.876581967</v>
      </c>
      <c r="I200" s="1">
        <f>Plan1!I200*Plan3!$E429</f>
        <v>1729924976.7152231</v>
      </c>
      <c r="J200" s="1">
        <f>Plan1!J200*Plan3!$E429</f>
        <v>2415214853.6184378</v>
      </c>
    </row>
    <row r="201" spans="1:16" x14ac:dyDescent="0.25">
      <c r="A201" s="3">
        <v>42125</v>
      </c>
      <c r="B201" s="1">
        <f>Plan1!B201*Plan3!$E430</f>
        <v>1176288636.1459599</v>
      </c>
      <c r="C201" s="1">
        <f>Plan1!C201*Plan3!$E430</f>
        <v>201488372.62458536</v>
      </c>
      <c r="D201" s="1">
        <f>Plan1!D201*Plan3!$E430</f>
        <v>75558790.928000838</v>
      </c>
      <c r="E201" s="1">
        <f>Plan1!E201*Plan3!$E430</f>
        <v>7339496.7881952496</v>
      </c>
      <c r="F201" s="1">
        <f>Plan1!F201*Plan3!$E430</f>
        <v>65793974.003992483</v>
      </c>
      <c r="G201" s="1">
        <f>Plan1!G201*Plan3!$E430</f>
        <v>184743127.77818462</v>
      </c>
      <c r="H201" s="1">
        <f>Plan1!H201*Plan3!$E430</f>
        <v>293520914.30601805</v>
      </c>
      <c r="I201" s="1">
        <f>Plan1!I201*Plan3!$E430</f>
        <v>1770761083.9344535</v>
      </c>
      <c r="J201" s="1">
        <f>Plan1!J201*Plan3!$E430</f>
        <v>2436982949.1884465</v>
      </c>
    </row>
    <row r="202" spans="1:16" x14ac:dyDescent="0.25">
      <c r="A202" s="3">
        <v>42156</v>
      </c>
      <c r="B202" s="1">
        <f>Plan1!B202*Plan3!$E431</f>
        <v>1190140514.0964522</v>
      </c>
      <c r="C202" s="1">
        <f>Plan1!C202*Plan3!$E431</f>
        <v>82309508.432428703</v>
      </c>
      <c r="D202" s="1">
        <f>Plan1!D202*Plan3!$E431</f>
        <v>75826094.741410688</v>
      </c>
      <c r="E202" s="1">
        <f>Plan1!E202*Plan3!$E431</f>
        <v>8195485.6289127432</v>
      </c>
      <c r="F202" s="1">
        <f>Plan1!F202*Plan3!$E431</f>
        <v>68301033.31355387</v>
      </c>
      <c r="G202" s="1">
        <f>Plan1!G202*Plan3!$E431</f>
        <v>159485136.41120371</v>
      </c>
      <c r="H202" s="1">
        <f>Plan1!H202*Plan3!$E431</f>
        <v>74715118.043506727</v>
      </c>
      <c r="I202" s="1">
        <f>Plan1!I202*Plan3!$E431</f>
        <v>1521235153.6320362</v>
      </c>
      <c r="J202" s="1">
        <f>Plan1!J202*Plan3!$E431</f>
        <v>2117156451.9374702</v>
      </c>
    </row>
    <row r="203" spans="1:16" x14ac:dyDescent="0.25">
      <c r="A203" s="3">
        <v>42186</v>
      </c>
      <c r="B203" s="1">
        <f>Plan1!B203*Plan3!$E432</f>
        <v>1216645369.248389</v>
      </c>
      <c r="C203" s="1">
        <f>Plan1!C203*Plan3!$E432</f>
        <v>46267300.114860222</v>
      </c>
      <c r="D203" s="1">
        <f>Plan1!D203*Plan3!$E432</f>
        <v>78917636.206748098</v>
      </c>
      <c r="E203" s="1">
        <f>Plan1!E203*Plan3!$E432</f>
        <v>9194761.3732914794</v>
      </c>
      <c r="F203" s="1">
        <f>Plan1!F203*Plan3!$E432</f>
        <v>94303787.496272117</v>
      </c>
      <c r="G203" s="1">
        <f>Plan1!G203*Plan3!$E432</f>
        <v>117366193.2250423</v>
      </c>
      <c r="H203" s="1">
        <f>Plan1!H203*Plan3!$E432</f>
        <v>90512476.499291509</v>
      </c>
      <c r="I203" s="1">
        <f>Plan1!I203*Plan3!$E432</f>
        <v>1582855928.3944654</v>
      </c>
      <c r="J203" s="1">
        <f>Plan1!J203*Plan3!$E432</f>
        <v>2181233179.3173933</v>
      </c>
    </row>
    <row r="204" spans="1:16" x14ac:dyDescent="0.25">
      <c r="A204" s="3">
        <v>42217</v>
      </c>
      <c r="B204" s="1">
        <f>Plan1!B204*Plan3!$E433</f>
        <v>1220221496.0211184</v>
      </c>
      <c r="C204" s="1">
        <f>Plan1!C204*Plan3!$E433</f>
        <v>26103448.078984234</v>
      </c>
      <c r="D204" s="1">
        <f>Plan1!D204*Plan3!$E433</f>
        <v>81383210.829493389</v>
      </c>
      <c r="E204" s="1">
        <f>Plan1!E204*Plan3!$E433</f>
        <v>9106913.5332879368</v>
      </c>
      <c r="F204" s="1">
        <f>Plan1!F204*Plan3!$E433</f>
        <v>90334515.936657354</v>
      </c>
      <c r="G204" s="1">
        <f>Plan1!G204*Plan3!$E433</f>
        <v>136966694.75474599</v>
      </c>
      <c r="H204" s="1">
        <f>Plan1!H204*Plan3!$E433</f>
        <v>391052328.40914971</v>
      </c>
      <c r="I204" s="1">
        <f>Plan1!I204*Plan3!$E433</f>
        <v>1944598904.0890169</v>
      </c>
      <c r="J204" s="1">
        <f>Plan1!J204*Plan3!$E433</f>
        <v>2556996165.7104363</v>
      </c>
      <c r="K204" s="1"/>
      <c r="L204" s="1"/>
      <c r="M204" s="1"/>
      <c r="N204" s="1"/>
      <c r="O204" s="1"/>
      <c r="P204" s="1"/>
    </row>
    <row r="205" spans="1:16" x14ac:dyDescent="0.25">
      <c r="A205" s="3">
        <v>42248</v>
      </c>
      <c r="B205" s="1">
        <f>Plan1!B205*Plan3!$E434</f>
        <v>1246655919.6137643</v>
      </c>
      <c r="C205" s="1">
        <f>Plan1!C205*Plan3!$E434</f>
        <v>18735465.690074548</v>
      </c>
      <c r="D205" s="1">
        <f>Plan1!D205*Plan3!$E434</f>
        <v>75237564.531140521</v>
      </c>
      <c r="E205" s="1">
        <f>Plan1!E205*Plan3!$E434</f>
        <v>14952728.397047404</v>
      </c>
      <c r="F205" s="1">
        <f>Plan1!F205*Plan3!$E434</f>
        <v>83902440.422139257</v>
      </c>
      <c r="G205" s="1">
        <f>Plan1!G205*Plan3!$E434</f>
        <v>113576720.84995799</v>
      </c>
      <c r="H205" s="1">
        <f>Plan1!H205*Plan3!$E434</f>
        <v>90595403.780990958</v>
      </c>
      <c r="I205" s="1">
        <f>Plan1!I205*Plan3!$E434</f>
        <v>1775203656.952877</v>
      </c>
      <c r="J205" s="1">
        <f>Plan1!J205*Plan3!$E434</f>
        <v>2540348755.119555</v>
      </c>
      <c r="K205" s="1"/>
      <c r="L205" s="1"/>
      <c r="M205" s="1"/>
      <c r="N205" s="1"/>
      <c r="O205" s="1"/>
      <c r="P205" s="1"/>
    </row>
    <row r="206" spans="1:16" x14ac:dyDescent="0.25">
      <c r="A206" s="3">
        <v>42278</v>
      </c>
      <c r="B206" s="1">
        <f>Plan1!B206*Plan3!$E435</f>
        <v>1159428615.3343554</v>
      </c>
      <c r="C206" s="1">
        <f>Plan1!C206*Plan3!$E435</f>
        <v>14482160.100199731</v>
      </c>
      <c r="D206" s="1">
        <f>Plan1!D206*Plan3!$E435</f>
        <v>74028141.560264781</v>
      </c>
      <c r="E206" s="1">
        <f>Plan1!E206*Plan3!$E435</f>
        <v>8057680.2312585963</v>
      </c>
      <c r="F206" s="1">
        <f>Plan1!F206*Plan3!$E435</f>
        <v>80874063.198228076</v>
      </c>
      <c r="G206" s="1">
        <f>Plan1!G206*Plan3!$E435</f>
        <v>128217890.66995211</v>
      </c>
      <c r="H206" s="1">
        <f>Plan1!H206*Plan3!$E435</f>
        <v>78202112.886705488</v>
      </c>
      <c r="I206" s="1">
        <f>Plan1!I206*Plan3!$E435</f>
        <v>1712858314.1362572</v>
      </c>
      <c r="J206" s="1">
        <f>Plan1!J206*Plan3!$E435</f>
        <v>2255133461.2879548</v>
      </c>
      <c r="K206" s="1"/>
      <c r="L206" s="1"/>
      <c r="M206" s="1"/>
      <c r="N206" s="1"/>
      <c r="O206" s="1"/>
      <c r="P206" s="1"/>
    </row>
    <row r="207" spans="1:16" x14ac:dyDescent="0.25">
      <c r="A207" s="3">
        <v>42309</v>
      </c>
      <c r="B207" s="1">
        <f>Plan1!B207*Plan3!$E436</f>
        <v>1170525225.9146698</v>
      </c>
      <c r="C207" s="1">
        <f>Plan1!C207*Plan3!$E436</f>
        <v>12997622.035091283</v>
      </c>
      <c r="D207" s="1">
        <f>Plan1!D207*Plan3!$E436</f>
        <v>68917137.339947283</v>
      </c>
      <c r="E207" s="1">
        <f>Plan1!E207*Plan3!$E436</f>
        <v>11099447.325392401</v>
      </c>
      <c r="F207" s="1">
        <f>Plan1!F207*Plan3!$E436</f>
        <v>78382831.368116885</v>
      </c>
      <c r="G207" s="1">
        <f>Plan1!G207*Plan3!$E436</f>
        <v>143320529.23774329</v>
      </c>
      <c r="H207" s="1">
        <f>Plan1!H207*Plan3!$E436</f>
        <v>332354769.90464503</v>
      </c>
      <c r="I207" s="1">
        <f>Plan1!I207*Plan3!$E436</f>
        <v>1738174263.8648634</v>
      </c>
      <c r="J207" s="1">
        <f>Plan1!J207*Plan3!$E436</f>
        <v>2279470455.2818451</v>
      </c>
      <c r="K207" s="1"/>
      <c r="L207" s="1"/>
      <c r="M207" s="1"/>
      <c r="N207" s="1"/>
      <c r="O207" s="1"/>
      <c r="P207" s="1"/>
    </row>
    <row r="208" spans="1:16" x14ac:dyDescent="0.25">
      <c r="A208" s="3">
        <v>42339</v>
      </c>
      <c r="B208" s="1">
        <f>Plan1!B208*Plan3!$E437</f>
        <v>1141997616.8521729</v>
      </c>
      <c r="C208" s="1">
        <f>Plan1!C208*Plan3!$E437</f>
        <v>10127017.423181852</v>
      </c>
      <c r="D208" s="1">
        <f>Plan1!D208*Plan3!$E437</f>
        <v>105087235.12212349</v>
      </c>
      <c r="E208" s="1">
        <f>Plan1!E208*Plan3!$E437</f>
        <v>21493589.586705424</v>
      </c>
      <c r="F208" s="1">
        <f>Plan1!F208*Plan3!$E437</f>
        <v>64373792.472800359</v>
      </c>
      <c r="G208" s="1">
        <f>Plan1!G208*Plan3!$E437</f>
        <v>163235262.45003462</v>
      </c>
      <c r="H208" s="1">
        <f>Plan1!H208*Plan3!$E437</f>
        <v>76425067.645788878</v>
      </c>
      <c r="I208" s="1">
        <f>Plan1!I208*Plan3!$E437</f>
        <v>1698675422.9937453</v>
      </c>
      <c r="J208" s="1">
        <f>Plan1!J208*Plan3!$E437</f>
        <v>2236501250.741353</v>
      </c>
      <c r="K208" s="1"/>
      <c r="L208" s="1"/>
      <c r="M208" s="1"/>
      <c r="N208" s="1"/>
      <c r="O208" s="1"/>
      <c r="P208" s="1"/>
    </row>
    <row r="209" spans="1:16" x14ac:dyDescent="0.25">
      <c r="A209" s="3">
        <v>42370</v>
      </c>
      <c r="B209" s="1">
        <f>Plan1!B209*Plan3!$E438</f>
        <v>1207467228.5820994</v>
      </c>
      <c r="C209" s="1">
        <f>Plan1!C209*Plan3!$E438</f>
        <v>20218366.26270479</v>
      </c>
      <c r="D209" s="1">
        <f>Plan1!D209*Plan3!$E438</f>
        <v>47044822.923347704</v>
      </c>
      <c r="E209" s="1">
        <f>Plan1!E209*Plan3!$E438</f>
        <v>6305442.1941588465</v>
      </c>
      <c r="F209" s="1">
        <f>Plan1!F209*Plan3!$E438</f>
        <v>52141763.389357321</v>
      </c>
      <c r="G209" s="1">
        <f>Plan1!G209*Plan3!$E438</f>
        <v>153587688.0813477</v>
      </c>
      <c r="H209" s="1">
        <f>Plan1!H209*Plan3!$E438</f>
        <v>63632786.069268167</v>
      </c>
      <c r="I209" s="1">
        <f>Plan1!I209*Plan3!$E438</f>
        <v>1438201800.1455939</v>
      </c>
      <c r="J209" s="1">
        <f>Plan1!J209*Plan3!$E438</f>
        <v>2002649746.7261698</v>
      </c>
      <c r="K209" s="1"/>
      <c r="L209" s="1"/>
      <c r="M209" s="1"/>
      <c r="N209" s="1"/>
      <c r="O209" s="1"/>
      <c r="P209" s="1"/>
    </row>
    <row r="210" spans="1:16" x14ac:dyDescent="0.25">
      <c r="A210" s="3">
        <v>42401</v>
      </c>
      <c r="B210" s="1">
        <f>Plan1!B210*Plan3!$E439</f>
        <v>1131744623.7670405</v>
      </c>
      <c r="C210" s="1">
        <f>Plan1!C210*Plan3!$E439</f>
        <v>34066227.091548488</v>
      </c>
      <c r="D210" s="1">
        <f>Plan1!D210*Plan3!$E439</f>
        <v>72750815.187788889</v>
      </c>
      <c r="E210" s="1">
        <f>Plan1!E210*Plan3!$E439</f>
        <v>10771673.667254867</v>
      </c>
      <c r="F210" s="1">
        <f>Plan1!F210*Plan3!$E439</f>
        <v>51696255.135658108</v>
      </c>
      <c r="G210" s="1">
        <f>Plan1!G210*Plan3!$E439</f>
        <v>191089137.45632255</v>
      </c>
      <c r="H210" s="1">
        <f>Plan1!H210*Plan3!$E439</f>
        <v>233257156.12938738</v>
      </c>
      <c r="I210" s="1">
        <f>Plan1!I210*Plan3!$E439</f>
        <v>1617268034.6146646</v>
      </c>
      <c r="J210" s="1">
        <f>Plan1!J210*Plan3!$E439</f>
        <v>2164095209.9625702</v>
      </c>
      <c r="K210" s="1"/>
      <c r="L210" s="1"/>
      <c r="M210" s="1"/>
      <c r="N210" s="1"/>
      <c r="O210" s="1"/>
      <c r="P210" s="1"/>
    </row>
    <row r="211" spans="1:16" x14ac:dyDescent="0.25">
      <c r="A211" s="3">
        <v>42430</v>
      </c>
      <c r="B211" s="1">
        <f>Plan1!B211*Plan3!$E440</f>
        <v>1054098185.9895358</v>
      </c>
      <c r="C211" s="1">
        <f>Plan1!C211*Plan3!$E440</f>
        <v>65916874.768321432</v>
      </c>
      <c r="D211" s="1">
        <f>Plan1!D211*Plan3!$E440</f>
        <v>71339675.652024329</v>
      </c>
      <c r="E211" s="1">
        <f>Plan1!E211*Plan3!$E440</f>
        <v>6904325.7876045145</v>
      </c>
      <c r="F211" s="1">
        <f>Plan1!F211*Plan3!$E440</f>
        <v>58945816.310270257</v>
      </c>
      <c r="G211" s="1">
        <f>Plan1!G211*Plan3!$E440</f>
        <v>115250927.75321119</v>
      </c>
      <c r="H211" s="1">
        <f>Plan1!H211*Plan3!$E440</f>
        <v>47123478.706626795</v>
      </c>
      <c r="I211" s="1">
        <f>Plan1!I211*Plan3!$E440</f>
        <v>1350288074.5743637</v>
      </c>
      <c r="J211" s="1">
        <f>Plan1!J211*Plan3!$E440</f>
        <v>1867208099.9400518</v>
      </c>
      <c r="K211" s="1"/>
      <c r="L211" s="1"/>
      <c r="M211" s="1"/>
      <c r="N211" s="1"/>
      <c r="O211" s="1"/>
      <c r="P211" s="1"/>
    </row>
    <row r="212" spans="1:16" x14ac:dyDescent="0.25">
      <c r="A212" s="3">
        <v>42461</v>
      </c>
      <c r="B212" s="1">
        <f>Plan1!B212*Plan3!$E441</f>
        <v>1036940326.4449883</v>
      </c>
      <c r="C212" s="1">
        <f>Plan1!C212*Plan3!$E441</f>
        <v>176695971.75259534</v>
      </c>
      <c r="D212" s="1">
        <f>Plan1!D212*Plan3!$E441</f>
        <v>71911663.285892159</v>
      </c>
      <c r="E212" s="1">
        <f>Plan1!E212*Plan3!$E441</f>
        <v>8455701.0035438295</v>
      </c>
      <c r="F212" s="1">
        <f>Plan1!F212*Plan3!$E441</f>
        <v>61778650.878130756</v>
      </c>
      <c r="G212" s="1">
        <f>Plan1!G212*Plan3!$E441</f>
        <v>136177816.78052264</v>
      </c>
      <c r="H212" s="1">
        <f>Plan1!H212*Plan3!$E441</f>
        <v>47169941.288967654</v>
      </c>
      <c r="I212" s="1">
        <f>Plan1!I212*Plan3!$E441</f>
        <v>1513521213.4020536</v>
      </c>
      <c r="J212" s="1">
        <f>Plan1!J212*Plan3!$E441</f>
        <v>2099964801.8676727</v>
      </c>
      <c r="K212" s="1"/>
      <c r="L212" s="1"/>
      <c r="M212" s="1"/>
      <c r="N212" s="1"/>
      <c r="O212" s="1"/>
      <c r="P212" s="1"/>
    </row>
    <row r="213" spans="1:16" x14ac:dyDescent="0.25">
      <c r="A213" s="3">
        <v>42491</v>
      </c>
      <c r="B213" s="1">
        <f>Plan1!B213*Plan3!$E442</f>
        <v>1012571046.6780534</v>
      </c>
      <c r="C213" s="1">
        <f>Plan1!C213*Plan3!$E442</f>
        <v>196494532.57128301</v>
      </c>
      <c r="D213" s="1">
        <f>Plan1!D213*Plan3!$E442</f>
        <v>68960974.152049467</v>
      </c>
      <c r="E213" s="1">
        <f>Plan1!E213*Plan3!$E442</f>
        <v>5915354.1154941693</v>
      </c>
      <c r="F213" s="1">
        <f>Plan1!F213*Plan3!$E442</f>
        <v>64441416.772316106</v>
      </c>
      <c r="G213" s="1">
        <f>Plan1!G213*Plan3!$E442</f>
        <v>179715067.57853726</v>
      </c>
      <c r="H213" s="1">
        <f>Plan1!H213*Plan3!$E442</f>
        <v>143943825.72682279</v>
      </c>
      <c r="I213" s="1">
        <f>Plan1!I213*Plan3!$E442</f>
        <v>1596282861.1544819</v>
      </c>
      <c r="J213" s="1">
        <f>Plan1!J213*Plan3!$E442</f>
        <v>2193109016.0718408</v>
      </c>
      <c r="K213" s="1"/>
      <c r="L213" s="1"/>
      <c r="M213" s="1"/>
      <c r="N213" s="1"/>
      <c r="O213" s="1"/>
      <c r="P213" s="1"/>
    </row>
    <row r="214" spans="1:16" x14ac:dyDescent="0.25">
      <c r="A214" s="3">
        <v>42522</v>
      </c>
      <c r="B214" s="1">
        <f>Plan1!B214*Plan3!$E443</f>
        <v>1001941827.9740262</v>
      </c>
      <c r="C214" s="1">
        <f>Plan1!C214*Plan3!$E443</f>
        <v>77894440.268180311</v>
      </c>
      <c r="D214" s="1">
        <f>Plan1!D214*Plan3!$E443</f>
        <v>68898145.185631573</v>
      </c>
      <c r="E214" s="1">
        <f>Plan1!E214*Plan3!$E443</f>
        <v>9744543.3742950708</v>
      </c>
      <c r="F214" s="1">
        <f>Plan1!F214*Plan3!$E443</f>
        <v>64425085.886141188</v>
      </c>
      <c r="G214" s="1">
        <f>Plan1!G214*Plan3!$E443</f>
        <v>147929027.42556471</v>
      </c>
      <c r="H214" s="1">
        <f>Plan1!H214*Plan3!$E443</f>
        <v>59662746.244443871</v>
      </c>
      <c r="I214" s="1">
        <f>Plan1!I214*Plan3!$E443</f>
        <v>1574951382.8838713</v>
      </c>
      <c r="J214" s="1">
        <f>Plan1!J214*Plan3!$E443</f>
        <v>2082508328.3651447</v>
      </c>
      <c r="K214" s="1"/>
      <c r="L214" s="1"/>
      <c r="M214" s="1"/>
      <c r="N214" s="1"/>
      <c r="O214" s="1"/>
      <c r="P214" s="1"/>
    </row>
    <row r="215" spans="1:16" x14ac:dyDescent="0.25">
      <c r="A215" s="3">
        <v>42552</v>
      </c>
      <c r="B215" s="1">
        <f>Plan1!B215*Plan3!$E444</f>
        <v>1005410436.6462699</v>
      </c>
      <c r="C215" s="1">
        <f>Plan1!C215*Plan3!$E444</f>
        <v>39449103.325051203</v>
      </c>
      <c r="D215" s="1">
        <f>Plan1!D215*Plan3!$E444</f>
        <v>73469798.016160473</v>
      </c>
      <c r="E215" s="1">
        <f>Plan1!E215*Plan3!$E444</f>
        <v>5609851.4235788453</v>
      </c>
      <c r="F215" s="1">
        <f>Plan1!F215*Plan3!$E444</f>
        <v>82202516.126313597</v>
      </c>
      <c r="G215" s="1">
        <f>Plan1!G215*Plan3!$E444</f>
        <v>106695379.37061173</v>
      </c>
      <c r="H215" s="1">
        <f>Plan1!H215*Plan3!$E444</f>
        <v>71858633.8946338</v>
      </c>
      <c r="I215" s="1">
        <f>Plan1!I215*Plan3!$E444</f>
        <v>1354939229.1156361</v>
      </c>
      <c r="J215" s="1">
        <f>Plan1!J215*Plan3!$E444</f>
        <v>1841361077.4758947</v>
      </c>
      <c r="K215" s="1"/>
      <c r="L215" s="1"/>
      <c r="M215" s="1"/>
      <c r="N215" s="1"/>
      <c r="O215" s="1"/>
      <c r="P215" s="1"/>
    </row>
    <row r="216" spans="1:16" x14ac:dyDescent="0.25">
      <c r="A216" s="3">
        <v>42583</v>
      </c>
      <c r="B216" s="1">
        <f>Plan1!B216*Plan3!$E445</f>
        <v>1127415914.4542739</v>
      </c>
      <c r="C216" s="1">
        <f>Plan1!C216*Plan3!$E445</f>
        <v>25209249.505111743</v>
      </c>
      <c r="D216" s="1">
        <f>Plan1!D216*Plan3!$E445</f>
        <v>70200447.895505384</v>
      </c>
      <c r="E216" s="1">
        <f>Plan1!E216*Plan3!$E445</f>
        <v>6574018.137200227</v>
      </c>
      <c r="F216" s="1">
        <f>Plan1!F216*Plan3!$E445</f>
        <v>88195852.706637427</v>
      </c>
      <c r="G216" s="1">
        <f>Plan1!G216*Plan3!$E445</f>
        <v>131737424.91553669</v>
      </c>
      <c r="H216" s="1">
        <f>Plan1!H216*Plan3!$E445</f>
        <v>249874505.93390942</v>
      </c>
      <c r="I216" s="1">
        <f>Plan1!I216*Plan3!$E445</f>
        <v>1626238857.7357988</v>
      </c>
      <c r="J216" s="1">
        <f>Plan1!J216*Plan3!$E445</f>
        <v>2168861246.0935783</v>
      </c>
      <c r="K216" s="1"/>
      <c r="L216" s="1"/>
      <c r="M216" s="1"/>
      <c r="N216" s="1"/>
      <c r="O216" s="1"/>
      <c r="P216" s="1"/>
    </row>
    <row r="217" spans="1:16" x14ac:dyDescent="0.25">
      <c r="A217" s="3">
        <v>42614</v>
      </c>
      <c r="B217" s="1">
        <f>Plan1!B217*Plan3!$E446</f>
        <v>1019964600.6946524</v>
      </c>
      <c r="C217" s="1">
        <f>Plan1!C217*Plan3!$E446</f>
        <v>16597761.732625341</v>
      </c>
      <c r="D217" s="1">
        <f>Plan1!D217*Plan3!$E446</f>
        <v>73972117.859826818</v>
      </c>
      <c r="E217" s="1">
        <f>Plan1!E217*Plan3!$E446</f>
        <v>3674283.5589401615</v>
      </c>
      <c r="F217" s="1">
        <f>Plan1!F217*Plan3!$E446</f>
        <v>77489709.480470896</v>
      </c>
      <c r="G217" s="1">
        <f>Plan1!G217*Plan3!$E446</f>
        <v>107043197.55262235</v>
      </c>
      <c r="H217" s="1">
        <f>Plan1!H217*Plan3!$E446</f>
        <v>67640956.921780989</v>
      </c>
      <c r="I217" s="1">
        <f>Plan1!I217*Plan3!$E446</f>
        <v>1524359873.4316952</v>
      </c>
      <c r="J217" s="1">
        <f>Plan1!J217*Plan3!$E446</f>
        <v>2011201872.3153882</v>
      </c>
      <c r="K217" s="1"/>
      <c r="L217" s="1"/>
      <c r="M217" s="1"/>
      <c r="N217" s="1"/>
      <c r="O217" s="1"/>
      <c r="P217" s="1"/>
    </row>
    <row r="218" spans="1:16" x14ac:dyDescent="0.25">
      <c r="A218" s="3">
        <v>42644</v>
      </c>
      <c r="B218" s="1">
        <f>Plan1!B218*Plan3!$E447</f>
        <v>1052424439.1947888</v>
      </c>
      <c r="C218" s="1">
        <f>Plan1!C218*Plan3!$E447</f>
        <v>14548878.076890338</v>
      </c>
      <c r="D218" s="1">
        <f>Plan1!D218*Plan3!$E447</f>
        <v>90210658.351756647</v>
      </c>
      <c r="E218" s="1">
        <f>Plan1!E218*Plan3!$E447</f>
        <v>4429496.3642051741</v>
      </c>
      <c r="F218" s="1">
        <f>Plan1!F218*Plan3!$E447</f>
        <v>78711768.9806896</v>
      </c>
      <c r="G218" s="1">
        <f>Plan1!G218*Plan3!$E447</f>
        <v>133009455.84842198</v>
      </c>
      <c r="H218" s="1">
        <f>Plan1!H218*Plan3!$E447</f>
        <v>70452723.12091209</v>
      </c>
      <c r="I218" s="1">
        <f>Plan1!I218*Plan3!$E447</f>
        <v>1391063216.0696838</v>
      </c>
      <c r="J218" s="1">
        <f>Plan1!J218*Plan3!$E447</f>
        <v>1885695906.7053461</v>
      </c>
      <c r="K218" s="1"/>
      <c r="L218" s="1"/>
      <c r="M218" s="1"/>
      <c r="N218" s="1"/>
      <c r="O218" s="1"/>
      <c r="P218" s="1"/>
    </row>
    <row r="219" spans="1:16" x14ac:dyDescent="0.25">
      <c r="A219" s="3">
        <v>42675</v>
      </c>
      <c r="B219" s="1">
        <f>Plan1!B219*Plan3!$E448</f>
        <v>1001241079.0660526</v>
      </c>
      <c r="C219" s="1">
        <f>Plan1!C219*Plan3!$E448</f>
        <v>13271208.184498364</v>
      </c>
      <c r="D219" s="1">
        <f>Plan1!D219*Plan3!$E448</f>
        <v>75872378.631717697</v>
      </c>
      <c r="E219" s="1">
        <f>Plan1!E219*Plan3!$E448</f>
        <v>5410436.3659103382</v>
      </c>
      <c r="F219" s="1">
        <f>Plan1!F219*Plan3!$E448</f>
        <v>75899947.060705319</v>
      </c>
      <c r="G219" s="1">
        <f>Plan1!G219*Plan3!$E448</f>
        <v>270469688.63208771</v>
      </c>
      <c r="H219" s="1">
        <f>Plan1!H219*Plan3!$E448</f>
        <v>298190291.58643502</v>
      </c>
      <c r="I219" s="1">
        <f>Plan1!I219*Plan3!$E448</f>
        <v>1691587734.7633426</v>
      </c>
      <c r="J219" s="1">
        <f>Plan1!J219*Plan3!$E448</f>
        <v>2189811805.1238413</v>
      </c>
      <c r="K219" s="1"/>
      <c r="L219" s="1"/>
      <c r="M219" s="1"/>
      <c r="N219" s="1"/>
      <c r="O219" s="1"/>
      <c r="P219" s="1"/>
    </row>
    <row r="220" spans="1:16" x14ac:dyDescent="0.25">
      <c r="A220" s="3">
        <v>42705</v>
      </c>
      <c r="B220" s="1">
        <f>Plan1!B220*Plan3!$E449</f>
        <v>969414366.14724207</v>
      </c>
      <c r="C220" s="1">
        <f>Plan1!C220*Plan3!$E449</f>
        <v>12850177.523830017</v>
      </c>
      <c r="D220" s="1">
        <f>Plan1!D220*Plan3!$E449</f>
        <v>76117485.489978313</v>
      </c>
      <c r="E220" s="1">
        <f>Plan1!E220*Plan3!$E449</f>
        <v>7115253.5895758122</v>
      </c>
      <c r="F220" s="1">
        <f>Plan1!F220*Plan3!$E449</f>
        <v>64740653.446365409</v>
      </c>
      <c r="G220" s="1">
        <f>Plan1!G220*Plan3!$E449</f>
        <v>330405864.74050695</v>
      </c>
      <c r="H220" s="1">
        <f>Plan1!H220*Plan3!$E449</f>
        <v>67151929.241314784</v>
      </c>
      <c r="I220" s="1">
        <f>Plan1!I220*Plan3!$E449</f>
        <v>1810017903.3909631</v>
      </c>
      <c r="J220" s="1">
        <f>Plan1!J220*Plan3!$E449</f>
        <v>2310797880.371572</v>
      </c>
      <c r="K220" s="1"/>
      <c r="L220" s="1"/>
      <c r="M220" s="1"/>
      <c r="N220" s="1"/>
      <c r="O220" s="1"/>
      <c r="P220" s="1"/>
    </row>
    <row r="221" spans="1:16" x14ac:dyDescent="0.25">
      <c r="A221" s="3">
        <v>42736</v>
      </c>
      <c r="B221" s="1">
        <f>Plan1!B221*Plan3!$E450</f>
        <v>1155508894.2061019</v>
      </c>
      <c r="C221" s="1">
        <f>Plan1!C221*Plan3!$E450</f>
        <v>21582689.717442557</v>
      </c>
      <c r="D221" s="1">
        <f>Plan1!D221*Plan3!$E450</f>
        <v>68910662.200822681</v>
      </c>
      <c r="E221" s="1">
        <f>Plan1!E221*Plan3!$E450</f>
        <v>8715287.86545524</v>
      </c>
      <c r="F221" s="1">
        <f>Plan1!F221*Plan3!$E450</f>
        <v>58402023.251539074</v>
      </c>
      <c r="G221" s="1">
        <f>Plan1!G221*Plan3!$E450</f>
        <v>156455356.10805517</v>
      </c>
      <c r="H221" s="1">
        <f>Plan1!H221*Plan3!$E450</f>
        <v>68834984.463379994</v>
      </c>
      <c r="I221" s="1">
        <f>Plan1!I221*Plan3!$E450</f>
        <v>1406784543.0645602</v>
      </c>
      <c r="J221" s="1">
        <f>Plan1!J221*Plan3!$E450</f>
        <v>1948859047.649354</v>
      </c>
      <c r="K221" s="1"/>
    </row>
    <row r="222" spans="1:16" x14ac:dyDescent="0.25">
      <c r="A222" s="3">
        <v>42767</v>
      </c>
      <c r="B222" s="1">
        <f>Plan1!B222*Plan3!$E451</f>
        <v>1005093101.7293909</v>
      </c>
      <c r="C222" s="1">
        <f>Plan1!C222*Plan3!$E451</f>
        <v>19054034.442505289</v>
      </c>
      <c r="D222" s="1">
        <f>Plan1!D222*Plan3!$E451</f>
        <v>67377293.401469469</v>
      </c>
      <c r="E222" s="1">
        <f>Plan1!E222*Plan3!$E451</f>
        <v>5573442.203085742</v>
      </c>
      <c r="F222" s="1">
        <f>Plan1!F222*Plan3!$E451</f>
        <v>46610953.256040722</v>
      </c>
      <c r="G222" s="1">
        <f>Plan1!G222*Plan3!$E451</f>
        <v>203658820.97181872</v>
      </c>
      <c r="H222" s="1">
        <f>Plan1!H222*Plan3!$E451</f>
        <v>375526489.38517189</v>
      </c>
      <c r="I222" s="1">
        <f>Plan1!I222*Plan3!$E451</f>
        <v>1680966435.4674244</v>
      </c>
      <c r="J222" s="1">
        <f>Plan1!J222*Plan3!$E451</f>
        <v>2169409605.0078497</v>
      </c>
      <c r="K222" s="1"/>
    </row>
    <row r="223" spans="1:16" x14ac:dyDescent="0.25">
      <c r="A223" s="3">
        <v>42795</v>
      </c>
      <c r="B223" s="1">
        <f>Plan1!B223*Plan3!$E452</f>
        <v>938783467.41455495</v>
      </c>
      <c r="C223" s="1">
        <f>Plan1!C223*Plan3!$E452</f>
        <v>50477837.544341467</v>
      </c>
      <c r="D223" s="1">
        <f>Plan1!D223*Plan3!$E452</f>
        <v>69441204.279071167</v>
      </c>
      <c r="E223" s="1">
        <f>Plan1!E223*Plan3!$E452</f>
        <v>6393352.163276569</v>
      </c>
      <c r="F223" s="1">
        <f>Plan1!F223*Plan3!$E452</f>
        <v>69268717.404041648</v>
      </c>
      <c r="G223" s="1">
        <f>Plan1!G223*Plan3!$E452</f>
        <v>124959551.87476417</v>
      </c>
      <c r="H223" s="1">
        <f>Plan1!H223*Plan3!$E452</f>
        <v>81704945.06384328</v>
      </c>
      <c r="I223" s="1">
        <f>Plan1!I223*Plan3!$E452</f>
        <v>1312287702.7333159</v>
      </c>
      <c r="J223" s="1">
        <f>Plan1!J223*Plan3!$E452</f>
        <v>1774563771.1179976</v>
      </c>
      <c r="K223" s="1"/>
    </row>
    <row r="224" spans="1:16" x14ac:dyDescent="0.25">
      <c r="A224" s="3">
        <v>42826</v>
      </c>
      <c r="B224" s="1">
        <f>Plan1!B224*Plan3!$E453</f>
        <v>1028006253.5995232</v>
      </c>
      <c r="C224" s="1">
        <f>Plan1!C224*Plan3!$E453</f>
        <v>149573149.82235464</v>
      </c>
      <c r="D224" s="1">
        <f>Plan1!D224*Plan3!$E453</f>
        <v>42279878.999472916</v>
      </c>
      <c r="E224" s="1">
        <f>Plan1!E224*Plan3!$E453</f>
        <v>7731470.7270117896</v>
      </c>
      <c r="F224" s="1">
        <f>Plan1!F224*Plan3!$E453</f>
        <v>94241791.381434068</v>
      </c>
      <c r="G224" s="1">
        <f>Plan1!G224*Plan3!$E453</f>
        <v>155424889.68675247</v>
      </c>
      <c r="H224" s="1">
        <f>Plan1!H224*Plan3!$E453</f>
        <v>72042590.649772018</v>
      </c>
      <c r="I224" s="1">
        <f>Plan1!I224*Plan3!$E453</f>
        <v>1376799217.0696883</v>
      </c>
      <c r="J224" s="1">
        <f>Plan1!J224*Plan3!$E453</f>
        <v>1946023863.8379104</v>
      </c>
      <c r="K224" s="1"/>
    </row>
    <row r="225" spans="1:11" x14ac:dyDescent="0.25">
      <c r="A225" s="3">
        <v>42856</v>
      </c>
      <c r="B225" s="1">
        <f>Plan1!B225*Plan3!$E454</f>
        <v>1020345717.5216981</v>
      </c>
      <c r="C225" s="1">
        <f>Plan1!C225*Plan3!$E454</f>
        <v>162036684.63376835</v>
      </c>
      <c r="D225" s="1">
        <f>Plan1!D225*Plan3!$E454</f>
        <v>92574179.749279186</v>
      </c>
      <c r="E225" s="1">
        <f>Plan1!E225*Plan3!$E454</f>
        <v>8980692.356658265</v>
      </c>
      <c r="F225" s="1">
        <f>Plan1!F225*Plan3!$E454</f>
        <v>96431227.267130822</v>
      </c>
      <c r="G225" s="1">
        <f>Plan1!G225*Plan3!$E454</f>
        <v>171469195.84716943</v>
      </c>
      <c r="H225" s="1">
        <f>Plan1!H225*Plan3!$E454</f>
        <v>347635306.8343823</v>
      </c>
      <c r="I225" s="1">
        <f>Plan1!I225*Plan3!$E454</f>
        <v>1772738823.8329067</v>
      </c>
      <c r="J225" s="1">
        <f>Plan1!J225*Plan3!$E454</f>
        <v>2363867942.4736691</v>
      </c>
      <c r="K225" s="1"/>
    </row>
    <row r="226" spans="1:11" x14ac:dyDescent="0.25">
      <c r="A226" s="3">
        <v>42887</v>
      </c>
      <c r="B226" s="1">
        <f>Plan1!B226*Plan3!$E455</f>
        <v>1110039444.5599868</v>
      </c>
      <c r="C226" s="1">
        <f>Plan1!C226*Plan3!$E455</f>
        <v>87475438.972211778</v>
      </c>
      <c r="D226" s="1">
        <f>Plan1!D226*Plan3!$E455</f>
        <v>82059321.357167616</v>
      </c>
      <c r="E226" s="1">
        <f>Plan1!E226*Plan3!$E455</f>
        <v>7734389.7686702106</v>
      </c>
      <c r="F226" s="1">
        <f>Plan1!F226*Plan3!$E455</f>
        <v>70113728.910089105</v>
      </c>
      <c r="G226" s="1">
        <f>Plan1!G226*Plan3!$E455</f>
        <v>159408320.74429807</v>
      </c>
      <c r="H226" s="1">
        <f>Plan1!H226*Plan3!$E455</f>
        <v>70460949.013323262</v>
      </c>
      <c r="I226" s="1">
        <f>Plan1!I226*Plan3!$E455</f>
        <v>1476255834.9005954</v>
      </c>
      <c r="J226" s="1">
        <f>Plan1!J226*Plan3!$E455</f>
        <v>2038952570.3609357</v>
      </c>
      <c r="K226" s="1"/>
    </row>
    <row r="227" spans="1:11" x14ac:dyDescent="0.25">
      <c r="A227" s="3">
        <v>42917</v>
      </c>
      <c r="B227" s="1">
        <f>Plan1!B227*Plan3!$E456</f>
        <v>1026630332.0984502</v>
      </c>
      <c r="C227" s="1">
        <f>Plan1!C227*Plan3!$E456</f>
        <v>79908080.829140395</v>
      </c>
      <c r="D227" s="1">
        <f>Plan1!D227*Plan3!$E456</f>
        <v>73579285.896099612</v>
      </c>
      <c r="E227" s="1">
        <f>Plan1!E227*Plan3!$E456</f>
        <v>6606319.6218427829</v>
      </c>
      <c r="F227" s="1">
        <f>Plan1!F227*Plan3!$E456</f>
        <v>96349426.930122346</v>
      </c>
      <c r="G227" s="1">
        <f>Plan1!G227*Plan3!$E456</f>
        <v>127109598.16698146</v>
      </c>
      <c r="H227" s="1">
        <f>Plan1!H227*Plan3!$E456</f>
        <v>76000224.775875583</v>
      </c>
      <c r="I227" s="1">
        <f>Plan1!I227*Plan3!$E456</f>
        <v>1427413291.5124736</v>
      </c>
      <c r="J227" s="1">
        <f>Plan1!J227*Plan3!$E456</f>
        <v>1950259173.5746386</v>
      </c>
      <c r="K227" s="1"/>
    </row>
    <row r="228" spans="1:11" x14ac:dyDescent="0.25">
      <c r="A228" s="3">
        <v>42948</v>
      </c>
      <c r="B228" s="1">
        <f>Plan1!B228*Plan3!$E457</f>
        <v>999418381.2051537</v>
      </c>
      <c r="C228" s="1">
        <f>Plan1!C228*Plan3!$E457</f>
        <v>50202205.242688447</v>
      </c>
      <c r="D228" s="1">
        <f>Plan1!D228*Plan3!$E457</f>
        <v>66337717.721683837</v>
      </c>
      <c r="E228" s="1">
        <f>Plan1!E228*Plan3!$E457</f>
        <v>6749282.4545875089</v>
      </c>
      <c r="F228" s="1">
        <f>Plan1!F228*Plan3!$E457</f>
        <v>98671066.38107726</v>
      </c>
      <c r="G228" s="1">
        <f>Plan1!G228*Plan3!$E457</f>
        <v>140499521.1327453</v>
      </c>
      <c r="H228" s="1">
        <f>Plan1!H228*Plan3!$E457</f>
        <v>337390649.70973629</v>
      </c>
      <c r="I228" s="1">
        <f>Plan1!I228*Plan3!$E457</f>
        <v>1672558370.6566792</v>
      </c>
      <c r="J228" s="1">
        <f>Plan1!J228*Plan3!$E457</f>
        <v>2179481028.6798468</v>
      </c>
      <c r="K228" s="1"/>
    </row>
    <row r="229" spans="1:11" x14ac:dyDescent="0.25">
      <c r="A229" s="3">
        <v>42979</v>
      </c>
      <c r="B229" s="1">
        <f>Plan1!B229*Plan3!$E458</f>
        <v>1164790090.2481539</v>
      </c>
      <c r="C229" s="1">
        <f>Plan1!C229*Plan3!$E458</f>
        <v>21919914.270086013</v>
      </c>
      <c r="D229" s="1">
        <f>Plan1!D229*Plan3!$E458</f>
        <v>76832434.084876046</v>
      </c>
      <c r="E229" s="1">
        <f>Plan1!E229*Plan3!$E458</f>
        <v>6833718.8554930342</v>
      </c>
      <c r="F229" s="1">
        <f>Plan1!F229*Plan3!$E458</f>
        <v>64349283.038171947</v>
      </c>
      <c r="G229" s="1">
        <f>Plan1!G229*Plan3!$E458</f>
        <v>118598510.75937507</v>
      </c>
      <c r="H229" s="1">
        <f>Plan1!H229*Plan3!$E458</f>
        <v>54112608.989606015</v>
      </c>
      <c r="I229" s="1">
        <f>Plan1!I229*Plan3!$E458</f>
        <v>1384132684.8415079</v>
      </c>
      <c r="J229" s="1">
        <f>Plan1!J229*Plan3!$E458</f>
        <v>1918950178.4966695</v>
      </c>
      <c r="K229" s="1"/>
    </row>
    <row r="230" spans="1:11" x14ac:dyDescent="0.25">
      <c r="A230" s="3">
        <v>43009</v>
      </c>
      <c r="B230" s="1">
        <f>Plan1!B230*Plan3!$E459</f>
        <v>1109500191.123672</v>
      </c>
      <c r="C230" s="1">
        <f>Plan1!C230*Plan3!$E459</f>
        <v>16841822.832843922</v>
      </c>
      <c r="D230" s="1">
        <f>Plan1!D230*Plan3!$E459</f>
        <v>69976465.680063233</v>
      </c>
      <c r="E230" s="1">
        <f>Plan1!E230*Plan3!$E459</f>
        <v>8148235.1115283584</v>
      </c>
      <c r="F230" s="1">
        <f>Plan1!F230*Plan3!$E459</f>
        <v>61327198.895444095</v>
      </c>
      <c r="G230" s="1">
        <f>Plan1!G230*Plan3!$E459</f>
        <v>138820496.47214177</v>
      </c>
      <c r="H230" s="1">
        <f>Plan1!H230*Plan3!$E459</f>
        <v>72697304.613793224</v>
      </c>
      <c r="I230" s="1">
        <f>Plan1!I230*Plan3!$E459</f>
        <v>1455071700.4242961</v>
      </c>
      <c r="J230" s="1">
        <f>Plan1!J230*Plan3!$E459</f>
        <v>1982304071.8282459</v>
      </c>
      <c r="K230" s="1"/>
    </row>
    <row r="231" spans="1:11" x14ac:dyDescent="0.25">
      <c r="A231" s="3">
        <v>43040</v>
      </c>
      <c r="B231" s="1">
        <f>Plan1!B231*Plan3!$E460</f>
        <v>1117625943.7474124</v>
      </c>
      <c r="C231" s="1">
        <f>Plan1!C231*Plan3!$E460</f>
        <v>13011078.951101713</v>
      </c>
      <c r="D231" s="1">
        <f>Plan1!D231*Plan3!$E460</f>
        <v>69036492.513533294</v>
      </c>
      <c r="E231" s="1">
        <f>Plan1!E231*Plan3!$E460</f>
        <v>11958943.170852272</v>
      </c>
      <c r="F231" s="1">
        <f>Plan1!F231*Plan3!$E460</f>
        <v>57364273.728497505</v>
      </c>
      <c r="G231" s="1">
        <f>Plan1!G231*Plan3!$E460</f>
        <v>133681941.25376059</v>
      </c>
      <c r="H231" s="1">
        <f>Plan1!H231*Plan3!$E460</f>
        <v>267298021.66045067</v>
      </c>
      <c r="I231" s="1">
        <f>Plan1!I231*Plan3!$E460</f>
        <v>1504234835.1844795</v>
      </c>
      <c r="J231" s="1">
        <f>Plan1!J231*Plan3!$E460</f>
        <v>2095797667.1404424</v>
      </c>
      <c r="K231" s="1"/>
    </row>
    <row r="232" spans="1:11" x14ac:dyDescent="0.25">
      <c r="A232" s="3">
        <v>43070</v>
      </c>
      <c r="B232" s="1">
        <f>Plan1!B232*Plan3!$E461</f>
        <v>1137653712.8356843</v>
      </c>
      <c r="C232" s="1">
        <f>Plan1!C232*Plan3!$E461</f>
        <v>12740329.844149411</v>
      </c>
      <c r="D232" s="1">
        <f>Plan1!D232*Plan3!$E461</f>
        <v>90585430.281589642</v>
      </c>
      <c r="E232" s="1">
        <f>Plan1!E232*Plan3!$E461</f>
        <v>7561241.4758988367</v>
      </c>
      <c r="F232" s="1">
        <f>Plan1!F232*Plan3!$E461</f>
        <v>60636584.214344285</v>
      </c>
      <c r="G232" s="1">
        <f>Plan1!G232*Plan3!$E461</f>
        <v>186596917.73961917</v>
      </c>
      <c r="H232" s="1">
        <f>Plan1!H232*Plan3!$E461</f>
        <v>75149836.136077985</v>
      </c>
      <c r="I232" s="1">
        <f>Plan1!I232*Plan3!$E461</f>
        <v>1606287977.5204127</v>
      </c>
      <c r="J232" s="1">
        <f>Plan1!J232*Plan3!$E461</f>
        <v>2148585581.3892927</v>
      </c>
      <c r="K232" s="1"/>
    </row>
    <row r="233" spans="1:11" x14ac:dyDescent="0.25">
      <c r="A233" s="3">
        <v>43101</v>
      </c>
      <c r="B233" s="1">
        <f>Plan1!B233*Plan3!$E462</f>
        <v>1217884978.9812725</v>
      </c>
      <c r="C233" s="1">
        <f>Plan1!C233*Plan3!$E462</f>
        <v>29074951.656528015</v>
      </c>
      <c r="D233" s="1">
        <f>Plan1!D233*Plan3!$E462</f>
        <v>65979393.085712701</v>
      </c>
      <c r="E233" s="1">
        <f>Plan1!E233*Plan3!$E462</f>
        <v>6787515.2294286024</v>
      </c>
      <c r="F233" s="1">
        <f>Plan1!F233*Plan3!$E462</f>
        <v>60839227.236854605</v>
      </c>
      <c r="G233" s="1">
        <f>Plan1!G233*Plan3!$E462</f>
        <v>161331058.19464406</v>
      </c>
      <c r="H233" s="1">
        <f>Plan1!H233*Plan3!$E462</f>
        <v>82092000.496302396</v>
      </c>
      <c r="I233" s="1">
        <f>Plan1!I233*Plan3!$E462</f>
        <v>1467408069.1806438</v>
      </c>
      <c r="J233" s="1">
        <f>Plan1!J233*Plan3!$E462</f>
        <v>2043430362.7147651</v>
      </c>
      <c r="K233" s="1"/>
    </row>
    <row r="234" spans="1:11" x14ac:dyDescent="0.25">
      <c r="A234" s="3">
        <v>43132</v>
      </c>
      <c r="B234" s="1">
        <f>Plan1!B234*Plan3!$E463</f>
        <v>1059396755.4847189</v>
      </c>
      <c r="C234" s="1">
        <f>Plan1!C234*Plan3!$E463</f>
        <v>25772928.847833425</v>
      </c>
      <c r="D234" s="1">
        <f>Plan1!D234*Plan3!$E463</f>
        <v>60797618.625149161</v>
      </c>
      <c r="E234" s="1">
        <f>Plan1!E234*Plan3!$E463</f>
        <v>5118279.8685018905</v>
      </c>
      <c r="F234" s="1">
        <f>Plan1!F234*Plan3!$E463</f>
        <v>52981112.48539713</v>
      </c>
      <c r="G234" s="1">
        <f>Plan1!G234*Plan3!$E463</f>
        <v>222292210.79418015</v>
      </c>
      <c r="H234" s="1">
        <f>Plan1!H234*Plan3!$E463</f>
        <v>380997092.28700411</v>
      </c>
      <c r="I234" s="1">
        <f>Plan1!I234*Plan3!$E463</f>
        <v>1691091932.9695618</v>
      </c>
      <c r="J234" s="1">
        <f>Plan1!J234*Plan3!$E463</f>
        <v>2209719233.7097573</v>
      </c>
      <c r="K234" s="1"/>
    </row>
    <row r="235" spans="1:11" x14ac:dyDescent="0.25">
      <c r="A235" s="3">
        <v>43160</v>
      </c>
      <c r="B235" s="1">
        <f>Plan1!B235*Plan3!$E464</f>
        <v>1149207368.1038899</v>
      </c>
      <c r="C235" s="1">
        <f>Plan1!C235*Plan3!$E464</f>
        <v>45834167.708517641</v>
      </c>
      <c r="D235" s="1">
        <f>Plan1!D235*Plan3!$E464</f>
        <v>47557061.887617856</v>
      </c>
      <c r="E235" s="1">
        <f>Plan1!E235*Plan3!$E464</f>
        <v>6291322.2116203569</v>
      </c>
      <c r="F235" s="1">
        <f>Plan1!F235*Plan3!$E464</f>
        <v>64063363.921019845</v>
      </c>
      <c r="G235" s="1">
        <f>Plan1!G235*Plan3!$E464</f>
        <v>144285818.7574805</v>
      </c>
      <c r="H235" s="1">
        <f>Plan1!H235*Plan3!$E464</f>
        <v>91156073.902629122</v>
      </c>
      <c r="I235" s="1">
        <f>Plan1!I235*Plan3!$E464</f>
        <v>1410756333.1164644</v>
      </c>
      <c r="J235" s="1">
        <f>Plan1!J235*Plan3!$E464</f>
        <v>1960514416.1370773</v>
      </c>
      <c r="K235" s="1"/>
    </row>
    <row r="236" spans="1:11" x14ac:dyDescent="0.25">
      <c r="A236" s="3">
        <v>43191</v>
      </c>
      <c r="B236" s="1">
        <f>Plan1!B236*Plan3!$E465</f>
        <v>1126882803.5504072</v>
      </c>
      <c r="C236" s="1">
        <f>Plan1!C236*Plan3!$E465</f>
        <v>147983020.59014121</v>
      </c>
      <c r="D236" s="1">
        <f>Plan1!D236*Plan3!$E465</f>
        <v>91883840.54387176</v>
      </c>
      <c r="E236" s="1">
        <f>Plan1!E236*Plan3!$E465</f>
        <v>12572277.098078856</v>
      </c>
      <c r="F236" s="1">
        <f>Plan1!F236*Plan3!$E465</f>
        <v>92430244.121641427</v>
      </c>
      <c r="G236" s="1">
        <f>Plan1!G236*Plan3!$E465</f>
        <v>152318865.0370568</v>
      </c>
      <c r="H236" s="1">
        <f>Plan1!H236*Plan3!$E465</f>
        <v>74313502.817701384</v>
      </c>
      <c r="I236" s="1">
        <f>Plan1!I236*Plan3!$E465</f>
        <v>1549401940.7430682</v>
      </c>
      <c r="J236" s="1">
        <f>Plan1!J236*Plan3!$E465</f>
        <v>2156456219.7203846</v>
      </c>
      <c r="K236" s="1"/>
    </row>
    <row r="237" spans="1:11" x14ac:dyDescent="0.25">
      <c r="A237" s="3">
        <v>43221</v>
      </c>
      <c r="B237" s="1">
        <f>Plan1!B237*Plan3!$E466</f>
        <v>1106825344.9918458</v>
      </c>
      <c r="C237" s="1">
        <f>Plan1!C237*Plan3!$E466</f>
        <v>151502896.50194451</v>
      </c>
      <c r="D237" s="1">
        <f>Plan1!D237*Plan3!$E466</f>
        <v>76782083.436997131</v>
      </c>
      <c r="E237" s="1">
        <f>Plan1!E237*Plan3!$E466</f>
        <v>6187030.7122605797</v>
      </c>
      <c r="F237" s="1">
        <f>Plan1!F237*Plan3!$E466</f>
        <v>87123618.320576981</v>
      </c>
      <c r="G237" s="1">
        <f>Plan1!G237*Plan3!$E466</f>
        <v>185940028.16958293</v>
      </c>
      <c r="H237" s="1">
        <f>Plan1!H237*Plan3!$E466</f>
        <v>419460405.07380784</v>
      </c>
      <c r="I237" s="1">
        <f>Plan1!I237*Plan3!$E466</f>
        <v>1737451355.1058676</v>
      </c>
      <c r="J237" s="1">
        <f>Plan1!J237*Plan3!$E466</f>
        <v>2395261866.0974183</v>
      </c>
      <c r="K237" s="1"/>
    </row>
    <row r="238" spans="1:11" x14ac:dyDescent="0.25">
      <c r="A238" s="3">
        <v>43252</v>
      </c>
      <c r="B238" s="1">
        <f>Plan1!B238*Plan3!$E467</f>
        <v>1028731173.8996621</v>
      </c>
      <c r="C238" s="1">
        <f>Plan1!C238*Plan3!$E467</f>
        <v>83115090.78412804</v>
      </c>
      <c r="D238" s="1">
        <f>Plan1!D238*Plan3!$E467</f>
        <v>65122806.848188177</v>
      </c>
      <c r="E238" s="1">
        <f>Plan1!E238*Plan3!$E467</f>
        <v>8199884.5266762339</v>
      </c>
      <c r="F238" s="1">
        <f>Plan1!F238*Plan3!$E467</f>
        <v>65785061.427292004</v>
      </c>
      <c r="G238" s="1">
        <f>Plan1!G238*Plan3!$E467</f>
        <v>179195382.58248478</v>
      </c>
      <c r="H238" s="1">
        <f>Plan1!H238*Plan3!$E467</f>
        <v>94915711.867141321</v>
      </c>
      <c r="I238" s="1">
        <f>Plan1!I238*Plan3!$E467</f>
        <v>1347823597.5809016</v>
      </c>
      <c r="J238" s="1">
        <f>Plan1!J238*Plan3!$E467</f>
        <v>1896428128.0230374</v>
      </c>
      <c r="K238" s="1"/>
    </row>
    <row r="239" spans="1:11" x14ac:dyDescent="0.25">
      <c r="A239" s="3">
        <v>43282</v>
      </c>
      <c r="B239" s="1">
        <f>Plan1!B239*Plan3!$E468</f>
        <v>1145303023.4366186</v>
      </c>
      <c r="C239" s="1">
        <f>Plan1!C239*Plan3!$E468</f>
        <v>85500526.885096282</v>
      </c>
      <c r="D239" s="1">
        <f>Plan1!D239*Plan3!$E468</f>
        <v>76879062.893426433</v>
      </c>
      <c r="E239" s="1">
        <f>Plan1!E239*Plan3!$E468</f>
        <v>6100958.1172816241</v>
      </c>
      <c r="F239" s="1">
        <f>Plan1!F239*Plan3!$E468</f>
        <v>95083195.279962182</v>
      </c>
      <c r="G239" s="1">
        <f>Plan1!G239*Plan3!$E468</f>
        <v>116901098.11098935</v>
      </c>
      <c r="H239" s="1">
        <f>Plan1!H239*Plan3!$E468</f>
        <v>168672924.84516391</v>
      </c>
      <c r="I239" s="1">
        <f>Plan1!I239*Plan3!$E468</f>
        <v>1538880969.336689</v>
      </c>
      <c r="J239" s="1">
        <f>Plan1!J239*Plan3!$E468</f>
        <v>2113837747.4382143</v>
      </c>
      <c r="K239" s="1"/>
    </row>
    <row r="240" spans="1:11" x14ac:dyDescent="0.25">
      <c r="A240" s="3">
        <v>43313</v>
      </c>
      <c r="B240" s="1">
        <f>Plan1!B240*Plan3!$E469</f>
        <v>1130877213.0245318</v>
      </c>
      <c r="C240" s="1">
        <f>Plan1!C240*Plan3!$E469</f>
        <v>56518686.604659528</v>
      </c>
      <c r="D240" s="1">
        <f>Plan1!D240*Plan3!$E469</f>
        <v>70615756.595715567</v>
      </c>
      <c r="E240" s="1">
        <f>Plan1!E240*Plan3!$E469</f>
        <v>9272751.4927485883</v>
      </c>
      <c r="F240" s="1">
        <f>Plan1!F240*Plan3!$E469</f>
        <v>99421062.828304961</v>
      </c>
      <c r="G240" s="1">
        <f>Plan1!G240*Plan3!$E469</f>
        <v>148643967.42143032</v>
      </c>
      <c r="H240" s="1">
        <f>Plan1!H240*Plan3!$E469</f>
        <v>537734417.08717239</v>
      </c>
      <c r="I240" s="1">
        <f>Plan1!I240*Plan3!$E469</f>
        <v>1869245410.0466127</v>
      </c>
      <c r="J240" s="1">
        <f>Plan1!J240*Plan3!$E469</f>
        <v>2430368532.4221611</v>
      </c>
      <c r="K240" s="1"/>
    </row>
    <row r="241" spans="1:11" x14ac:dyDescent="0.25">
      <c r="A241" s="3">
        <v>43344</v>
      </c>
      <c r="B241" s="1">
        <f>Plan1!B241*Plan3!$E470</f>
        <v>1198368748.9063234</v>
      </c>
      <c r="C241" s="1">
        <f>Plan1!C241*Plan3!$E470</f>
        <v>26135612.067691933</v>
      </c>
      <c r="D241" s="1">
        <f>Plan1!D241*Plan3!$E470</f>
        <v>69423805.600690499</v>
      </c>
      <c r="E241" s="1">
        <f>Plan1!E241*Plan3!$E470</f>
        <v>11854116.010117168</v>
      </c>
      <c r="F241" s="1">
        <f>Plan1!F241*Plan3!$E470</f>
        <v>67514508.194075286</v>
      </c>
      <c r="G241" s="1">
        <f>Plan1!G241*Plan3!$E470</f>
        <v>110826000.74760987</v>
      </c>
      <c r="H241" s="1">
        <f>Plan1!H241*Plan3!$E470</f>
        <v>102520263.71512377</v>
      </c>
      <c r="I241" s="1">
        <f>Plan1!I241*Plan3!$E470</f>
        <v>1422185958.2655785</v>
      </c>
      <c r="J241" s="1">
        <f>Plan1!J241*Plan3!$E470</f>
        <v>1979882060.1293471</v>
      </c>
      <c r="K241" s="1"/>
    </row>
    <row r="242" spans="1:11" x14ac:dyDescent="0.25">
      <c r="A242" s="3">
        <v>43374</v>
      </c>
      <c r="B242" s="1">
        <f>Plan1!B242*Plan3!$E471</f>
        <v>1138568678.4224644</v>
      </c>
      <c r="C242" s="1">
        <f>Plan1!C242*Plan3!$E471</f>
        <v>20588243.652515732</v>
      </c>
      <c r="D242" s="1">
        <f>Plan1!D242*Plan3!$E471</f>
        <v>70047418.794003099</v>
      </c>
      <c r="E242" s="1">
        <f>Plan1!E242*Plan3!$E471</f>
        <v>7203328.3737262264</v>
      </c>
      <c r="F242" s="1">
        <f>Plan1!F242*Plan3!$E471</f>
        <v>73922384.614154115</v>
      </c>
      <c r="G242" s="1">
        <f>Plan1!G242*Plan3!$E471</f>
        <v>122879021.61657396</v>
      </c>
      <c r="H242" s="1">
        <f>Plan1!H242*Plan3!$E471</f>
        <v>110503550.84138682</v>
      </c>
      <c r="I242" s="1">
        <f>Plan1!I242*Plan3!$E471</f>
        <v>1525701166.6092901</v>
      </c>
      <c r="J242" s="1">
        <f>Plan1!J242*Plan3!$E471</f>
        <v>2066637964.2282803</v>
      </c>
      <c r="K242" s="1"/>
    </row>
    <row r="243" spans="1:11" x14ac:dyDescent="0.25">
      <c r="A243" s="3">
        <v>43405</v>
      </c>
      <c r="B243" s="1">
        <f>Plan1!B243*Plan3!$E472</f>
        <v>1243791902.9460058</v>
      </c>
      <c r="C243" s="1">
        <f>Plan1!C243*Plan3!$E472</f>
        <v>15291034.020005342</v>
      </c>
      <c r="D243" s="1">
        <f>Plan1!D243*Plan3!$E472</f>
        <v>69892117.679311305</v>
      </c>
      <c r="E243" s="1">
        <f>Plan1!E243*Plan3!$E472</f>
        <v>9501479.7779766619</v>
      </c>
      <c r="F243" s="1">
        <f>Plan1!F243*Plan3!$E472</f>
        <v>61484795.264094651</v>
      </c>
      <c r="G243" s="1">
        <f>Plan1!G243*Plan3!$E472</f>
        <v>160005944.19934508</v>
      </c>
      <c r="H243" s="1">
        <f>Plan1!H243*Plan3!$E472</f>
        <v>517007604.00020981</v>
      </c>
      <c r="I243" s="1">
        <f>Plan1!I243*Plan3!$E472</f>
        <v>1916631349.7357423</v>
      </c>
      <c r="J243" s="1">
        <f>Plan1!J243*Plan3!$E472</f>
        <v>2493971461.2684364</v>
      </c>
      <c r="K243" s="1"/>
    </row>
    <row r="244" spans="1:11" x14ac:dyDescent="0.25">
      <c r="A244" s="3">
        <v>43435</v>
      </c>
      <c r="B244" s="1">
        <f>Plan1!B244*Plan3!$E473</f>
        <v>1196736372.1831987</v>
      </c>
      <c r="C244" s="1">
        <f>Plan1!C244*Plan3!$E473</f>
        <v>16307289.06971433</v>
      </c>
      <c r="D244" s="1">
        <f>Plan1!D244*Plan3!$E473</f>
        <v>161924611.89303082</v>
      </c>
      <c r="E244" s="1">
        <f>Plan1!E244*Plan3!$E473</f>
        <v>9687944.5072734449</v>
      </c>
      <c r="F244" s="1">
        <f>Plan1!F244*Plan3!$E473</f>
        <v>61937074.825219177</v>
      </c>
      <c r="G244" s="1">
        <f>Plan1!G244*Plan3!$E473</f>
        <v>211266218.56978425</v>
      </c>
      <c r="H244" s="1">
        <f>Plan1!H244*Plan3!$E473</f>
        <v>119342365.74388941</v>
      </c>
      <c r="I244" s="1">
        <f>Plan1!I244*Plan3!$E473</f>
        <v>1721090449.4753573</v>
      </c>
      <c r="J244" s="1">
        <f>Plan1!J244*Plan3!$E473</f>
        <v>2297284706.5610943</v>
      </c>
      <c r="K244" s="1"/>
    </row>
    <row r="245" spans="1:11" x14ac:dyDescent="0.25">
      <c r="A245" s="3">
        <v>43466</v>
      </c>
      <c r="B245" s="1">
        <f>Plan1!B245*Plan3!$E474</f>
        <v>1272839372.570837</v>
      </c>
      <c r="C245" s="1">
        <f>Plan1!C245*Plan3!$E474</f>
        <v>35624364.596668445</v>
      </c>
      <c r="D245" s="1">
        <f>Plan1!D245*Plan3!$E474</f>
        <v>71916026.95936428</v>
      </c>
      <c r="E245" s="1">
        <f>Plan1!E245*Plan3!$E474</f>
        <v>6176613.2438328844</v>
      </c>
      <c r="F245" s="1">
        <f>Plan1!F245*Plan3!$E474</f>
        <v>68190373.002065599</v>
      </c>
      <c r="G245" s="1">
        <f>Plan1!G245*Plan3!$E474</f>
        <v>196999038.54771289</v>
      </c>
      <c r="H245" s="1">
        <f>Plan1!H245*Plan3!$E474</f>
        <v>92204449.614093378</v>
      </c>
      <c r="I245" s="1">
        <f>Plan1!I245*Plan3!$E474</f>
        <v>1639381848.5085897</v>
      </c>
      <c r="J245" s="1">
        <f>Plan1!J245*Plan3!$E474</f>
        <v>2244225140.2984152</v>
      </c>
      <c r="K245" s="1"/>
    </row>
    <row r="246" spans="1:11" x14ac:dyDescent="0.25">
      <c r="A246" s="3">
        <v>43497</v>
      </c>
      <c r="B246" s="1">
        <f>Plan1!B246*Plan3!$E475</f>
        <v>1265013905.0189731</v>
      </c>
      <c r="C246" s="1">
        <f>Plan1!C246*Plan3!$E475</f>
        <v>36441513.988783665</v>
      </c>
      <c r="D246" s="1">
        <f>Plan1!D246*Plan3!$E475</f>
        <v>70554840.636002183</v>
      </c>
      <c r="E246" s="1">
        <f>Plan1!E246*Plan3!$E475</f>
        <v>6501898.5828667833</v>
      </c>
      <c r="F246" s="1">
        <f>Plan1!F246*Plan3!$E475</f>
        <v>63226945.428607084</v>
      </c>
      <c r="G246" s="1">
        <f>Plan1!G246*Plan3!$E475</f>
        <v>213467862.17723671</v>
      </c>
      <c r="H246" s="1">
        <f>Plan1!H246*Plan3!$E475</f>
        <v>466023315.54184389</v>
      </c>
      <c r="I246" s="1">
        <f>Plan1!I246*Plan3!$E475</f>
        <v>1968834745.1854882</v>
      </c>
      <c r="J246" s="1">
        <f>Plan1!J246*Plan3!$E475</f>
        <v>2583220303.6094198</v>
      </c>
      <c r="K246" s="1"/>
    </row>
    <row r="247" spans="1:11" x14ac:dyDescent="0.25">
      <c r="A247" s="3">
        <v>43525</v>
      </c>
      <c r="B247" s="1">
        <f>Plan1!B247*Plan3!$E476</f>
        <v>1142286440.3714135</v>
      </c>
      <c r="C247" s="1">
        <f>Plan1!C247*Plan3!$E476</f>
        <v>54669560.350640744</v>
      </c>
      <c r="D247" s="1">
        <f>Plan1!D247*Plan3!$E476</f>
        <v>72033779.96842435</v>
      </c>
      <c r="E247" s="1">
        <f>Plan1!E247*Plan3!$E476</f>
        <v>9051989.3229369167</v>
      </c>
      <c r="F247" s="1">
        <f>Plan1!F247*Plan3!$E476</f>
        <v>65624487.249799713</v>
      </c>
      <c r="G247" s="1">
        <f>Plan1!G247*Plan3!$E476</f>
        <v>164488438.92459333</v>
      </c>
      <c r="H247" s="1">
        <f>Plan1!H247*Plan3!$E476</f>
        <v>82440089.324883282</v>
      </c>
      <c r="I247" s="1">
        <f>Plan1!I247*Plan3!$E476</f>
        <v>1434120134.6696351</v>
      </c>
      <c r="J247" s="1">
        <f>Plan1!J247*Plan3!$E476</f>
        <v>1992470979.8333592</v>
      </c>
      <c r="K247" s="1"/>
    </row>
    <row r="248" spans="1:11" x14ac:dyDescent="0.25">
      <c r="A248" s="3">
        <v>43556</v>
      </c>
      <c r="B248" s="1">
        <f>Plan1!B248*Plan3!$E477</f>
        <v>1210124722.193203</v>
      </c>
      <c r="C248" s="1">
        <f>Plan1!C248*Plan3!$E477</f>
        <v>238397070.33688056</v>
      </c>
      <c r="D248" s="1">
        <f>Plan1!D248*Plan3!$E477</f>
        <v>67308096.204622537</v>
      </c>
      <c r="E248" s="1">
        <f>Plan1!E248*Plan3!$E477</f>
        <v>9208978.8554394264</v>
      </c>
      <c r="F248" s="1">
        <f>Plan1!F248*Plan3!$E477</f>
        <v>119381640.45647375</v>
      </c>
      <c r="G248" s="1">
        <f>Plan1!G248*Plan3!$E477</f>
        <v>151662999.44599175</v>
      </c>
      <c r="H248" s="1">
        <f>Plan1!H248*Plan3!$E477</f>
        <v>60435947.80788938</v>
      </c>
      <c r="I248" s="1">
        <f>Plan1!I248*Plan3!$E477</f>
        <v>2549243012.8637438</v>
      </c>
      <c r="J248" s="1">
        <f>Plan1!J248*Plan3!$E477</f>
        <v>3238587081.880466</v>
      </c>
      <c r="K248" s="1"/>
    </row>
    <row r="249" spans="1:11" x14ac:dyDescent="0.25">
      <c r="A249" s="3">
        <v>43586</v>
      </c>
      <c r="B249" s="1">
        <f>Plan1!B249*Plan3!$E478</f>
        <v>1197411546.3538449</v>
      </c>
      <c r="C249" s="1">
        <f>Plan1!C249*Plan3!$E478</f>
        <v>101544863.25675409</v>
      </c>
      <c r="D249" s="1">
        <f>Plan1!D249*Plan3!$E478</f>
        <v>75817223.770587012</v>
      </c>
      <c r="E249" s="1">
        <f>Plan1!E249*Plan3!$E478</f>
        <v>9114678.143770257</v>
      </c>
      <c r="F249" s="1">
        <f>Plan1!F249*Plan3!$E478</f>
        <v>74478492.066175416</v>
      </c>
      <c r="G249" s="1">
        <f>Plan1!G249*Plan3!$E478</f>
        <v>198026596.50752187</v>
      </c>
      <c r="H249" s="1">
        <f>Plan1!H249*Plan3!$E478</f>
        <v>343645290.53507006</v>
      </c>
      <c r="I249" s="1">
        <f>Plan1!I249*Plan3!$E478</f>
        <v>2117884095.6127479</v>
      </c>
      <c r="J249" s="1">
        <f>Plan1!J249*Plan3!$E478</f>
        <v>2764447034.1543999</v>
      </c>
      <c r="K249" s="1"/>
    </row>
    <row r="250" spans="1:11" x14ac:dyDescent="0.25">
      <c r="A250" s="3">
        <v>43617</v>
      </c>
      <c r="B250" s="1">
        <f>Plan1!B250*Plan3!$E479</f>
        <v>1237069827.7479551</v>
      </c>
      <c r="C250" s="1">
        <f>Plan1!C250*Plan3!$E479</f>
        <v>85835308.665817827</v>
      </c>
      <c r="D250" s="1">
        <f>Plan1!D250*Plan3!$E479</f>
        <v>71019895.472303554</v>
      </c>
      <c r="E250" s="1">
        <f>Plan1!E250*Plan3!$E479</f>
        <v>8477513.3504828885</v>
      </c>
      <c r="F250" s="1">
        <f>Plan1!F250*Plan3!$E479</f>
        <v>67517171.139044553</v>
      </c>
      <c r="G250" s="1">
        <f>Plan1!G250*Plan3!$E479</f>
        <v>152360129.66015863</v>
      </c>
      <c r="H250" s="1">
        <f>Plan1!H250*Plan3!$E479</f>
        <v>79876784.426967874</v>
      </c>
      <c r="I250" s="1">
        <f>Plan1!I250*Plan3!$E479</f>
        <v>1566334147.274087</v>
      </c>
      <c r="J250" s="1">
        <f>Plan1!J250*Plan3!$E479</f>
        <v>2176545603.1158028</v>
      </c>
      <c r="K250" s="1"/>
    </row>
    <row r="251" spans="1:11" x14ac:dyDescent="0.25">
      <c r="A251" s="3">
        <v>43647</v>
      </c>
      <c r="B251" s="1">
        <f>Plan1!B251*Plan3!$E480</f>
        <v>1188333019.9698644</v>
      </c>
      <c r="C251" s="1">
        <f>Plan1!C251*Plan3!$E480</f>
        <v>90245464.525225535</v>
      </c>
      <c r="D251" s="1">
        <f>Plan1!D251*Plan3!$E480</f>
        <v>80017790.944530785</v>
      </c>
      <c r="E251" s="1">
        <f>Plan1!E251*Plan3!$E480</f>
        <v>8558845.4327476434</v>
      </c>
      <c r="F251" s="1">
        <f>Plan1!F251*Plan3!$E480</f>
        <v>120373671.83594909</v>
      </c>
      <c r="G251" s="1">
        <f>Plan1!G251*Plan3!$E480</f>
        <v>129199580.1115416</v>
      </c>
      <c r="H251" s="1">
        <f>Plan1!H251*Plan3!$E480</f>
        <v>83102575.638626203</v>
      </c>
      <c r="I251" s="1">
        <f>Plan1!I251*Plan3!$E480</f>
        <v>1565754037.9304729</v>
      </c>
      <c r="J251" s="1">
        <f>Plan1!J251*Plan3!$E480</f>
        <v>2159094810.9993372</v>
      </c>
      <c r="K251" s="1"/>
    </row>
    <row r="252" spans="1:11" x14ac:dyDescent="0.25">
      <c r="A252" s="3">
        <v>43678</v>
      </c>
      <c r="B252" s="1">
        <f>Plan1!B252*Plan3!$E481</f>
        <v>1295503761.7953689</v>
      </c>
      <c r="C252" s="1">
        <f>Plan1!C252*Plan3!$E481</f>
        <v>35141377.425714903</v>
      </c>
      <c r="D252" s="1">
        <f>Plan1!D252*Plan3!$E481</f>
        <v>74123494.169501737</v>
      </c>
      <c r="E252" s="1">
        <f>Plan1!E252*Plan3!$E481</f>
        <v>10220737.952765333</v>
      </c>
      <c r="F252" s="1">
        <f>Plan1!F252*Plan3!$E481</f>
        <v>76387388.095787153</v>
      </c>
      <c r="G252" s="1">
        <f>Plan1!G252*Plan3!$E481</f>
        <v>160394211.22871879</v>
      </c>
      <c r="H252" s="1">
        <f>Plan1!H252*Plan3!$E481</f>
        <v>543957618.65784693</v>
      </c>
      <c r="I252" s="1">
        <f>Plan1!I252*Plan3!$E481</f>
        <v>2069138617.180639</v>
      </c>
      <c r="J252" s="1">
        <f>Plan1!J252*Plan3!$E481</f>
        <v>2675620894.4795132</v>
      </c>
      <c r="K252" s="1"/>
    </row>
    <row r="253" spans="1:11" x14ac:dyDescent="0.25">
      <c r="A253" s="3">
        <v>43709</v>
      </c>
      <c r="B253" s="1">
        <f>Plan1!B253*Plan3!$E482</f>
        <v>1187931290.6916208</v>
      </c>
      <c r="C253" s="1">
        <f>Plan1!C253*Plan3!$E482</f>
        <v>26047285.201295085</v>
      </c>
      <c r="D253" s="1">
        <f>Plan1!D253*Plan3!$E482</f>
        <v>73833927.807291433</v>
      </c>
      <c r="E253" s="1">
        <f>Plan1!E253*Plan3!$E482</f>
        <v>7807984.095477636</v>
      </c>
      <c r="F253" s="1">
        <f>Plan1!F253*Plan3!$E482</f>
        <v>69668707.542593166</v>
      </c>
      <c r="G253" s="1">
        <f>Plan1!G253*Plan3!$E482</f>
        <v>147992691.8926608</v>
      </c>
      <c r="H253" s="1">
        <f>Plan1!H253*Plan3!$E482</f>
        <v>66810688.900756262</v>
      </c>
      <c r="I253" s="1">
        <f>Plan1!I253*Plan3!$E482</f>
        <v>1528659090.5911858</v>
      </c>
      <c r="J253" s="1">
        <f>Plan1!J253*Plan3!$E482</f>
        <v>2083652257.5063925</v>
      </c>
      <c r="K253" s="1"/>
    </row>
    <row r="254" spans="1:11" x14ac:dyDescent="0.25">
      <c r="A254" s="3">
        <v>43739</v>
      </c>
      <c r="B254" s="1">
        <f>Plan1!B254*Plan3!$E483</f>
        <v>1218161325.7558661</v>
      </c>
      <c r="C254" s="1">
        <f>Plan1!C254*Plan3!$E483</f>
        <v>19884978.84472644</v>
      </c>
      <c r="D254" s="1">
        <f>Plan1!D254*Plan3!$E483</f>
        <v>67439271.816739261</v>
      </c>
      <c r="E254" s="1">
        <f>Plan1!E254*Plan3!$E483</f>
        <v>7673574.9335922897</v>
      </c>
      <c r="F254" s="1">
        <f>Plan1!F254*Plan3!$E483</f>
        <v>70415818.67645447</v>
      </c>
      <c r="G254" s="1">
        <f>Plan1!G254*Plan3!$E483</f>
        <v>124499109.65660082</v>
      </c>
      <c r="H254" s="1">
        <f>Plan1!H254*Plan3!$E483</f>
        <v>68596171.628121704</v>
      </c>
      <c r="I254" s="1">
        <f>Plan1!I254*Plan3!$E483</f>
        <v>1569373669.6780767</v>
      </c>
      <c r="J254" s="1">
        <f>Plan1!J254*Plan3!$E483</f>
        <v>2137499973.9553547</v>
      </c>
      <c r="K254" s="1"/>
    </row>
    <row r="255" spans="1:11" x14ac:dyDescent="0.25">
      <c r="A255" s="3">
        <v>43770</v>
      </c>
      <c r="B255" s="1">
        <f>Plan1!B255*Plan3!$E484</f>
        <v>1304216592.6202245</v>
      </c>
      <c r="C255" s="1">
        <f>Plan1!C255*Plan3!$E484</f>
        <v>13117506.573430611</v>
      </c>
      <c r="D255" s="1">
        <f>Plan1!D255*Plan3!$E484</f>
        <v>77949816.340033114</v>
      </c>
      <c r="E255" s="1">
        <f>Plan1!E255*Plan3!$E484</f>
        <v>8791954.1101759002</v>
      </c>
      <c r="F255" s="1">
        <f>Plan1!F255*Plan3!$E484</f>
        <v>58442941.575550109</v>
      </c>
      <c r="G255" s="1">
        <f>Plan1!G255*Plan3!$E484</f>
        <v>179624844.02524886</v>
      </c>
      <c r="H255" s="1">
        <f>Plan1!H255*Plan3!$E484</f>
        <v>451808456.74007338</v>
      </c>
      <c r="I255" s="1">
        <f>Plan1!I255*Plan3!$E484</f>
        <v>1926382283.1701751</v>
      </c>
      <c r="J255" s="1">
        <f>Plan1!J255*Plan3!$E484</f>
        <v>2547982290.2149119</v>
      </c>
      <c r="K255" s="1"/>
    </row>
    <row r="256" spans="1:11" x14ac:dyDescent="0.25">
      <c r="A256" s="3">
        <v>43800</v>
      </c>
      <c r="B256" s="1">
        <f>Plan1!B256*Plan3!$E485</f>
        <v>1228850326.2210205</v>
      </c>
      <c r="C256" s="1">
        <f>Plan1!C256*Plan3!$E485</f>
        <v>14971465.804206008</v>
      </c>
      <c r="D256" s="1">
        <f>Plan1!D256*Plan3!$E485</f>
        <v>141145243.60334197</v>
      </c>
      <c r="E256" s="1">
        <f>Plan1!E256*Plan3!$E485</f>
        <v>8746438.6547681373</v>
      </c>
      <c r="F256" s="1">
        <f>Plan1!F256*Plan3!$E485</f>
        <v>62473756.53211046</v>
      </c>
      <c r="G256" s="1">
        <f>Plan1!G256*Plan3!$E485</f>
        <v>220849158.48507941</v>
      </c>
      <c r="H256" s="1">
        <f>Plan1!H256*Plan3!$E485</f>
        <v>66030515.263111092</v>
      </c>
      <c r="I256" s="1">
        <f>Plan1!I256*Plan3!$E485</f>
        <v>2004203530.1049082</v>
      </c>
      <c r="J256" s="1">
        <f>Plan1!J256*Plan3!$E485</f>
        <v>2582747704.4028692</v>
      </c>
      <c r="K256" s="1"/>
    </row>
    <row r="257" spans="1:11" x14ac:dyDescent="0.25">
      <c r="A257" s="3">
        <v>43831</v>
      </c>
      <c r="B257" s="1">
        <f>Plan1!B257*Plan3!$E486</f>
        <v>1416164945.6666074</v>
      </c>
      <c r="C257" s="1">
        <f>Plan1!C257*Plan3!$E486</f>
        <v>34424997.129932307</v>
      </c>
      <c r="D257" s="1">
        <f>Plan1!D257*Plan3!$E486</f>
        <v>73378602.069140047</v>
      </c>
      <c r="E257" s="1">
        <f>Plan1!E257*Plan3!$E486</f>
        <v>6330241.5611091927</v>
      </c>
      <c r="F257" s="1">
        <f>Plan1!F257*Plan3!$E486</f>
        <v>62947414.443218201</v>
      </c>
      <c r="G257" s="1">
        <f>Plan1!G257*Plan3!$E486</f>
        <v>165180628.15307674</v>
      </c>
      <c r="H257" s="1">
        <f>Plan1!H257*Plan3!$E486</f>
        <v>70321977.359242454</v>
      </c>
      <c r="I257" s="1">
        <f>Plan1!I257*Plan3!$E486</f>
        <v>1575582752.9697561</v>
      </c>
      <c r="J257" s="1">
        <f>Plan1!J257*Plan3!$E486</f>
        <v>2240047714.2707019</v>
      </c>
      <c r="K257" s="1"/>
    </row>
    <row r="258" spans="1:11" x14ac:dyDescent="0.25">
      <c r="A258" s="3">
        <v>43862</v>
      </c>
      <c r="B258" s="1">
        <f>Plan1!B258*Plan3!$E487</f>
        <v>1138127121.4631946</v>
      </c>
      <c r="C258" s="1">
        <f>Plan1!C258*Plan3!$E487</f>
        <v>31695176.332120389</v>
      </c>
      <c r="D258" s="1">
        <f>Plan1!D258*Plan3!$E487</f>
        <v>73611029.474111855</v>
      </c>
      <c r="E258" s="1">
        <f>Plan1!E258*Plan3!$E487</f>
        <v>6407525.7722734315</v>
      </c>
      <c r="F258" s="1">
        <f>Plan1!F258*Plan3!$E487</f>
        <v>55945629.819441274</v>
      </c>
      <c r="G258" s="1">
        <f>Plan1!G258*Plan3!$E487</f>
        <v>259609516.0606764</v>
      </c>
      <c r="H258" s="1">
        <f>Plan1!H258*Plan3!$E487</f>
        <v>401507280.92771018</v>
      </c>
      <c r="I258" s="1">
        <f>Plan1!I258*Plan3!$E487</f>
        <v>1718215166.0073252</v>
      </c>
      <c r="J258" s="1">
        <f>Plan1!J258*Plan3!$E487</f>
        <v>2360070624.9394755</v>
      </c>
      <c r="K258" s="1"/>
    </row>
    <row r="259" spans="1:11" x14ac:dyDescent="0.25">
      <c r="A259" s="3">
        <v>43891</v>
      </c>
      <c r="B259" s="1">
        <f>Plan1!B259*Plan3!$E488</f>
        <v>1203918965.8479295</v>
      </c>
      <c r="C259" s="1">
        <f>Plan1!C259*Plan3!$E488</f>
        <v>49549327.912442207</v>
      </c>
      <c r="D259" s="1">
        <f>Plan1!D259*Plan3!$E488</f>
        <v>66380902.281055704</v>
      </c>
      <c r="E259" s="1">
        <f>Plan1!E259*Plan3!$E488</f>
        <v>8798121.3739574794</v>
      </c>
      <c r="F259" s="1">
        <f>Plan1!F259*Plan3!$E488</f>
        <v>57693081.200286061</v>
      </c>
      <c r="G259" s="1">
        <f>Plan1!G259*Plan3!$E488</f>
        <v>139439053.24589404</v>
      </c>
      <c r="H259" s="1">
        <f>Plan1!H259*Plan3!$E488</f>
        <v>74517498.691215619</v>
      </c>
      <c r="I259" s="1">
        <f>Plan1!I259*Plan3!$E488</f>
        <v>1478463553.0995364</v>
      </c>
      <c r="J259" s="1">
        <f>Plan1!J259*Plan3!$E488</f>
        <v>1983981585.9334185</v>
      </c>
      <c r="K259" s="1"/>
    </row>
    <row r="260" spans="1:11" x14ac:dyDescent="0.25">
      <c r="A260" s="3">
        <v>43922</v>
      </c>
      <c r="B260" s="1">
        <f>Plan1!B260*Plan3!$E489</f>
        <v>1127214179.8647335</v>
      </c>
      <c r="C260" s="1">
        <f>Plan1!C260*Plan3!$E489</f>
        <v>195997059.26669711</v>
      </c>
      <c r="D260" s="1">
        <f>Plan1!D260*Plan3!$E489</f>
        <v>87196247.696825981</v>
      </c>
      <c r="E260" s="1">
        <f>Plan1!E260*Plan3!$E489</f>
        <v>3021743.7698566569</v>
      </c>
      <c r="F260" s="1">
        <f>Plan1!F260*Plan3!$E489</f>
        <v>74884749.067171112</v>
      </c>
      <c r="G260" s="1">
        <f>Plan1!G260*Plan3!$E489</f>
        <v>137978359.86563978</v>
      </c>
      <c r="H260" s="1">
        <f>Plan1!H260*Plan3!$E489</f>
        <v>63939767.717214584</v>
      </c>
      <c r="I260" s="1">
        <f>Plan1!I260*Plan3!$E489</f>
        <v>1688312749.4412389</v>
      </c>
      <c r="J260" s="1">
        <f>Plan1!J260*Plan3!$E489</f>
        <v>2310811616.7158732</v>
      </c>
      <c r="K260" s="1"/>
    </row>
    <row r="261" spans="1:11" x14ac:dyDescent="0.25">
      <c r="A261" s="3">
        <v>43952</v>
      </c>
      <c r="B261" s="1">
        <f>Plan1!B261*Plan3!$E490</f>
        <v>869203285.46786463</v>
      </c>
      <c r="C261" s="1">
        <f>Plan1!C261*Plan3!$E490</f>
        <v>108065165.01844525</v>
      </c>
      <c r="D261" s="1">
        <f>Plan1!D261*Plan3!$E490</f>
        <v>74804384.075605869</v>
      </c>
      <c r="E261" s="1">
        <f>Plan1!E261*Plan3!$E490</f>
        <v>10912413.726732271</v>
      </c>
      <c r="F261" s="1">
        <f>Plan1!F261*Plan3!$E490</f>
        <v>56551479.84616565</v>
      </c>
      <c r="G261" s="1">
        <f>Plan1!G261*Plan3!$E490</f>
        <v>145774481.15328902</v>
      </c>
      <c r="H261" s="1">
        <f>Plan1!H261*Plan3!$E490</f>
        <v>369742502.62008029</v>
      </c>
      <c r="I261" s="1">
        <f>Plan1!I261*Plan3!$E490</f>
        <v>1584198940.2013366</v>
      </c>
      <c r="J261" s="1">
        <f>Plan1!J261*Plan3!$E490</f>
        <v>2050158834.3123646</v>
      </c>
      <c r="K261" s="1"/>
    </row>
    <row r="262" spans="1:11" x14ac:dyDescent="0.25">
      <c r="A262" s="3">
        <v>43983</v>
      </c>
      <c r="B262" s="1">
        <f>Plan1!B262*Plan3!$E491</f>
        <v>1102220866.3297184</v>
      </c>
      <c r="C262" s="1">
        <f>Plan1!C262*Plan3!$E491</f>
        <v>108151171.50533023</v>
      </c>
      <c r="D262" s="1">
        <f>Plan1!D262*Plan3!$E491</f>
        <v>75961141.167036802</v>
      </c>
      <c r="E262" s="1">
        <f>Plan1!E262*Plan3!$E491</f>
        <v>7949357.9069762621</v>
      </c>
      <c r="F262" s="1">
        <f>Plan1!F262*Plan3!$E491</f>
        <v>64676830.030202374</v>
      </c>
      <c r="G262" s="1">
        <f>Plan1!G262*Plan3!$E491</f>
        <v>116224956.54676679</v>
      </c>
      <c r="H262" s="1">
        <f>Plan1!H262*Plan3!$E491</f>
        <v>21163487.192914266</v>
      </c>
      <c r="I262" s="1">
        <f>Plan1!I262*Plan3!$E491</f>
        <v>1798795914.499099</v>
      </c>
      <c r="J262" s="1">
        <f>Plan1!J262*Plan3!$E491</f>
        <v>2364023390.8447528</v>
      </c>
      <c r="K262" s="1"/>
    </row>
    <row r="263" spans="1:11" x14ac:dyDescent="0.25">
      <c r="A263" s="3">
        <v>44013</v>
      </c>
      <c r="B263" s="1">
        <f>Plan1!B263*Plan3!$E492</f>
        <v>1176829180.2000749</v>
      </c>
      <c r="C263" s="1">
        <f>Plan1!C263*Plan3!$E492</f>
        <v>108533316.43725933</v>
      </c>
      <c r="D263" s="1">
        <f>Plan1!D263*Plan3!$E492</f>
        <v>76235297.890779629</v>
      </c>
      <c r="E263" s="1">
        <f>Plan1!E263*Plan3!$E492</f>
        <v>6348965.5654190397</v>
      </c>
      <c r="F263" s="1">
        <f>Plan1!F263*Plan3!$E492</f>
        <v>115393006.24967884</v>
      </c>
      <c r="G263" s="1">
        <f>Plan1!G263*Plan3!$E492</f>
        <v>122472527.11383703</v>
      </c>
      <c r="H263" s="1">
        <f>Plan1!H263*Plan3!$E492</f>
        <v>41166257.269203708</v>
      </c>
      <c r="I263" s="1">
        <f>Plan1!I263*Plan3!$E492</f>
        <v>1918945943.4682517</v>
      </c>
      <c r="J263" s="1">
        <f>Plan1!J263*Plan3!$E492</f>
        <v>2515464339.2101288</v>
      </c>
      <c r="K263" s="1"/>
    </row>
    <row r="264" spans="1:11" x14ac:dyDescent="0.25">
      <c r="A264" s="3">
        <v>44044</v>
      </c>
      <c r="B264" s="1">
        <f>Plan1!B264*Plan3!$E493</f>
        <v>1301361694.0938306</v>
      </c>
      <c r="C264" s="1">
        <f>Plan1!C264*Plan3!$E493</f>
        <v>46788029.85831482</v>
      </c>
      <c r="D264" s="1">
        <f>Plan1!D264*Plan3!$E493</f>
        <v>74728912.776015088</v>
      </c>
      <c r="E264" s="1">
        <f>Plan1!E264*Plan3!$E493</f>
        <v>6393382.0937452074</v>
      </c>
      <c r="F264" s="1">
        <f>Plan1!F264*Plan3!$E493</f>
        <v>80414252.314380303</v>
      </c>
      <c r="G264" s="1">
        <f>Plan1!G264*Plan3!$E493</f>
        <v>127123932.43972434</v>
      </c>
      <c r="H264" s="1">
        <f>Plan1!H264*Plan3!$E493</f>
        <v>131402361.22202033</v>
      </c>
      <c r="I264" s="1">
        <f>Plan1!I264*Plan3!$E493</f>
        <v>1810535332.1922977</v>
      </c>
      <c r="J264" s="1">
        <f>Plan1!J264*Plan3!$E493</f>
        <v>2445350692.7393489</v>
      </c>
      <c r="K264" s="1"/>
    </row>
    <row r="265" spans="1:11" x14ac:dyDescent="0.25">
      <c r="A265" s="3">
        <v>44075</v>
      </c>
      <c r="B265" s="1">
        <f>Plan1!B265*Plan3!$E494</f>
        <v>1327536224.7260287</v>
      </c>
      <c r="C265" s="1">
        <f>Plan1!C265*Plan3!$E494</f>
        <v>34012269.91235508</v>
      </c>
      <c r="D265" s="1">
        <f>Plan1!D265*Plan3!$E494</f>
        <v>74705063.578896165</v>
      </c>
      <c r="E265" s="1">
        <f>Plan1!E265*Plan3!$E494</f>
        <v>8588672.9767865036</v>
      </c>
      <c r="F265" s="1">
        <f>Plan1!F265*Plan3!$E494</f>
        <v>72123692.797438696</v>
      </c>
      <c r="G265" s="1">
        <f>Plan1!G265*Plan3!$E494</f>
        <v>101485067.31544891</v>
      </c>
      <c r="H265" s="1">
        <f>Plan1!H265*Plan3!$E494</f>
        <v>57687583.811374716</v>
      </c>
      <c r="I265" s="1">
        <f>Plan1!I265*Plan3!$E494</f>
        <v>1877477547.451128</v>
      </c>
      <c r="J265" s="1">
        <f>Plan1!J265*Plan3!$E494</f>
        <v>2504023838.3535204</v>
      </c>
      <c r="K265" s="1"/>
    </row>
    <row r="266" spans="1:11" x14ac:dyDescent="0.25">
      <c r="A266" s="3">
        <v>44105</v>
      </c>
      <c r="B266" s="1">
        <f>Plan1!B266*Plan3!$E495</f>
        <v>1516349297.7606492</v>
      </c>
      <c r="C266" s="1">
        <f>Plan1!C266*Plan3!$E495</f>
        <v>23947253.184516855</v>
      </c>
      <c r="D266" s="1">
        <f>Plan1!D266*Plan3!$E495</f>
        <v>82802937.407751128</v>
      </c>
      <c r="E266" s="1">
        <f>Plan1!E266*Plan3!$E495</f>
        <v>9375709.7904389799</v>
      </c>
      <c r="F266" s="1">
        <f>Plan1!F266*Plan3!$E495</f>
        <v>68896490.247092336</v>
      </c>
      <c r="G266" s="1">
        <f>Plan1!G266*Plan3!$E495</f>
        <v>141303470.77819049</v>
      </c>
      <c r="H266" s="1">
        <f>Plan1!H266*Plan3!$E495</f>
        <v>63761818.518047638</v>
      </c>
      <c r="I266" s="1">
        <f>Plan1!I266*Plan3!$E495</f>
        <v>1841553232.7886739</v>
      </c>
      <c r="J266" s="1">
        <f>Plan1!J266*Plan3!$E495</f>
        <v>2568854373.4899526</v>
      </c>
      <c r="K266" s="1"/>
    </row>
    <row r="267" spans="1:11" x14ac:dyDescent="0.25">
      <c r="A267" s="3">
        <v>44136</v>
      </c>
      <c r="B267" s="1">
        <f>Plan1!B267*Plan3!$E496</f>
        <v>1412412933.0878439</v>
      </c>
      <c r="C267" s="1">
        <f>Plan1!C267*Plan3!$E496</f>
        <v>17068327.999293759</v>
      </c>
      <c r="D267" s="1">
        <f>Plan1!D267*Plan3!$E496</f>
        <v>76364769.481613517</v>
      </c>
      <c r="E267" s="1">
        <f>Plan1!E267*Plan3!$E496</f>
        <v>8631143.2326099239</v>
      </c>
      <c r="F267" s="1">
        <f>Plan1!F267*Plan3!$E496</f>
        <v>60873916.060845912</v>
      </c>
      <c r="G267" s="1">
        <f>Plan1!G267*Plan3!$E496</f>
        <v>197525735.5960052</v>
      </c>
      <c r="H267" s="1">
        <f>Plan1!H267*Plan3!$E496</f>
        <v>276212014.23137635</v>
      </c>
      <c r="I267" s="1">
        <f>Plan1!I267*Plan3!$E496</f>
        <v>1806807050.5235519</v>
      </c>
      <c r="J267" s="1">
        <f>Plan1!J267*Plan3!$E496</f>
        <v>2455910701.0991988</v>
      </c>
      <c r="K267" s="1"/>
    </row>
    <row r="268" spans="1:11" x14ac:dyDescent="0.25">
      <c r="A268" s="3">
        <v>44166</v>
      </c>
      <c r="B268" s="1">
        <f>Plan1!B268*Plan3!$E497</f>
        <v>1311583111.0963557</v>
      </c>
      <c r="C268" s="1">
        <f>Plan1!C268*Plan3!$E497</f>
        <v>17618095.963924192</v>
      </c>
      <c r="D268" s="1">
        <f>Plan1!D268*Plan3!$E497</f>
        <v>141974356.05841288</v>
      </c>
      <c r="E268" s="1">
        <f>Plan1!E268*Plan3!$E497</f>
        <v>11594112.042137651</v>
      </c>
      <c r="F268" s="1">
        <f>Plan1!F268*Plan3!$E497</f>
        <v>64680879.332948834</v>
      </c>
      <c r="G268" s="1">
        <f>Plan1!G268*Plan3!$E497</f>
        <v>208687691.12474695</v>
      </c>
      <c r="H268" s="1">
        <f>Plan1!H268*Plan3!$E497</f>
        <v>63652334.020871602</v>
      </c>
      <c r="I268" s="1">
        <f>Plan1!I268*Plan3!$E497</f>
        <v>1925085973.4753211</v>
      </c>
      <c r="J268" s="1">
        <f>Plan1!J268*Plan3!$E497</f>
        <v>2555309989.8840036</v>
      </c>
      <c r="K268" s="1"/>
    </row>
    <row r="269" spans="1:11" x14ac:dyDescent="0.25">
      <c r="A269" s="3">
        <v>44197</v>
      </c>
      <c r="B269" s="1">
        <f>Plan1!B269*Plan3!$E498</f>
        <v>1536800474.7111371</v>
      </c>
      <c r="C269" s="1">
        <f>Plan1!C269*Plan3!$E498</f>
        <v>34703089.247758053</v>
      </c>
      <c r="D269" s="1">
        <f>Plan1!D269*Plan3!$E498</f>
        <v>66023526.089724913</v>
      </c>
      <c r="E269" s="1">
        <f>Plan1!E269*Plan3!$E498</f>
        <v>11034245.711124286</v>
      </c>
      <c r="F269" s="1">
        <f>Plan1!F269*Plan3!$E498</f>
        <v>61429094.304359622</v>
      </c>
      <c r="G269" s="1">
        <f>Plan1!G269*Plan3!$E498</f>
        <v>190998793.59312958</v>
      </c>
      <c r="H269" s="1">
        <f>Plan1!H269*Plan3!$E498</f>
        <v>62596006.308195405</v>
      </c>
      <c r="I269" s="1">
        <f>Plan1!I269*Plan3!$E498</f>
        <v>1787637003.0765915</v>
      </c>
      <c r="J269" s="1">
        <f>Plan1!J269*Plan3!$E498</f>
        <v>2493323383.6652489</v>
      </c>
      <c r="K269" s="1"/>
    </row>
    <row r="270" spans="1:11" x14ac:dyDescent="0.25">
      <c r="A270" s="3">
        <v>44228</v>
      </c>
      <c r="B270" s="1">
        <f>Plan1!B270*Plan3!$E499</f>
        <v>1322542401.5216308</v>
      </c>
      <c r="C270" s="1">
        <f>Plan1!C270*Plan3!$E499</f>
        <v>35105949.7050611</v>
      </c>
      <c r="D270" s="1">
        <f>Plan1!D270*Plan3!$E499</f>
        <v>44731489.346444018</v>
      </c>
      <c r="E270" s="1">
        <f>Plan1!E270*Plan3!$E499</f>
        <v>7710460.8361245552</v>
      </c>
      <c r="F270" s="1">
        <f>Plan1!F270*Plan3!$E499</f>
        <v>57202429.149502762</v>
      </c>
      <c r="G270" s="1">
        <f>Plan1!G270*Plan3!$E499</f>
        <v>260954938.90042776</v>
      </c>
      <c r="H270" s="1">
        <f>Plan1!H270*Plan3!$E499</f>
        <v>317724208.98287398</v>
      </c>
      <c r="I270" s="1">
        <f>Plan1!I270*Plan3!$E499</f>
        <v>1776541521.7392082</v>
      </c>
      <c r="J270" s="1">
        <f>Plan1!J270*Plan3!$E499</f>
        <v>2408152846.8828139</v>
      </c>
      <c r="K270" s="1"/>
    </row>
    <row r="271" spans="1:11" x14ac:dyDescent="0.25">
      <c r="A271" s="3">
        <v>44256</v>
      </c>
      <c r="B271" s="1">
        <f>Plan1!B271*Plan3!$E500</f>
        <v>1307655447.6982598</v>
      </c>
      <c r="C271" s="1">
        <f>Plan1!C271*Plan3!$E500</f>
        <v>59328290.213508904</v>
      </c>
      <c r="D271" s="1">
        <f>Plan1!D271*Plan3!$E500</f>
        <v>109814676.57607485</v>
      </c>
      <c r="E271" s="1">
        <f>Plan1!E271*Plan3!$E500</f>
        <v>10364404.830222914</v>
      </c>
      <c r="F271" s="1">
        <f>Plan1!F271*Plan3!$E500</f>
        <v>72782683.446480006</v>
      </c>
      <c r="G271" s="1">
        <f>Plan1!G271*Plan3!$E500</f>
        <v>169742882.83951586</v>
      </c>
      <c r="H271" s="1">
        <f>Plan1!H271*Plan3!$E500</f>
        <v>60686706.262134701</v>
      </c>
      <c r="I271" s="1">
        <f>Plan1!I271*Plan3!$E500</f>
        <v>1660330372.9781871</v>
      </c>
      <c r="J271" s="1">
        <f>Plan1!J271*Plan3!$E500</f>
        <v>2286405247.5284801</v>
      </c>
      <c r="K271" s="1"/>
    </row>
    <row r="272" spans="1:11" x14ac:dyDescent="0.25">
      <c r="A272" s="3">
        <v>44287</v>
      </c>
      <c r="B272" s="1">
        <f>Plan1!B272*Plan3!$E501</f>
        <v>1408348786.2187397</v>
      </c>
      <c r="C272" s="1">
        <f>Plan1!C272*Plan3!$E501</f>
        <v>71645424.42742528</v>
      </c>
      <c r="D272" s="1">
        <f>Plan1!D272*Plan3!$E501</f>
        <v>72514953.450764596</v>
      </c>
      <c r="E272" s="1">
        <f>Plan1!E272*Plan3!$E501</f>
        <v>11394338.516027203</v>
      </c>
      <c r="F272" s="1">
        <f>Plan1!F272*Plan3!$E501</f>
        <v>64359885.936282106</v>
      </c>
      <c r="G272" s="1">
        <f>Plan1!G272*Plan3!$E501</f>
        <v>176905111.60351732</v>
      </c>
      <c r="H272" s="1">
        <f>Plan1!H272*Plan3!$E501</f>
        <v>74377417.782769173</v>
      </c>
      <c r="I272" s="1">
        <f>Plan1!I272*Plan3!$E501</f>
        <v>1636615396.3255577</v>
      </c>
      <c r="J272" s="1">
        <f>Plan1!J272*Plan3!$E501</f>
        <v>2309104471.5010562</v>
      </c>
      <c r="K272" s="1"/>
    </row>
    <row r="273" spans="1:11" x14ac:dyDescent="0.25">
      <c r="A273" s="3">
        <v>44317</v>
      </c>
      <c r="B273" s="1">
        <f>Plan1!B273*Plan3!$E502</f>
        <v>1272204474.9574103</v>
      </c>
      <c r="C273" s="1">
        <f>Plan1!C273*Plan3!$E502</f>
        <v>39673465.331747107</v>
      </c>
      <c r="D273" s="1">
        <f>Plan1!D273*Plan3!$E502</f>
        <v>72940078.988695651</v>
      </c>
      <c r="E273" s="1">
        <f>Plan1!E273*Plan3!$E502</f>
        <v>10208286.788454451</v>
      </c>
      <c r="F273" s="1">
        <f>Plan1!F273*Plan3!$E502</f>
        <v>65157384.000260286</v>
      </c>
      <c r="G273" s="1">
        <f>Plan1!G273*Plan3!$E502</f>
        <v>208523765.26090592</v>
      </c>
      <c r="H273" s="1">
        <f>Plan1!H273*Plan3!$E502</f>
        <v>518650880.31106025</v>
      </c>
      <c r="I273" s="1">
        <f>Plan1!I273*Plan3!$E502</f>
        <v>2167045237.0968752</v>
      </c>
      <c r="J273" s="1">
        <f>Plan1!J273*Plan3!$E502</f>
        <v>2781541929.1562753</v>
      </c>
      <c r="K273" s="1"/>
    </row>
    <row r="274" spans="1:11" x14ac:dyDescent="0.25">
      <c r="A274" s="3">
        <v>44348</v>
      </c>
      <c r="B274" s="1">
        <f>Plan1!B274*Plan3!$E503</f>
        <v>1409268878.9295504</v>
      </c>
      <c r="C274" s="1">
        <f>Plan1!C274*Plan3!$E503</f>
        <v>55398986.041757412</v>
      </c>
      <c r="D274" s="1">
        <f>Plan1!D274*Plan3!$E503</f>
        <v>71814882.607050911</v>
      </c>
      <c r="E274" s="1">
        <f>Plan1!E274*Plan3!$E503</f>
        <v>9490358.3018014263</v>
      </c>
      <c r="F274" s="1">
        <f>Plan1!F274*Plan3!$E503</f>
        <v>76495624.126331955</v>
      </c>
      <c r="G274" s="1">
        <f>Plan1!G274*Plan3!$E503</f>
        <v>182618964.36533859</v>
      </c>
      <c r="H274" s="1">
        <f>Plan1!H274*Plan3!$E503</f>
        <v>89577716.050818354</v>
      </c>
      <c r="I274" s="1">
        <f>Plan1!I274*Plan3!$E503</f>
        <v>1726474194.3267059</v>
      </c>
      <c r="J274" s="1">
        <f>Plan1!J274*Plan3!$E503</f>
        <v>2393538515.346168</v>
      </c>
      <c r="K274" s="1"/>
    </row>
    <row r="275" spans="1:11" x14ac:dyDescent="0.25">
      <c r="A275" s="3">
        <v>44378</v>
      </c>
      <c r="B275" s="1">
        <f>Plan1!B275*Plan3!$E504</f>
        <v>1508431858.192533</v>
      </c>
      <c r="C275" s="1">
        <f>Plan1!C275*Plan3!$E504</f>
        <v>182824639.31650478</v>
      </c>
      <c r="D275" s="1">
        <f>Plan1!D275*Plan3!$E504</f>
        <v>74727537.197648793</v>
      </c>
      <c r="E275" s="1">
        <f>Plan1!E275*Plan3!$E504</f>
        <v>10965775.294015627</v>
      </c>
      <c r="F275" s="1">
        <f>Plan1!F275*Plan3!$E504</f>
        <v>117348731.21590069</v>
      </c>
      <c r="G275" s="1">
        <f>Plan1!G275*Plan3!$E504</f>
        <v>160692388.69658631</v>
      </c>
      <c r="H275" s="1">
        <f>Plan1!H275*Plan3!$E504</f>
        <v>82338924.75539577</v>
      </c>
      <c r="I275" s="1">
        <f>Plan1!I275*Plan3!$E504</f>
        <v>1834223227.8851647</v>
      </c>
      <c r="J275" s="1">
        <f>Plan1!J275*Plan3!$E504</f>
        <v>2663819261.1525035</v>
      </c>
      <c r="K275" s="1"/>
    </row>
    <row r="276" spans="1:11" x14ac:dyDescent="0.25">
      <c r="A276" s="3">
        <v>44409</v>
      </c>
      <c r="B276" s="1">
        <f>Plan1!B276*Plan3!$E505</f>
        <v>1626360205.0838125</v>
      </c>
      <c r="C276" s="1">
        <f>Plan1!C276*Plan3!$E505</f>
        <v>80231270.21962209</v>
      </c>
      <c r="D276" s="1">
        <f>Plan1!D276*Plan3!$E505</f>
        <v>67133661.249336034</v>
      </c>
      <c r="E276" s="1">
        <f>Plan1!E276*Plan3!$E505</f>
        <v>11749625.877926772</v>
      </c>
      <c r="F276" s="1">
        <f>Plan1!F276*Plan3!$E505</f>
        <v>80343222.793618366</v>
      </c>
      <c r="G276" s="1">
        <f>Plan1!G276*Plan3!$E505</f>
        <v>201945818.42976463</v>
      </c>
      <c r="H276" s="1">
        <f>Plan1!H276*Plan3!$E505</f>
        <v>441095676.25497746</v>
      </c>
      <c r="I276" s="1">
        <f>Plan1!I276*Plan3!$E505</f>
        <v>2345802264.9884133</v>
      </c>
      <c r="J276" s="1">
        <f>Plan1!J276*Plan3!$E505</f>
        <v>3198033665.2359347</v>
      </c>
      <c r="K276" s="1"/>
    </row>
    <row r="277" spans="1:11" x14ac:dyDescent="0.25">
      <c r="A277" s="3">
        <v>44440</v>
      </c>
      <c r="B277" s="1">
        <f>Plan1!B277*Plan3!$E506</f>
        <v>1581992868.505235</v>
      </c>
      <c r="C277" s="1">
        <f>Plan1!C277*Plan3!$E506</f>
        <v>69040323.227812901</v>
      </c>
      <c r="D277" s="1">
        <f>Plan1!D277*Plan3!$E506</f>
        <v>82854179.969350725</v>
      </c>
      <c r="E277" s="1">
        <f>Plan1!E277*Plan3!$E506</f>
        <v>11041359.300408393</v>
      </c>
      <c r="F277" s="1">
        <f>Plan1!F277*Plan3!$E506</f>
        <v>71406908.404923603</v>
      </c>
      <c r="G277" s="1">
        <f>Plan1!G277*Plan3!$E506</f>
        <v>155011941.01503602</v>
      </c>
      <c r="H277" s="1">
        <f>Plan1!H277*Plan3!$E506</f>
        <v>89054975.25438948</v>
      </c>
      <c r="I277" s="1">
        <f>Plan1!I277*Plan3!$E506</f>
        <v>1890290287.7224028</v>
      </c>
      <c r="J277" s="1">
        <f>Plan1!J277*Plan3!$E506</f>
        <v>2654041777.2290578</v>
      </c>
      <c r="K277" s="1"/>
    </row>
    <row r="278" spans="1:11" x14ac:dyDescent="0.25">
      <c r="A278" s="3">
        <v>44470</v>
      </c>
      <c r="B278" s="1">
        <f>Plan1!B278*Plan3!$E507</f>
        <v>1522204342.0870903</v>
      </c>
      <c r="C278" s="1">
        <f>Plan1!C278*Plan3!$E507</f>
        <v>63309266.552017868</v>
      </c>
      <c r="D278" s="1">
        <f>Plan1!D278*Plan3!$E507</f>
        <v>82050302.679102391</v>
      </c>
      <c r="E278" s="1">
        <f>Plan1!E278*Plan3!$E507</f>
        <v>12310052.713122316</v>
      </c>
      <c r="F278" s="1">
        <f>Plan1!F278*Plan3!$E507</f>
        <v>95506527.938997999</v>
      </c>
      <c r="G278" s="1">
        <f>Plan1!G278*Plan3!$E507</f>
        <v>170161526.15398544</v>
      </c>
      <c r="H278" s="1">
        <f>Plan1!H278*Plan3!$E507</f>
        <v>82404637.418159023</v>
      </c>
      <c r="I278" s="1">
        <f>Plan1!I278*Plan3!$E507</f>
        <v>1881988757.2715518</v>
      </c>
      <c r="J278" s="1">
        <f>Plan1!J278*Plan3!$E507</f>
        <v>2609806170.0759902</v>
      </c>
      <c r="K278" s="1"/>
    </row>
    <row r="279" spans="1:11" x14ac:dyDescent="0.25">
      <c r="A279" s="3">
        <v>44501</v>
      </c>
      <c r="B279" s="1">
        <f>Plan1!B279*Plan3!$E508</f>
        <v>1664145979.6033585</v>
      </c>
      <c r="C279" s="1">
        <f>Plan1!C279*Plan3!$E508</f>
        <v>27758031.097792506</v>
      </c>
      <c r="D279" s="1">
        <f>Plan1!D279*Plan3!$E508</f>
        <v>106689566.80115265</v>
      </c>
      <c r="E279" s="1">
        <f>Plan1!E279*Plan3!$E508</f>
        <v>10568905.493018935</v>
      </c>
      <c r="F279" s="1">
        <f>Plan1!F279*Plan3!$E508</f>
        <v>69760110.433636665</v>
      </c>
      <c r="G279" s="1">
        <f>Plan1!G279*Plan3!$E508</f>
        <v>223681214.84565932</v>
      </c>
      <c r="H279" s="1">
        <f>Plan1!H279*Plan3!$E508</f>
        <v>453779779.46966952</v>
      </c>
      <c r="I279" s="1">
        <f>Plan1!I279*Plan3!$E508</f>
        <v>2305202662.6930938</v>
      </c>
      <c r="J279" s="1">
        <f>Plan1!J279*Plan3!$E508</f>
        <v>3071571700.2196641</v>
      </c>
      <c r="K279" s="1"/>
    </row>
    <row r="280" spans="1:11" x14ac:dyDescent="0.25">
      <c r="A280" s="3">
        <v>44531</v>
      </c>
      <c r="B280" s="1">
        <f>Plan1!B280*Plan3!$E509</f>
        <v>1665850417.5828476</v>
      </c>
      <c r="C280" s="1">
        <f>Plan1!C280*Plan3!$E509</f>
        <v>24825280.827631999</v>
      </c>
      <c r="D280" s="1">
        <f>Plan1!D280*Plan3!$E509</f>
        <v>167757209.62869689</v>
      </c>
      <c r="E280" s="1">
        <f>Plan1!E280*Plan3!$E509</f>
        <v>14338269.945151962</v>
      </c>
      <c r="F280" s="1">
        <f>Plan1!F280*Plan3!$E509</f>
        <v>71034059.035115957</v>
      </c>
      <c r="G280" s="1">
        <f>Plan1!G280*Plan3!$E509</f>
        <v>229632699.42517862</v>
      </c>
      <c r="H280" s="1">
        <f>Plan1!H280*Plan3!$E509</f>
        <v>86065547.19331567</v>
      </c>
      <c r="I280" s="1">
        <f>Plan1!I280*Plan3!$E509</f>
        <v>2189380752.0633245</v>
      </c>
      <c r="J280" s="1">
        <f>Plan1!J280*Plan3!$E509</f>
        <v>2958720126.5324788</v>
      </c>
      <c r="K280" s="1"/>
    </row>
    <row r="281" spans="1:11" x14ac:dyDescent="0.25">
      <c r="A281" s="3">
        <v>44562</v>
      </c>
      <c r="B281" s="1">
        <f>Plan1!B281*Plan3!$E510</f>
        <v>1651891925.084923</v>
      </c>
      <c r="C281" s="1">
        <f>Plan1!C281*Plan3!$E510</f>
        <v>51995929.257595502</v>
      </c>
      <c r="D281" s="1">
        <f>Plan1!D281*Plan3!$E510</f>
        <v>79056719.401269898</v>
      </c>
      <c r="E281" s="1">
        <f>Plan1!E281*Plan3!$E510</f>
        <v>8040956.8039469272</v>
      </c>
      <c r="F281" s="1">
        <f>Plan1!F281*Plan3!$E510</f>
        <v>66419263.570920117</v>
      </c>
      <c r="G281" s="1">
        <f>Plan1!G281*Plan3!$E510</f>
        <v>221471386.81591129</v>
      </c>
      <c r="H281" s="1">
        <f>Plan1!H281*Plan3!$E510</f>
        <v>83248108.275767595</v>
      </c>
      <c r="I281" s="1">
        <f>Plan1!I281*Plan3!$E510</f>
        <v>1924885907.3107407</v>
      </c>
      <c r="J281" s="1">
        <f>Plan1!J281*Plan3!$E510</f>
        <v>2683377842.3512149</v>
      </c>
      <c r="K281" s="1"/>
    </row>
    <row r="282" spans="1:11" x14ac:dyDescent="0.25">
      <c r="A282" s="3">
        <v>44593</v>
      </c>
      <c r="B282" s="1">
        <f>Plan1!B282*Plan3!$E511</f>
        <v>1525348335.2955234</v>
      </c>
      <c r="C282" s="1">
        <f>Plan1!C282*Plan3!$E511</f>
        <v>43449686.589110933</v>
      </c>
      <c r="D282" s="1">
        <f>Plan1!D282*Plan3!$E511</f>
        <v>46688177.911544822</v>
      </c>
      <c r="E282" s="1">
        <f>Plan1!E282*Plan3!$E511</f>
        <v>6457426.0356052527</v>
      </c>
      <c r="F282" s="1">
        <f>Plan1!F282*Plan3!$E511</f>
        <v>61747354.749545977</v>
      </c>
      <c r="G282" s="1">
        <f>Plan1!G282*Plan3!$E511</f>
        <v>339758532.40767813</v>
      </c>
      <c r="H282" s="1">
        <f>Plan1!H282*Plan3!$E511</f>
        <v>528805262.16938806</v>
      </c>
      <c r="I282" s="1">
        <f>Plan1!I282*Plan3!$E511</f>
        <v>2357637933.7047696</v>
      </c>
      <c r="J282" s="1">
        <f>Plan1!J282*Plan3!$E511</f>
        <v>3082380072.1910973</v>
      </c>
      <c r="K282" s="1"/>
    </row>
    <row r="283" spans="1:11" x14ac:dyDescent="0.25">
      <c r="A283" s="3">
        <v>44621</v>
      </c>
      <c r="B283" s="1">
        <f>Plan1!B283*Plan3!$E512</f>
        <v>1438092203.6460056</v>
      </c>
      <c r="C283" s="1">
        <f>Plan1!C283*Plan3!$E512</f>
        <v>87440332.291554645</v>
      </c>
      <c r="D283" s="1">
        <f>Plan1!D283*Plan3!$E512</f>
        <v>122134458.32545592</v>
      </c>
      <c r="E283" s="1">
        <f>Plan1!E283*Plan3!$E512</f>
        <v>10885861.30853417</v>
      </c>
      <c r="F283" s="1">
        <f>Plan1!F283*Plan3!$E512</f>
        <v>80249942.806052506</v>
      </c>
      <c r="G283" s="1">
        <f>Plan1!G283*Plan3!$E512</f>
        <v>190923711.54909816</v>
      </c>
      <c r="H283" s="1">
        <f>Plan1!H283*Plan3!$E512</f>
        <v>90544904.311164126</v>
      </c>
      <c r="I283" s="1">
        <f>Plan1!I283*Plan3!$E512</f>
        <v>2031676848.9702866</v>
      </c>
      <c r="J283" s="1">
        <f>Plan1!J283*Plan3!$E512</f>
        <v>2719422452.8717484</v>
      </c>
      <c r="K283" s="1"/>
    </row>
    <row r="284" spans="1:11" x14ac:dyDescent="0.25">
      <c r="A284" s="3">
        <v>44652</v>
      </c>
      <c r="B284" s="1">
        <f>Plan1!B284*Plan3!$E513</f>
        <v>1560118760.9190795</v>
      </c>
      <c r="C284" s="1">
        <f>Plan1!C284*Plan3!$E513</f>
        <v>268407449.89719924</v>
      </c>
      <c r="D284" s="1">
        <f>Plan1!D284*Plan3!$E513</f>
        <v>87833968.404773727</v>
      </c>
      <c r="E284" s="1">
        <f>Plan1!E284*Plan3!$E513</f>
        <v>10146689.785804212</v>
      </c>
      <c r="F284" s="1">
        <f>Plan1!F284*Plan3!$E513</f>
        <v>115352280.28107147</v>
      </c>
      <c r="G284" s="1">
        <f>Plan1!G284*Plan3!$E513</f>
        <v>231703519.9322212</v>
      </c>
      <c r="H284" s="1">
        <f>Plan1!H284*Plan3!$E513</f>
        <v>70095531.108743578</v>
      </c>
      <c r="I284" s="1">
        <f>Plan1!I284*Plan3!$E513</f>
        <v>2005108123.5362368</v>
      </c>
      <c r="J284" s="1">
        <f>Plan1!J284*Plan3!$E513</f>
        <v>2858299540.8693919</v>
      </c>
      <c r="K284" s="1"/>
    </row>
    <row r="285" spans="1:11" x14ac:dyDescent="0.25">
      <c r="A285" s="3">
        <v>44682</v>
      </c>
      <c r="B285" s="1">
        <f>Plan1!B285*Plan3!$E514</f>
        <v>1574214198.0122106</v>
      </c>
      <c r="C285" s="1">
        <f>Plan1!C285*Plan3!$E514</f>
        <v>132323550.29147765</v>
      </c>
      <c r="D285" s="1">
        <f>Plan1!D285*Plan3!$E514</f>
        <v>81741994.431075498</v>
      </c>
      <c r="E285" s="1">
        <f>Plan1!E285*Plan3!$E514</f>
        <v>14075339.314834595</v>
      </c>
      <c r="F285" s="1">
        <f>Plan1!F285*Plan3!$E514</f>
        <v>88044536.167596787</v>
      </c>
      <c r="G285" s="1">
        <f>Plan1!G285*Plan3!$E514</f>
        <v>246939508.9727453</v>
      </c>
      <c r="H285" s="1">
        <f>Plan1!H285*Plan3!$E514</f>
        <v>415918317.20347679</v>
      </c>
      <c r="I285" s="1">
        <f>Plan1!I285*Plan3!$E514</f>
        <v>2766653765.4265971</v>
      </c>
      <c r="J285" s="1">
        <f>Plan1!J285*Plan3!$E514</f>
        <v>3544066105.9998856</v>
      </c>
      <c r="K285" s="1"/>
    </row>
    <row r="286" spans="1:11" x14ac:dyDescent="0.25">
      <c r="A286" s="3">
        <v>44713</v>
      </c>
      <c r="B286" s="1">
        <f>Plan1!B286*Plan3!$E515</f>
        <v>1584647923.6744618</v>
      </c>
      <c r="C286" s="1">
        <f>Plan1!C286*Plan3!$E515</f>
        <v>115650933.97386168</v>
      </c>
      <c r="D286" s="1">
        <f>Plan1!D286*Plan3!$E515</f>
        <v>82643982.984641463</v>
      </c>
      <c r="E286" s="1">
        <f>Plan1!E286*Plan3!$E515</f>
        <v>13372543.901467513</v>
      </c>
      <c r="F286" s="1">
        <f>Plan1!F286*Plan3!$E515</f>
        <v>82910955.823897794</v>
      </c>
      <c r="G286" s="1">
        <f>Plan1!G286*Plan3!$E515</f>
        <v>235595009.29684612</v>
      </c>
      <c r="H286" s="1">
        <f>Plan1!H286*Plan3!$E515</f>
        <v>65486827.887169115</v>
      </c>
      <c r="I286" s="1">
        <f>Plan1!I286*Plan3!$E515</f>
        <v>2106928925.610285</v>
      </c>
      <c r="J286" s="1">
        <f>Plan1!J286*Plan3!$E515</f>
        <v>2874915847.7985158</v>
      </c>
      <c r="K286" s="1"/>
    </row>
    <row r="287" spans="1:11" x14ac:dyDescent="0.25">
      <c r="A287" s="3">
        <v>44743</v>
      </c>
      <c r="B287" s="1">
        <f>Plan1!B287*Plan3!$E516</f>
        <v>1544978447.9447446</v>
      </c>
      <c r="C287" s="1">
        <f>Plan1!C287*Plan3!$E516</f>
        <v>116200902.8286263</v>
      </c>
      <c r="D287" s="1">
        <f>Plan1!D287*Plan3!$E516</f>
        <v>87827194.599151492</v>
      </c>
      <c r="E287" s="1">
        <f>Plan1!E287*Plan3!$E516</f>
        <v>13024012.42556165</v>
      </c>
      <c r="F287" s="1">
        <f>Plan1!F287*Plan3!$E516</f>
        <v>112676543.22338679</v>
      </c>
      <c r="G287" s="1">
        <f>Plan1!G287*Plan3!$E516</f>
        <v>213152662.39009506</v>
      </c>
      <c r="H287" s="1">
        <f>Plan1!H287*Plan3!$E516</f>
        <v>69534064.661492839</v>
      </c>
      <c r="I287" s="1">
        <f>Plan1!I287*Plan3!$E516</f>
        <v>1947075689.020556</v>
      </c>
      <c r="J287" s="1">
        <f>Plan1!J287*Plan3!$E516</f>
        <v>2697416985.109159</v>
      </c>
      <c r="K287" s="1"/>
    </row>
    <row r="288" spans="1:11" x14ac:dyDescent="0.25">
      <c r="A288" s="3">
        <v>44774</v>
      </c>
      <c r="B288" s="1">
        <f>Plan1!B288*Plan3!$E517</f>
        <v>1360521989.9923701</v>
      </c>
      <c r="C288" s="1">
        <f>Plan1!C288*Plan3!$E517</f>
        <v>63929243.864736378</v>
      </c>
      <c r="D288" s="1">
        <f>Plan1!D288*Plan3!$E517</f>
        <v>94958671.592822552</v>
      </c>
      <c r="E288" s="1">
        <f>Plan1!E288*Plan3!$E517</f>
        <v>17278264.791149307</v>
      </c>
      <c r="F288" s="1">
        <f>Plan1!F288*Plan3!$E517</f>
        <v>79033117.018592566</v>
      </c>
      <c r="G288" s="1">
        <f>Plan1!G288*Plan3!$E517</f>
        <v>242582282.94495913</v>
      </c>
      <c r="H288" s="1">
        <f>Plan1!H288*Plan3!$E517</f>
        <v>332832141.42957008</v>
      </c>
      <c r="I288" s="1">
        <f>Plan1!I288*Plan3!$E517</f>
        <v>2277407617.8327255</v>
      </c>
      <c r="J288" s="1">
        <f>Plan1!J288*Plan3!$E517</f>
        <v>2926700233.8975611</v>
      </c>
      <c r="K288" s="1"/>
    </row>
    <row r="289" spans="1:17" x14ac:dyDescent="0.25">
      <c r="A289" s="3">
        <v>44805</v>
      </c>
      <c r="B289" s="1">
        <f>Plan1!B289*Plan3!$E518</f>
        <v>1376295034.7006056</v>
      </c>
      <c r="C289" s="1">
        <f>Plan1!C289*Plan3!$E518</f>
        <v>41885981.538694769</v>
      </c>
      <c r="D289" s="1">
        <f>Plan1!D289*Plan3!$E518</f>
        <v>85929590.290448859</v>
      </c>
      <c r="E289" s="1">
        <f>Plan1!E289*Plan3!$E518</f>
        <v>12105533.361078005</v>
      </c>
      <c r="F289" s="1">
        <f>Plan1!F289*Plan3!$E518</f>
        <v>74934120.602665365</v>
      </c>
      <c r="G289" s="1">
        <f>Plan1!G289*Plan3!$E518</f>
        <v>202579838.00707486</v>
      </c>
      <c r="H289" s="1">
        <f>Plan1!H289*Plan3!$E518</f>
        <v>44261869.428120881</v>
      </c>
      <c r="I289" s="1">
        <f>Plan1!I289*Plan3!$E518</f>
        <v>1792428544.4996443</v>
      </c>
      <c r="J289" s="1">
        <f>Plan1!J289*Plan3!$E518</f>
        <v>2424726510.3726697</v>
      </c>
      <c r="K289" s="1"/>
    </row>
    <row r="290" spans="1:17" x14ac:dyDescent="0.25">
      <c r="A290" s="3">
        <v>44835</v>
      </c>
      <c r="B290" s="1">
        <f>Plan1!B290*Plan3!$E519</f>
        <v>1442158868.1874614</v>
      </c>
      <c r="C290" s="1">
        <f>Plan1!C290*Plan3!$E519</f>
        <v>31002518.33487777</v>
      </c>
      <c r="D290" s="1">
        <f>Plan1!D290*Plan3!$E519</f>
        <v>86733902.196577072</v>
      </c>
      <c r="E290" s="1">
        <f>Plan1!E290*Plan3!$E519</f>
        <v>12809756.400837434</v>
      </c>
      <c r="F290" s="1">
        <f>Plan1!F290*Plan3!$E519</f>
        <v>67139401.69206661</v>
      </c>
      <c r="G290" s="1">
        <f>Plan1!G290*Plan3!$E519</f>
        <v>207968115.98416331</v>
      </c>
      <c r="H290" s="1">
        <f>Plan1!H290*Plan3!$E519</f>
        <v>63882556.594436891</v>
      </c>
      <c r="I290" s="1">
        <f>Plan1!I290*Plan3!$E519</f>
        <v>1868915135.6689217</v>
      </c>
      <c r="J290" s="1">
        <f>Plan1!J290*Plan3!$E519</f>
        <v>2526853978.6901498</v>
      </c>
      <c r="K290" s="1"/>
    </row>
    <row r="291" spans="1:17" x14ac:dyDescent="0.25">
      <c r="A291" s="3">
        <v>44866</v>
      </c>
      <c r="B291" s="1">
        <f>Plan1!B291*Plan3!$E520</f>
        <v>1468160366.5383797</v>
      </c>
      <c r="C291" s="1">
        <f>Plan1!C291*Plan3!$E520</f>
        <v>22406503.868282627</v>
      </c>
      <c r="D291" s="1">
        <f>Plan1!D291*Plan3!$E520</f>
        <v>84834595.657284454</v>
      </c>
      <c r="E291" s="1">
        <f>Plan1!E291*Plan3!$E520</f>
        <v>13097546.281687479</v>
      </c>
      <c r="F291" s="1">
        <f>Plan1!F291*Plan3!$E520</f>
        <v>63457098.120993778</v>
      </c>
      <c r="G291" s="1">
        <f>Plan1!G291*Plan3!$E520</f>
        <v>269040830.77428055</v>
      </c>
      <c r="H291" s="1">
        <f>Plan1!H291*Plan3!$E520</f>
        <v>168040854.01221406</v>
      </c>
      <c r="I291" s="1">
        <f>Plan1!I291*Plan3!$E520</f>
        <v>2154251344.3331428</v>
      </c>
      <c r="J291" s="1">
        <f>Plan1!J291*Plan3!$E520</f>
        <v>2825753347.6185231</v>
      </c>
      <c r="K291" s="1"/>
    </row>
    <row r="292" spans="1:17" x14ac:dyDescent="0.25">
      <c r="A292" s="3">
        <v>44896</v>
      </c>
      <c r="B292" s="1">
        <f>Plan1!B292*Plan3!$E521</f>
        <v>1438982913.6662014</v>
      </c>
      <c r="C292" s="1">
        <f>Plan1!C292*Plan3!$E521</f>
        <v>24892984.507542264</v>
      </c>
      <c r="D292" s="1">
        <f>Plan1!D292*Plan3!$E521</f>
        <v>222871999.80910608</v>
      </c>
      <c r="E292" s="1">
        <f>Plan1!E292*Plan3!$E521</f>
        <v>15528553.722626833</v>
      </c>
      <c r="F292" s="1">
        <f>Plan1!F292*Plan3!$E521</f>
        <v>64075837.777207039</v>
      </c>
      <c r="G292" s="1">
        <f>Plan1!G292*Plan3!$E521</f>
        <v>280781882.69119555</v>
      </c>
      <c r="H292" s="1">
        <f>Plan1!H292*Plan3!$E521</f>
        <v>57409762.340475522</v>
      </c>
      <c r="I292" s="1">
        <f>Plan1!I292*Plan3!$E521</f>
        <v>2146244314.1986268</v>
      </c>
      <c r="J292" s="1">
        <f>Plan1!J292*Plan3!$E521</f>
        <v>2812505613.5399942</v>
      </c>
      <c r="K292" s="1"/>
    </row>
    <row r="293" spans="1:17" x14ac:dyDescent="0.25">
      <c r="A293" s="3">
        <v>44927</v>
      </c>
      <c r="B293" s="1">
        <f>Plan1!B293*Plan3!$E522</f>
        <v>1551243685.6641567</v>
      </c>
      <c r="C293" s="1">
        <f>Plan1!C293*Plan3!$E522</f>
        <v>60142491.962113693</v>
      </c>
      <c r="D293" s="1">
        <f>Plan1!D293*Plan3!$E522</f>
        <v>82886334.957978129</v>
      </c>
      <c r="E293" s="1">
        <f>Plan1!E293*Plan3!$E522</f>
        <v>16057980.166248132</v>
      </c>
      <c r="F293" s="1">
        <f>Plan1!F293*Plan3!$E522</f>
        <v>73418640.34152776</v>
      </c>
      <c r="G293" s="1">
        <f>Plan1!G293*Plan3!$E522</f>
        <v>245044234.25166047</v>
      </c>
      <c r="H293" s="1">
        <f>Plan1!H293*Plan3!$E522</f>
        <v>47742041.315933436</v>
      </c>
      <c r="I293" s="1">
        <f>Plan1!I293*Plan3!$E522</f>
        <v>1837380602.3127964</v>
      </c>
      <c r="J293" s="1">
        <f>Plan1!J293*Plan3!$E522</f>
        <v>2560149374.5330739</v>
      </c>
      <c r="K293" s="1"/>
    </row>
    <row r="294" spans="1:17" x14ac:dyDescent="0.25">
      <c r="A294" s="3">
        <v>44958</v>
      </c>
      <c r="B294" s="1">
        <f>Plan1!B294*Plan3!$E523</f>
        <v>1404142979.1358886</v>
      </c>
      <c r="C294" s="1">
        <f>Plan1!C294*Plan3!$E523</f>
        <v>50213674.901801556</v>
      </c>
      <c r="D294" s="1">
        <f>Plan1!D294*Plan3!$E523</f>
        <v>81596915.481746405</v>
      </c>
      <c r="E294" s="1">
        <f>Plan1!E294*Plan3!$E523</f>
        <v>12554694.199571872</v>
      </c>
      <c r="F294" s="1">
        <f>Plan1!F294*Plan3!$E523</f>
        <v>64147750.987265132</v>
      </c>
      <c r="G294" s="1">
        <f>Plan1!G294*Plan3!$E523</f>
        <v>364825627.16945142</v>
      </c>
      <c r="H294" s="1">
        <f>Plan1!H294*Plan3!$E523</f>
        <v>154085013.04053387</v>
      </c>
      <c r="I294" s="1">
        <f>Plan1!I294*Plan3!$E523</f>
        <v>1959005228.7242713</v>
      </c>
      <c r="J294" s="1">
        <f>Plan1!J294*Plan3!$E523</f>
        <v>2638994749.9087343</v>
      </c>
      <c r="K294" s="1"/>
    </row>
    <row r="295" spans="1:17" x14ac:dyDescent="0.25">
      <c r="A295" s="3">
        <v>44986</v>
      </c>
      <c r="B295" s="1">
        <f>Plan1!B295*Plan3!$E524</f>
        <v>1271289102.3194404</v>
      </c>
      <c r="C295" s="1">
        <f>Plan1!C295*Plan3!$E524</f>
        <v>85137552.18449977</v>
      </c>
      <c r="D295" s="1">
        <f>Plan1!D295*Plan3!$E524</f>
        <v>93157551.171885967</v>
      </c>
      <c r="E295" s="1">
        <f>Plan1!E295*Plan3!$E524</f>
        <v>16134659.304389661</v>
      </c>
      <c r="F295" s="1">
        <f>Plan1!F295*Plan3!$E524</f>
        <v>82678656.625658229</v>
      </c>
      <c r="G295" s="1">
        <f>Plan1!G295*Plan3!$E524</f>
        <v>208588189.3213723</v>
      </c>
      <c r="H295" s="1">
        <f>Plan1!H295*Plan3!$E524</f>
        <v>54148489.978893049</v>
      </c>
      <c r="I295" s="1">
        <f>Plan1!I295*Plan3!$E524</f>
        <v>1744054438.7663496</v>
      </c>
      <c r="J295" s="1">
        <f>Plan1!J295*Plan3!$E524</f>
        <v>2391492210.9543567</v>
      </c>
      <c r="K295" s="1"/>
    </row>
    <row r="296" spans="1:17" x14ac:dyDescent="0.25">
      <c r="A296" s="3">
        <v>45017</v>
      </c>
      <c r="B296" s="1">
        <f>Plan1!B296*Plan3!$E525</f>
        <v>1630216908.369848</v>
      </c>
      <c r="C296" s="1">
        <f>Plan1!C296*Plan3!$E525</f>
        <v>359384104.00144267</v>
      </c>
      <c r="D296" s="1">
        <f>Plan1!D296*Plan3!$E525</f>
        <v>92764633.01325649</v>
      </c>
      <c r="E296" s="1">
        <f>Plan1!E296*Plan3!$E525</f>
        <v>11038030.857379841</v>
      </c>
      <c r="F296" s="1">
        <f>Plan1!F296*Plan3!$E525</f>
        <v>111756731.2946222</v>
      </c>
      <c r="G296" s="1">
        <f>Plan1!G296*Plan3!$E525</f>
        <v>242842771.9226535</v>
      </c>
      <c r="H296" s="1">
        <f>Plan1!H296*Plan3!$E525</f>
        <v>52163527.258783333</v>
      </c>
      <c r="I296" s="1">
        <f>Plan1!I296*Plan3!$E525</f>
        <v>2225244514.9846792</v>
      </c>
      <c r="J296" s="1">
        <f>Plan1!J296*Plan3!$E525</f>
        <v>3162098551.5034142</v>
      </c>
      <c r="K296" s="1"/>
    </row>
    <row r="297" spans="1:17" x14ac:dyDescent="0.25">
      <c r="A297" s="3">
        <v>45047</v>
      </c>
      <c r="B297" s="1">
        <f>Plan1!B297*Plan3!$E526</f>
        <v>1427638716.4768901</v>
      </c>
      <c r="C297" s="1">
        <f>Plan1!C297*Plan3!$E526</f>
        <v>116880931.48094214</v>
      </c>
      <c r="D297" s="1">
        <f>Plan1!D297*Plan3!$E526</f>
        <v>93750117.379265577</v>
      </c>
      <c r="E297" s="1">
        <f>Plan1!E297*Plan3!$E526</f>
        <v>14365011.792932989</v>
      </c>
      <c r="F297" s="1">
        <f>Plan1!F297*Plan3!$E526</f>
        <v>82934926.194678053</v>
      </c>
      <c r="G297" s="1">
        <f>Plan1!G297*Plan3!$E526</f>
        <v>259116797.07046804</v>
      </c>
      <c r="H297" s="1">
        <f>Plan1!H297*Plan3!$E526</f>
        <v>163761537.44571942</v>
      </c>
      <c r="I297" s="1">
        <f>Plan1!I297*Plan3!$E526</f>
        <v>2220536663.7991896</v>
      </c>
      <c r="J297" s="1">
        <f>Plan1!J297*Plan3!$E526</f>
        <v>2930677724.6388035</v>
      </c>
      <c r="K297" s="1"/>
    </row>
    <row r="298" spans="1:17" x14ac:dyDescent="0.25">
      <c r="A298" s="3">
        <v>45078</v>
      </c>
      <c r="B298" s="1">
        <f>Plan1!B298*Plan3!$E527</f>
        <v>1488049137.5992005</v>
      </c>
      <c r="C298" s="1">
        <f>Plan1!C298*Plan3!$E527</f>
        <v>95913339.057209983</v>
      </c>
      <c r="D298" s="1">
        <f>Plan1!D298*Plan3!$E527</f>
        <v>90354391.444090515</v>
      </c>
      <c r="E298" s="1">
        <f>Plan1!E298*Plan3!$E527</f>
        <v>15073465.909467498</v>
      </c>
      <c r="F298" s="1">
        <f>Plan1!F298*Plan3!$E527</f>
        <v>77092601.684364989</v>
      </c>
      <c r="G298" s="1">
        <f>Plan1!G298*Plan3!$E527</f>
        <v>249566355.20235401</v>
      </c>
      <c r="H298" s="1">
        <f>Plan1!H298*Plan3!$E527</f>
        <v>55749770.13983877</v>
      </c>
      <c r="I298" s="1">
        <f>Plan1!I298*Plan3!$E527</f>
        <v>1855381978.6774116</v>
      </c>
      <c r="J298" s="1">
        <f>Plan1!J298*Plan3!$E527</f>
        <v>2577809245.2764874</v>
      </c>
      <c r="K298" s="1"/>
    </row>
    <row r="299" spans="1:17" x14ac:dyDescent="0.25">
      <c r="A299" s="3">
        <v>45108</v>
      </c>
      <c r="B299" s="1">
        <f>Plan1!B299*Plan3!$E528</f>
        <v>1504941292.3126607</v>
      </c>
      <c r="C299" s="1">
        <f>Plan1!C299*Plan3!$E528</f>
        <v>89332419.761137009</v>
      </c>
      <c r="D299" s="1">
        <f>Plan1!D299*Plan3!$E528</f>
        <v>98152064.062576383</v>
      </c>
      <c r="E299" s="1">
        <f>Plan1!E299*Plan3!$E528</f>
        <v>12321291.572936527</v>
      </c>
      <c r="F299" s="1">
        <f>Plan1!F299*Plan3!$E528</f>
        <v>79703908.527001396</v>
      </c>
      <c r="G299" s="1">
        <f>Plan1!G299*Plan3!$E528</f>
        <v>186765334.90951729</v>
      </c>
      <c r="H299" s="1">
        <f>Plan1!H299*Plan3!$E528</f>
        <v>49480251.726180449</v>
      </c>
      <c r="I299" s="1">
        <f>Plan1!I299*Plan3!$E528</f>
        <v>2539958626.0008221</v>
      </c>
      <c r="J299" s="1">
        <f>Plan1!J299*Plan3!$E528</f>
        <v>3254188376.9974618</v>
      </c>
      <c r="K299" s="1"/>
    </row>
    <row r="300" spans="1:17" x14ac:dyDescent="0.25">
      <c r="A300" s="3">
        <v>45139</v>
      </c>
      <c r="B300" s="1">
        <f>Plan1!B300*Plan3!$E529</f>
        <v>1613852252.7352526</v>
      </c>
      <c r="C300" s="1">
        <f>Plan1!C300*Plan3!$E529</f>
        <v>82605587.820907399</v>
      </c>
      <c r="D300" s="1">
        <f>Plan1!D300*Plan3!$E529</f>
        <v>102303296.22181031</v>
      </c>
      <c r="E300" s="1">
        <f>Plan1!E300*Plan3!$E529</f>
        <v>14972348.318126157</v>
      </c>
      <c r="F300" s="1">
        <f>Plan1!F300*Plan3!$E529</f>
        <v>82438474.638688728</v>
      </c>
      <c r="G300" s="1">
        <f>Plan1!G300*Plan3!$E529</f>
        <v>213082760.30938959</v>
      </c>
      <c r="H300" s="1">
        <f>Plan1!H300*Plan3!$E529</f>
        <v>218011991.78014308</v>
      </c>
      <c r="I300" s="1">
        <f>Plan1!I300*Plan3!$E529</f>
        <v>2457987818.211926</v>
      </c>
      <c r="J300" s="1">
        <f>Plan1!J300*Plan3!$E529</f>
        <v>3220550641.0112138</v>
      </c>
      <c r="K300" s="1"/>
    </row>
    <row r="301" spans="1:17" x14ac:dyDescent="0.25">
      <c r="A301" s="3">
        <v>45170</v>
      </c>
      <c r="B301" s="1">
        <f>Plan1!B301*Plan3!$E530</f>
        <v>1590338551.9815309</v>
      </c>
      <c r="C301" s="1">
        <f>Plan1!C301*Plan3!$E530</f>
        <v>66456652.030300714</v>
      </c>
      <c r="D301" s="1">
        <f>Plan1!D301*Plan3!$E530</f>
        <v>100087402.28511654</v>
      </c>
      <c r="E301" s="1">
        <f>Plan1!E301*Plan3!$E530</f>
        <v>14538239.958142614</v>
      </c>
      <c r="F301" s="1">
        <f>Plan1!F301*Plan3!$E530</f>
        <v>102153549.4070162</v>
      </c>
      <c r="G301" s="1">
        <f>Plan1!G301*Plan3!$E530</f>
        <v>188942641.4284927</v>
      </c>
      <c r="H301" s="1">
        <f>Plan1!H301*Plan3!$E530</f>
        <v>59810368.244230077</v>
      </c>
      <c r="I301" s="1">
        <f>Plan1!I301*Plan3!$E530</f>
        <v>2231552211.8150449</v>
      </c>
      <c r="J301" s="1">
        <f>Plan1!J301*Plan3!$E530</f>
        <v>2978559378.7783008</v>
      </c>
      <c r="K301" s="1"/>
    </row>
    <row r="302" spans="1:17" x14ac:dyDescent="0.25">
      <c r="A302" s="3">
        <v>45200</v>
      </c>
      <c r="B302" s="1">
        <f>Plan1!B302*Plan3!$E531</f>
        <v>1502534496.2025123</v>
      </c>
      <c r="C302" s="1">
        <f>Plan1!C302*Plan3!$E531</f>
        <v>66704506.598553114</v>
      </c>
      <c r="D302" s="1">
        <f>Plan1!D302*Plan3!$E531</f>
        <v>93329214.205102399</v>
      </c>
      <c r="E302" s="1">
        <f>Plan1!E302*Plan3!$E531</f>
        <v>12099900.614434967</v>
      </c>
      <c r="F302" s="1">
        <f>Plan1!F302*Plan3!$E531</f>
        <v>120962419.27127281</v>
      </c>
      <c r="G302" s="1">
        <f>Plan1!G302*Plan3!$E531</f>
        <v>200878414.65326968</v>
      </c>
      <c r="H302" s="1">
        <f>Plan1!H302*Plan3!$E531</f>
        <v>70499167.777498201</v>
      </c>
      <c r="I302" s="1">
        <f>Plan1!I302*Plan3!$E531</f>
        <v>2026065152.8383224</v>
      </c>
      <c r="J302" s="1">
        <f>Plan1!J302*Plan3!$E531</f>
        <v>2749949071.4334126</v>
      </c>
      <c r="K302" s="1"/>
    </row>
    <row r="303" spans="1:17" x14ac:dyDescent="0.25">
      <c r="A303" s="3">
        <v>45231</v>
      </c>
      <c r="B303" s="1">
        <f>Plan1!B303*Plan3!$E532</f>
        <v>1616621518.5051434</v>
      </c>
      <c r="C303" s="1">
        <f>Plan1!C303*Plan3!$E532</f>
        <v>32612111.920159034</v>
      </c>
      <c r="D303" s="1">
        <f>Plan1!D303*Plan3!$E532</f>
        <v>113942163.02300783</v>
      </c>
      <c r="E303" s="1">
        <f>Plan1!E303*Plan3!$E532</f>
        <v>15411561.159947084</v>
      </c>
      <c r="F303" s="1">
        <f>Plan1!F303*Plan3!$E532</f>
        <v>81301046.138674602</v>
      </c>
      <c r="G303" s="1">
        <f>Plan1!G303*Plan3!$E532</f>
        <v>273067311.56228173</v>
      </c>
      <c r="H303" s="1">
        <f>Plan1!H303*Plan3!$E532</f>
        <v>337037403.10662144</v>
      </c>
      <c r="I303" s="1">
        <f>Plan1!I303*Plan3!$E532</f>
        <v>2482510424.1505809</v>
      </c>
      <c r="J303" s="1">
        <f>Plan1!J303*Plan3!$E532</f>
        <v>3304032115.9645958</v>
      </c>
      <c r="K303" s="1"/>
    </row>
    <row r="304" spans="1:17" x14ac:dyDescent="0.25">
      <c r="A304" s="3">
        <v>45261</v>
      </c>
      <c r="B304" s="1">
        <f>Plan1!B304*Plan3!$E533</f>
        <v>1668662815.4011047</v>
      </c>
      <c r="C304" s="1">
        <f>Plan1!C304*Plan3!$E533</f>
        <v>26175158.965886213</v>
      </c>
      <c r="D304" s="1">
        <f>Plan1!D304*Plan3!$E533</f>
        <v>217612756.49751148</v>
      </c>
      <c r="E304" s="1">
        <f>Plan1!E304*Plan3!$E533</f>
        <v>13416832.417146167</v>
      </c>
      <c r="F304" s="1">
        <f>Plan1!F304*Plan3!$E533</f>
        <v>68766881.638805807</v>
      </c>
      <c r="G304" s="1">
        <f>Plan1!G304*Plan3!$E533</f>
        <v>295330044.63907248</v>
      </c>
      <c r="H304" s="1">
        <f>Plan1!H304*Plan3!$E533</f>
        <v>63878672.34260229</v>
      </c>
      <c r="I304" s="1">
        <f>Plan1!I304*Plan3!$E533</f>
        <v>2481511992.2662969</v>
      </c>
      <c r="J304" s="1">
        <f>Plan1!J304*Plan3!$E533</f>
        <v>3334686116.555954</v>
      </c>
      <c r="K304" s="1"/>
      <c r="L304" s="39"/>
      <c r="M304" s="39"/>
      <c r="N304" s="39"/>
      <c r="O304" s="39"/>
      <c r="P304" s="39"/>
      <c r="Q304" s="39"/>
    </row>
    <row r="305" spans="1:17" x14ac:dyDescent="0.25">
      <c r="A305" s="3">
        <v>45292</v>
      </c>
      <c r="B305" s="1">
        <f>Plan1!B305*Plan3!$E534</f>
        <v>1802492633.9214165</v>
      </c>
      <c r="C305" s="1">
        <f>Plan1!C305*Plan3!$E534</f>
        <v>68022924.381075308</v>
      </c>
      <c r="D305" s="1">
        <f>Plan1!D305*Plan3!$E534</f>
        <v>96266839.432865754</v>
      </c>
      <c r="E305" s="1">
        <f>Plan1!E305*Plan3!$E534</f>
        <v>15113573.322005548</v>
      </c>
      <c r="F305" s="1">
        <f>Plan1!F305*Plan3!$E534</f>
        <v>67715317.436187267</v>
      </c>
      <c r="G305" s="1">
        <f>Plan1!G305*Plan3!$E534</f>
        <v>249846026.37453312</v>
      </c>
      <c r="H305" s="1">
        <f>Plan1!H305*Plan3!$E534</f>
        <v>49621703.358409882</v>
      </c>
      <c r="I305" s="1">
        <f>Plan1!I305*Plan3!$E534</f>
        <v>2089331762.6553628</v>
      </c>
      <c r="J305" s="1">
        <f>Plan1!J305*Plan3!$E534</f>
        <v>2923212205.8333511</v>
      </c>
      <c r="K305" s="1"/>
      <c r="L305" s="39"/>
      <c r="M305" s="39"/>
      <c r="N305" s="39"/>
      <c r="O305" s="39"/>
      <c r="P305" s="39"/>
      <c r="Q305" s="39"/>
    </row>
    <row r="306" spans="1:17" x14ac:dyDescent="0.25">
      <c r="A306" s="3">
        <v>45323</v>
      </c>
      <c r="B306" s="1">
        <f>Plan1!B306*Plan3!$E535</f>
        <v>1552637432.2917764</v>
      </c>
      <c r="C306" s="1">
        <f>Plan1!C306*Plan3!$E535</f>
        <v>57077806.779658735</v>
      </c>
      <c r="D306" s="1">
        <f>Plan1!D306*Plan3!$E535</f>
        <v>92177997.179005429</v>
      </c>
      <c r="E306" s="1">
        <f>Plan1!E306*Plan3!$E535</f>
        <v>17545955.428468723</v>
      </c>
      <c r="F306" s="1">
        <f>Plan1!F306*Plan3!$E535</f>
        <v>61009114.007813126</v>
      </c>
      <c r="G306" s="1">
        <f>Plan1!G306*Plan3!$E535</f>
        <v>350975337.58697945</v>
      </c>
      <c r="H306" s="1">
        <f>Plan1!H306*Plan3!$E535</f>
        <v>260821224.21552965</v>
      </c>
      <c r="I306" s="1">
        <f>Plan1!I306*Plan3!$E535</f>
        <v>2260186583.8389955</v>
      </c>
      <c r="J306" s="1">
        <f>Plan1!J306*Plan3!$E535</f>
        <v>3008575027.6173272</v>
      </c>
      <c r="K306" s="1"/>
      <c r="L306" s="39"/>
      <c r="M306" s="39"/>
      <c r="N306" s="39"/>
      <c r="O306" s="39"/>
      <c r="P306" s="39"/>
      <c r="Q306" s="39"/>
    </row>
    <row r="307" spans="1:17" x14ac:dyDescent="0.25">
      <c r="A307" s="7">
        <v>45352</v>
      </c>
      <c r="B307" s="15">
        <f>Plan1!B307*Plan3!$E536</f>
        <v>1537352406.7100015</v>
      </c>
      <c r="C307" s="15">
        <f>Plan1!C307*Plan3!$E536</f>
        <v>94538616.770000041</v>
      </c>
      <c r="D307" s="15">
        <f>Plan1!D307*Plan3!$E536</f>
        <v>169825536.62</v>
      </c>
      <c r="E307" s="15">
        <f>Plan1!E307*Plan3!$E536</f>
        <v>15191461.239999995</v>
      </c>
      <c r="F307" s="15">
        <f>Plan1!F307*Plan3!$E536</f>
        <v>71577179.00999999</v>
      </c>
      <c r="G307" s="15">
        <f>Plan1!G307*Plan3!$E536</f>
        <v>214516490.53000003</v>
      </c>
      <c r="H307" s="15">
        <f>Plan1!H307*Plan3!$E536</f>
        <v>59394088.549999997</v>
      </c>
      <c r="I307" s="15">
        <f>Plan1!I307*Plan3!$E536</f>
        <v>2128663872.2299964</v>
      </c>
      <c r="J307" s="15">
        <f>Plan1!J307*Plan3!$E536</f>
        <v>2867103487.3599906</v>
      </c>
      <c r="K307" s="1"/>
      <c r="L307" s="39"/>
      <c r="M307" s="39"/>
      <c r="N307" s="39"/>
      <c r="O307" s="39"/>
      <c r="P307" s="39"/>
      <c r="Q307" s="39"/>
    </row>
    <row r="308" spans="1:17" x14ac:dyDescent="0.25">
      <c r="A308" s="4" t="s">
        <v>11</v>
      </c>
      <c r="I308" s="1"/>
      <c r="J308" s="1"/>
    </row>
    <row r="309" spans="1:17" ht="60" customHeight="1" x14ac:dyDescent="0.25">
      <c r="A309" s="61" t="s">
        <v>58</v>
      </c>
      <c r="B309" s="61"/>
      <c r="C309" s="61"/>
      <c r="D309" s="61"/>
      <c r="E309" s="61"/>
      <c r="F309" s="61"/>
      <c r="G309" s="61"/>
      <c r="H309" s="61"/>
      <c r="I309" s="61"/>
      <c r="J309" s="61"/>
    </row>
    <row r="310" spans="1:17" x14ac:dyDescent="0.25">
      <c r="A310" s="4"/>
      <c r="B310" s="21"/>
      <c r="I310" s="1"/>
      <c r="J310" s="1"/>
    </row>
    <row r="311" spans="1:17" x14ac:dyDescent="0.25">
      <c r="A311" s="4"/>
      <c r="B311" s="20"/>
      <c r="C311" s="20"/>
      <c r="D311" s="20"/>
      <c r="E311" s="20"/>
      <c r="F311" s="20"/>
      <c r="G311" s="20"/>
      <c r="H311" s="20"/>
    </row>
    <row r="312" spans="1:17" x14ac:dyDescent="0.25">
      <c r="A312" s="4"/>
      <c r="B312" s="1"/>
      <c r="C312" s="1"/>
      <c r="D312" s="1"/>
      <c r="E312" s="1"/>
      <c r="F312" s="1"/>
      <c r="G312" s="1"/>
      <c r="H312" s="1"/>
    </row>
    <row r="313" spans="1:17" x14ac:dyDescent="0.25">
      <c r="A313" s="4"/>
      <c r="B313" s="20"/>
      <c r="C313" s="20"/>
      <c r="D313" s="20"/>
      <c r="E313" s="20"/>
      <c r="F313" s="20"/>
      <c r="G313" s="20"/>
      <c r="H313" s="20"/>
    </row>
    <row r="314" spans="1:17" x14ac:dyDescent="0.25">
      <c r="A314" s="3"/>
      <c r="B314" s="20"/>
      <c r="C314" s="20"/>
      <c r="D314" s="20"/>
      <c r="E314" s="20"/>
      <c r="F314" s="20"/>
      <c r="G314" s="20"/>
      <c r="H314" s="20"/>
    </row>
    <row r="315" spans="1:17" x14ac:dyDescent="0.25">
      <c r="A315" s="3"/>
    </row>
    <row r="316" spans="1:17" x14ac:dyDescent="0.25">
      <c r="A316" s="3"/>
    </row>
    <row r="317" spans="1:17" x14ac:dyDescent="0.25">
      <c r="A317" s="3"/>
    </row>
    <row r="318" spans="1:17" x14ac:dyDescent="0.25">
      <c r="A318" s="3"/>
    </row>
    <row r="319" spans="1:17" x14ac:dyDescent="0.25">
      <c r="A319" s="3"/>
    </row>
    <row r="320" spans="1:17" x14ac:dyDescent="0.25">
      <c r="A320" s="3"/>
    </row>
    <row r="321" spans="1:1" x14ac:dyDescent="0.25">
      <c r="A321" s="3"/>
    </row>
    <row r="322" spans="1:1" x14ac:dyDescent="0.25">
      <c r="A322" s="3"/>
    </row>
    <row r="323" spans="1:1" x14ac:dyDescent="0.25">
      <c r="A323" s="3"/>
    </row>
    <row r="324" spans="1:1" x14ac:dyDescent="0.25">
      <c r="A324" s="3"/>
    </row>
    <row r="325" spans="1:1" x14ac:dyDescent="0.25">
      <c r="A325" s="3"/>
    </row>
    <row r="326" spans="1:1" x14ac:dyDescent="0.25">
      <c r="A326" s="3"/>
    </row>
    <row r="327" spans="1:1" x14ac:dyDescent="0.25">
      <c r="A327" s="3"/>
    </row>
    <row r="328" spans="1:1" x14ac:dyDescent="0.25">
      <c r="A328" s="3"/>
    </row>
    <row r="329" spans="1:1" x14ac:dyDescent="0.25">
      <c r="A329" s="3"/>
    </row>
    <row r="330" spans="1:1" x14ac:dyDescent="0.25">
      <c r="A330" s="3"/>
    </row>
    <row r="331" spans="1:1" x14ac:dyDescent="0.25">
      <c r="A331" s="3"/>
    </row>
    <row r="332" spans="1:1" x14ac:dyDescent="0.25">
      <c r="A332" s="3"/>
    </row>
    <row r="333" spans="1:1" x14ac:dyDescent="0.25">
      <c r="A333" s="3"/>
    </row>
    <row r="334" spans="1:1" x14ac:dyDescent="0.25">
      <c r="A334" s="3"/>
    </row>
    <row r="335" spans="1:1" x14ac:dyDescent="0.25">
      <c r="A335" s="3"/>
    </row>
    <row r="336" spans="1:1" x14ac:dyDescent="0.25">
      <c r="A336" s="3"/>
    </row>
    <row r="337" spans="1:1" x14ac:dyDescent="0.25">
      <c r="A337" s="3"/>
    </row>
    <row r="338" spans="1:1" x14ac:dyDescent="0.25">
      <c r="A338" s="3"/>
    </row>
    <row r="339" spans="1:1" x14ac:dyDescent="0.25">
      <c r="A339" s="3"/>
    </row>
    <row r="340" spans="1:1" x14ac:dyDescent="0.25">
      <c r="A340" s="3"/>
    </row>
    <row r="341" spans="1:1" x14ac:dyDescent="0.25">
      <c r="A341" s="3"/>
    </row>
    <row r="342" spans="1:1" x14ac:dyDescent="0.25">
      <c r="A342" s="3"/>
    </row>
    <row r="343" spans="1:1" x14ac:dyDescent="0.25">
      <c r="A343" s="3"/>
    </row>
    <row r="344" spans="1:1" x14ac:dyDescent="0.25">
      <c r="A344" s="3"/>
    </row>
    <row r="345" spans="1:1" x14ac:dyDescent="0.25">
      <c r="A345" s="3"/>
    </row>
    <row r="346" spans="1:1" x14ac:dyDescent="0.25">
      <c r="A346" s="3"/>
    </row>
    <row r="347" spans="1:1" x14ac:dyDescent="0.25">
      <c r="A347" s="3"/>
    </row>
    <row r="348" spans="1:1" x14ac:dyDescent="0.25">
      <c r="A348" s="3"/>
    </row>
    <row r="349" spans="1:1" x14ac:dyDescent="0.25">
      <c r="A349" s="3"/>
    </row>
    <row r="350" spans="1:1" x14ac:dyDescent="0.25">
      <c r="A350" s="3"/>
    </row>
    <row r="351" spans="1:1" x14ac:dyDescent="0.25">
      <c r="A351" s="3"/>
    </row>
    <row r="352" spans="1:1" x14ac:dyDescent="0.25">
      <c r="A352" s="3"/>
    </row>
    <row r="353" spans="1:1" x14ac:dyDescent="0.25">
      <c r="A353" s="3"/>
    </row>
    <row r="354" spans="1:1" x14ac:dyDescent="0.25">
      <c r="A354" s="3"/>
    </row>
    <row r="355" spans="1:1" x14ac:dyDescent="0.25">
      <c r="A355" s="3"/>
    </row>
    <row r="356" spans="1:1" x14ac:dyDescent="0.25">
      <c r="A356" s="3"/>
    </row>
    <row r="357" spans="1:1" x14ac:dyDescent="0.25">
      <c r="A357" s="3"/>
    </row>
    <row r="358" spans="1:1" x14ac:dyDescent="0.25">
      <c r="A358" s="3"/>
    </row>
    <row r="359" spans="1:1" x14ac:dyDescent="0.25">
      <c r="A359" s="3"/>
    </row>
    <row r="360" spans="1:1" x14ac:dyDescent="0.25">
      <c r="A360" s="3"/>
    </row>
    <row r="361" spans="1:1" x14ac:dyDescent="0.25">
      <c r="A361" s="3"/>
    </row>
    <row r="362" spans="1:1" x14ac:dyDescent="0.25">
      <c r="A362" s="3"/>
    </row>
    <row r="363" spans="1:1" x14ac:dyDescent="0.25">
      <c r="A363" s="3"/>
    </row>
    <row r="364" spans="1:1" x14ac:dyDescent="0.25">
      <c r="A364" s="3"/>
    </row>
    <row r="365" spans="1:1" x14ac:dyDescent="0.25">
      <c r="A365" s="3"/>
    </row>
    <row r="366" spans="1:1" x14ac:dyDescent="0.25">
      <c r="A366" s="3"/>
    </row>
    <row r="367" spans="1:1" x14ac:dyDescent="0.25">
      <c r="A367" s="3"/>
    </row>
    <row r="368" spans="1:1" x14ac:dyDescent="0.25">
      <c r="A368" s="3"/>
    </row>
    <row r="369" spans="1:1" x14ac:dyDescent="0.25">
      <c r="A369" s="3"/>
    </row>
    <row r="370" spans="1:1" x14ac:dyDescent="0.25">
      <c r="A370" s="3"/>
    </row>
    <row r="371" spans="1:1" x14ac:dyDescent="0.25">
      <c r="A371" s="3"/>
    </row>
    <row r="372" spans="1:1" x14ac:dyDescent="0.25">
      <c r="A372" s="3"/>
    </row>
    <row r="373" spans="1:1" x14ac:dyDescent="0.25">
      <c r="A373" s="3"/>
    </row>
    <row r="374" spans="1:1" x14ac:dyDescent="0.25">
      <c r="A374" s="3"/>
    </row>
    <row r="375" spans="1:1" x14ac:dyDescent="0.25">
      <c r="A375" s="3"/>
    </row>
    <row r="376" spans="1:1" x14ac:dyDescent="0.25">
      <c r="A376" s="3"/>
    </row>
    <row r="377" spans="1:1" x14ac:dyDescent="0.25">
      <c r="A377" s="3"/>
    </row>
    <row r="378" spans="1:1" x14ac:dyDescent="0.25">
      <c r="A378" s="3"/>
    </row>
    <row r="379" spans="1:1" x14ac:dyDescent="0.25">
      <c r="A379" s="3"/>
    </row>
    <row r="380" spans="1:1" x14ac:dyDescent="0.25">
      <c r="A380" s="3"/>
    </row>
    <row r="381" spans="1:1" x14ac:dyDescent="0.25">
      <c r="A381" s="3"/>
    </row>
    <row r="382" spans="1:1" x14ac:dyDescent="0.25">
      <c r="A382" s="3"/>
    </row>
    <row r="383" spans="1:1" x14ac:dyDescent="0.25">
      <c r="A383" s="3"/>
    </row>
    <row r="384" spans="1:1" x14ac:dyDescent="0.25">
      <c r="A384" s="3"/>
    </row>
    <row r="385" spans="1:1" x14ac:dyDescent="0.25">
      <c r="A385" s="3"/>
    </row>
    <row r="386" spans="1:1" x14ac:dyDescent="0.25">
      <c r="A386" s="3"/>
    </row>
    <row r="387" spans="1:1" x14ac:dyDescent="0.25">
      <c r="A387" s="3"/>
    </row>
    <row r="388" spans="1:1" x14ac:dyDescent="0.25">
      <c r="A388" s="3"/>
    </row>
    <row r="389" spans="1:1" x14ac:dyDescent="0.25">
      <c r="A389" s="3"/>
    </row>
    <row r="390" spans="1:1" x14ac:dyDescent="0.25">
      <c r="A390" s="3"/>
    </row>
    <row r="391" spans="1:1" x14ac:dyDescent="0.25">
      <c r="A391" s="3"/>
    </row>
    <row r="392" spans="1:1" x14ac:dyDescent="0.25">
      <c r="A392" s="3"/>
    </row>
    <row r="393" spans="1:1" x14ac:dyDescent="0.25">
      <c r="A393" s="3"/>
    </row>
    <row r="394" spans="1:1" x14ac:dyDescent="0.25">
      <c r="A394" s="3"/>
    </row>
    <row r="395" spans="1:1" x14ac:dyDescent="0.25">
      <c r="A395" s="3"/>
    </row>
    <row r="396" spans="1:1" x14ac:dyDescent="0.25">
      <c r="A396" s="3"/>
    </row>
    <row r="397" spans="1:1" x14ac:dyDescent="0.25">
      <c r="A397" s="3"/>
    </row>
    <row r="398" spans="1:1" x14ac:dyDescent="0.25">
      <c r="A398" s="3"/>
    </row>
    <row r="399" spans="1:1" x14ac:dyDescent="0.25">
      <c r="A399" s="3"/>
    </row>
    <row r="400" spans="1:1" x14ac:dyDescent="0.25">
      <c r="A400" s="3"/>
    </row>
    <row r="401" spans="1:1" x14ac:dyDescent="0.25">
      <c r="A401" s="3"/>
    </row>
    <row r="402" spans="1:1" x14ac:dyDescent="0.25">
      <c r="A402" s="3"/>
    </row>
    <row r="403" spans="1:1" x14ac:dyDescent="0.25">
      <c r="A403" s="3"/>
    </row>
    <row r="404" spans="1:1" x14ac:dyDescent="0.25">
      <c r="A404" s="3"/>
    </row>
    <row r="405" spans="1:1" x14ac:dyDescent="0.25">
      <c r="A405" s="3"/>
    </row>
    <row r="406" spans="1:1" x14ac:dyDescent="0.25">
      <c r="A406" s="3"/>
    </row>
    <row r="407" spans="1:1" x14ac:dyDescent="0.25">
      <c r="A407" s="3"/>
    </row>
    <row r="408" spans="1:1" x14ac:dyDescent="0.25">
      <c r="A408" s="3"/>
    </row>
    <row r="409" spans="1:1" x14ac:dyDescent="0.25">
      <c r="A409" s="3"/>
    </row>
    <row r="410" spans="1:1" x14ac:dyDescent="0.25">
      <c r="A410" s="3"/>
    </row>
    <row r="411" spans="1:1" x14ac:dyDescent="0.25">
      <c r="A411" s="3"/>
    </row>
    <row r="412" spans="1:1" x14ac:dyDescent="0.25">
      <c r="A412" s="3"/>
    </row>
    <row r="413" spans="1:1" x14ac:dyDescent="0.25">
      <c r="A413" s="3"/>
    </row>
    <row r="414" spans="1:1" x14ac:dyDescent="0.25">
      <c r="A414" s="3"/>
    </row>
    <row r="415" spans="1:1" x14ac:dyDescent="0.25">
      <c r="A415" s="3"/>
    </row>
    <row r="416" spans="1:1" x14ac:dyDescent="0.25">
      <c r="A416" s="3"/>
    </row>
    <row r="417" spans="1:1" x14ac:dyDescent="0.25">
      <c r="A417" s="3"/>
    </row>
    <row r="418" spans="1:1" x14ac:dyDescent="0.25">
      <c r="A418" s="3"/>
    </row>
    <row r="419" spans="1:1" x14ac:dyDescent="0.25">
      <c r="A419" s="3"/>
    </row>
    <row r="420" spans="1:1" x14ac:dyDescent="0.25">
      <c r="A420" s="3"/>
    </row>
    <row r="421" spans="1:1" x14ac:dyDescent="0.25">
      <c r="A421" s="3"/>
    </row>
    <row r="422" spans="1:1" x14ac:dyDescent="0.25">
      <c r="A422" s="3"/>
    </row>
    <row r="423" spans="1:1" x14ac:dyDescent="0.25">
      <c r="A423" s="3"/>
    </row>
    <row r="424" spans="1:1" x14ac:dyDescent="0.25">
      <c r="A424" s="3"/>
    </row>
    <row r="425" spans="1:1" x14ac:dyDescent="0.25">
      <c r="A425" s="3"/>
    </row>
    <row r="426" spans="1:1" x14ac:dyDescent="0.25">
      <c r="A426" s="3"/>
    </row>
    <row r="427" spans="1:1" x14ac:dyDescent="0.25">
      <c r="A427" s="3"/>
    </row>
    <row r="428" spans="1:1" x14ac:dyDescent="0.25">
      <c r="A428" s="3"/>
    </row>
    <row r="429" spans="1:1" x14ac:dyDescent="0.25">
      <c r="A429" s="3"/>
    </row>
    <row r="430" spans="1:1" x14ac:dyDescent="0.25">
      <c r="A430" s="3"/>
    </row>
    <row r="431" spans="1:1" x14ac:dyDescent="0.25">
      <c r="A431" s="3"/>
    </row>
    <row r="432" spans="1:1" x14ac:dyDescent="0.25">
      <c r="A432" s="3"/>
    </row>
    <row r="433" spans="1:1" x14ac:dyDescent="0.25">
      <c r="A433" s="3"/>
    </row>
    <row r="434" spans="1:1" x14ac:dyDescent="0.25">
      <c r="A434" s="3"/>
    </row>
    <row r="435" spans="1:1" x14ac:dyDescent="0.25">
      <c r="A435" s="3"/>
    </row>
    <row r="436" spans="1:1" x14ac:dyDescent="0.25">
      <c r="A436" s="3"/>
    </row>
    <row r="437" spans="1:1" x14ac:dyDescent="0.25">
      <c r="A437" s="3"/>
    </row>
    <row r="438" spans="1:1" x14ac:dyDescent="0.25">
      <c r="A438" s="3"/>
    </row>
    <row r="439" spans="1:1" x14ac:dyDescent="0.25">
      <c r="A439" s="3"/>
    </row>
    <row r="440" spans="1:1" x14ac:dyDescent="0.25">
      <c r="A440" s="3"/>
    </row>
    <row r="441" spans="1:1" x14ac:dyDescent="0.25">
      <c r="A441" s="3"/>
    </row>
    <row r="442" spans="1:1" x14ac:dyDescent="0.25">
      <c r="A442" s="3"/>
    </row>
    <row r="443" spans="1:1" x14ac:dyDescent="0.25">
      <c r="A443" s="3"/>
    </row>
    <row r="444" spans="1:1" x14ac:dyDescent="0.25">
      <c r="A444" s="3"/>
    </row>
    <row r="445" spans="1:1" x14ac:dyDescent="0.25">
      <c r="A445" s="3"/>
    </row>
    <row r="446" spans="1:1" x14ac:dyDescent="0.25">
      <c r="A446" s="3"/>
    </row>
    <row r="447" spans="1:1" x14ac:dyDescent="0.25">
      <c r="A447" s="3"/>
    </row>
    <row r="448" spans="1:1" x14ac:dyDescent="0.25">
      <c r="A448" s="3"/>
    </row>
    <row r="449" spans="1:1" x14ac:dyDescent="0.25">
      <c r="A449" s="3"/>
    </row>
    <row r="450" spans="1:1" x14ac:dyDescent="0.25">
      <c r="A450" s="3"/>
    </row>
    <row r="451" spans="1:1" x14ac:dyDescent="0.25">
      <c r="A451" s="3"/>
    </row>
    <row r="452" spans="1:1" x14ac:dyDescent="0.25">
      <c r="A452" s="3"/>
    </row>
    <row r="453" spans="1:1" x14ac:dyDescent="0.25">
      <c r="A453" s="3"/>
    </row>
    <row r="454" spans="1:1" x14ac:dyDescent="0.25">
      <c r="A454" s="3"/>
    </row>
    <row r="455" spans="1:1" x14ac:dyDescent="0.25">
      <c r="A455" s="3"/>
    </row>
    <row r="456" spans="1:1" x14ac:dyDescent="0.25">
      <c r="A456" s="3"/>
    </row>
    <row r="457" spans="1:1" x14ac:dyDescent="0.25">
      <c r="A457" s="3"/>
    </row>
    <row r="458" spans="1:1" x14ac:dyDescent="0.25">
      <c r="A458" s="3"/>
    </row>
    <row r="459" spans="1:1" x14ac:dyDescent="0.25">
      <c r="A459" s="3"/>
    </row>
    <row r="460" spans="1:1" x14ac:dyDescent="0.25">
      <c r="A460" s="3"/>
    </row>
    <row r="461" spans="1:1" x14ac:dyDescent="0.25">
      <c r="A461" s="3"/>
    </row>
    <row r="462" spans="1:1" x14ac:dyDescent="0.25">
      <c r="A462" s="3"/>
    </row>
    <row r="463" spans="1:1" x14ac:dyDescent="0.25">
      <c r="A463" s="3"/>
    </row>
    <row r="464" spans="1:1" x14ac:dyDescent="0.25">
      <c r="A464" s="3"/>
    </row>
    <row r="465" spans="1:1" x14ac:dyDescent="0.25">
      <c r="A465" s="3"/>
    </row>
    <row r="466" spans="1:1" x14ac:dyDescent="0.25">
      <c r="A466" s="3"/>
    </row>
    <row r="467" spans="1:1" x14ac:dyDescent="0.25">
      <c r="A467" s="3"/>
    </row>
    <row r="468" spans="1:1" x14ac:dyDescent="0.25">
      <c r="A468" s="3"/>
    </row>
    <row r="469" spans="1:1" x14ac:dyDescent="0.25">
      <c r="A469" s="3"/>
    </row>
    <row r="470" spans="1:1" x14ac:dyDescent="0.25">
      <c r="A470" s="3"/>
    </row>
    <row r="471" spans="1:1" x14ac:dyDescent="0.25">
      <c r="A471" s="3"/>
    </row>
    <row r="472" spans="1:1" x14ac:dyDescent="0.25">
      <c r="A472" s="3"/>
    </row>
    <row r="473" spans="1:1" x14ac:dyDescent="0.25">
      <c r="A473" s="3"/>
    </row>
    <row r="474" spans="1:1" x14ac:dyDescent="0.25">
      <c r="A474" s="3"/>
    </row>
    <row r="475" spans="1:1" x14ac:dyDescent="0.25">
      <c r="A475" s="3"/>
    </row>
    <row r="476" spans="1:1" x14ac:dyDescent="0.25">
      <c r="A476" s="3"/>
    </row>
    <row r="477" spans="1:1" x14ac:dyDescent="0.25">
      <c r="A477" s="3"/>
    </row>
    <row r="478" spans="1:1" x14ac:dyDescent="0.25">
      <c r="A478" s="3"/>
    </row>
    <row r="479" spans="1:1" x14ac:dyDescent="0.25">
      <c r="A479" s="3"/>
    </row>
    <row r="480" spans="1:1" x14ac:dyDescent="0.25">
      <c r="A480" s="3"/>
    </row>
    <row r="481" spans="1:1" x14ac:dyDescent="0.25">
      <c r="A481" s="3"/>
    </row>
    <row r="482" spans="1:1" x14ac:dyDescent="0.25">
      <c r="A482" s="3"/>
    </row>
    <row r="483" spans="1:1" x14ac:dyDescent="0.25">
      <c r="A483" s="3"/>
    </row>
    <row r="484" spans="1:1" x14ac:dyDescent="0.25">
      <c r="A484" s="3"/>
    </row>
    <row r="485" spans="1:1" x14ac:dyDescent="0.25">
      <c r="A485" s="3"/>
    </row>
    <row r="486" spans="1:1" x14ac:dyDescent="0.25">
      <c r="A486" s="3"/>
    </row>
    <row r="487" spans="1:1" x14ac:dyDescent="0.25">
      <c r="A487" s="3"/>
    </row>
    <row r="488" spans="1:1" x14ac:dyDescent="0.25">
      <c r="A488" s="3"/>
    </row>
    <row r="489" spans="1:1" x14ac:dyDescent="0.25">
      <c r="A489" s="3"/>
    </row>
    <row r="490" spans="1:1" x14ac:dyDescent="0.25">
      <c r="A490" s="3"/>
    </row>
    <row r="491" spans="1:1" x14ac:dyDescent="0.25">
      <c r="A491" s="3"/>
    </row>
    <row r="492" spans="1:1" x14ac:dyDescent="0.25">
      <c r="A492" s="3"/>
    </row>
    <row r="493" spans="1:1" x14ac:dyDescent="0.25">
      <c r="A493" s="3"/>
    </row>
    <row r="494" spans="1:1" x14ac:dyDescent="0.25">
      <c r="A494" s="3"/>
    </row>
    <row r="495" spans="1:1" x14ac:dyDescent="0.25">
      <c r="A495" s="3"/>
    </row>
    <row r="496" spans="1:1" x14ac:dyDescent="0.25">
      <c r="A496" s="3"/>
    </row>
    <row r="497" spans="1:2" x14ac:dyDescent="0.25">
      <c r="A497" s="3"/>
    </row>
    <row r="498" spans="1:2" x14ac:dyDescent="0.25">
      <c r="A498" s="3"/>
    </row>
    <row r="499" spans="1:2" x14ac:dyDescent="0.25">
      <c r="A499" s="3"/>
    </row>
    <row r="500" spans="1:2" x14ac:dyDescent="0.25">
      <c r="A500" s="3"/>
    </row>
    <row r="501" spans="1:2" x14ac:dyDescent="0.25">
      <c r="A501" s="3"/>
    </row>
    <row r="502" spans="1:2" x14ac:dyDescent="0.25">
      <c r="A502" s="3"/>
    </row>
    <row r="503" spans="1:2" x14ac:dyDescent="0.25">
      <c r="A503" s="3"/>
    </row>
    <row r="504" spans="1:2" x14ac:dyDescent="0.25">
      <c r="A504" s="3"/>
    </row>
    <row r="505" spans="1:2" x14ac:dyDescent="0.25">
      <c r="A505" s="7"/>
    </row>
    <row r="506" spans="1:2" x14ac:dyDescent="0.25">
      <c r="B506" s="10"/>
    </row>
  </sheetData>
  <mergeCells count="6">
    <mergeCell ref="A309:J309"/>
    <mergeCell ref="G3:H3"/>
    <mergeCell ref="A3:A4"/>
    <mergeCell ref="B3:F3"/>
    <mergeCell ref="I3:I4"/>
    <mergeCell ref="J3:J4"/>
  </mergeCells>
  <hyperlinks>
    <hyperlink ref="A6" location="Plan3!A1" display="Plan3" xr:uid="{00000000-0004-0000-0200-000000000000}"/>
    <hyperlink ref="A5" location="Plan2!A1" display="Plan2" xr:uid="{00000000-0004-0000-0200-000001000000}"/>
    <hyperlink ref="A4" location="Plan1!A1" display="Plan1" xr:uid="{00000000-0004-0000-0200-000002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/>
  <dimension ref="A1:K536"/>
  <sheetViews>
    <sheetView workbookViewId="0">
      <pane ySplit="4" topLeftCell="A5" activePane="bottomLeft" state="frozen"/>
      <selection activeCell="A2" sqref="A2:O3"/>
      <selection pane="bottomLeft" activeCell="A5" sqref="A5"/>
    </sheetView>
  </sheetViews>
  <sheetFormatPr defaultRowHeight="15" x14ac:dyDescent="0.25"/>
  <cols>
    <col min="1" max="2" width="6.7109375" style="10" customWidth="1"/>
    <col min="3" max="3" width="14.42578125" style="10" customWidth="1"/>
    <col min="4" max="4" width="12.7109375" style="10" customWidth="1"/>
    <col min="5" max="5" width="19.7109375" style="10" bestFit="1" customWidth="1"/>
    <col min="6" max="6" width="17.85546875" customWidth="1"/>
  </cols>
  <sheetData>
    <row r="1" spans="1:6" ht="18.75" x14ac:dyDescent="0.3">
      <c r="A1" s="6" t="s">
        <v>64</v>
      </c>
    </row>
    <row r="3" spans="1:6" x14ac:dyDescent="0.25">
      <c r="A3" s="72" t="s">
        <v>16</v>
      </c>
      <c r="B3" s="73" t="s">
        <v>17</v>
      </c>
      <c r="C3" s="75" t="s">
        <v>18</v>
      </c>
      <c r="D3" s="76"/>
      <c r="E3" s="77"/>
    </row>
    <row r="4" spans="1:6" ht="45" x14ac:dyDescent="0.25">
      <c r="A4" s="72"/>
      <c r="B4" s="74"/>
      <c r="C4" s="23" t="s">
        <v>65</v>
      </c>
      <c r="D4" s="23" t="s">
        <v>66</v>
      </c>
      <c r="E4" s="23" t="s">
        <v>19</v>
      </c>
    </row>
    <row r="5" spans="1:6" x14ac:dyDescent="0.25">
      <c r="A5" s="24">
        <v>1979</v>
      </c>
      <c r="B5" s="24">
        <v>12</v>
      </c>
      <c r="C5" s="25">
        <v>7.6183000000000005E-9</v>
      </c>
      <c r="D5" s="24" t="s">
        <v>67</v>
      </c>
      <c r="E5" s="12">
        <v>901663100691.75537</v>
      </c>
      <c r="F5" s="14"/>
    </row>
    <row r="6" spans="1:6" x14ac:dyDescent="0.25">
      <c r="A6" s="24">
        <v>1980</v>
      </c>
      <c r="B6" s="24">
        <v>1</v>
      </c>
      <c r="C6" s="25">
        <v>8.1222999999999995E-9</v>
      </c>
      <c r="D6" s="26">
        <v>6.62</v>
      </c>
      <c r="E6" s="12">
        <v>845713652536.84314</v>
      </c>
      <c r="F6" s="13"/>
    </row>
    <row r="7" spans="1:6" x14ac:dyDescent="0.25">
      <c r="A7" s="24">
        <v>1980</v>
      </c>
      <c r="B7" s="24">
        <v>2</v>
      </c>
      <c r="C7" s="25">
        <v>8.4972999999999996E-9</v>
      </c>
      <c r="D7" s="26">
        <v>4.62</v>
      </c>
      <c r="E7" s="12">
        <v>808390900639.02661</v>
      </c>
      <c r="F7" s="13"/>
    </row>
    <row r="8" spans="1:6" x14ac:dyDescent="0.25">
      <c r="A8" s="24">
        <v>1980</v>
      </c>
      <c r="B8" s="24">
        <v>3</v>
      </c>
      <c r="C8" s="25">
        <v>9.0103999999999994E-9</v>
      </c>
      <c r="D8" s="26">
        <v>6.04</v>
      </c>
      <c r="E8" s="12">
        <v>762356832105.12305</v>
      </c>
      <c r="F8" s="13"/>
    </row>
    <row r="9" spans="1:6" x14ac:dyDescent="0.25">
      <c r="A9" s="24">
        <v>1980</v>
      </c>
      <c r="B9" s="24">
        <v>4</v>
      </c>
      <c r="C9" s="25">
        <v>9.4866999999999995E-9</v>
      </c>
      <c r="D9" s="26">
        <v>5.29</v>
      </c>
      <c r="E9" s="12">
        <v>724081081935.76282</v>
      </c>
      <c r="F9" s="13"/>
    </row>
    <row r="10" spans="1:6" x14ac:dyDescent="0.25">
      <c r="A10" s="24">
        <v>1980</v>
      </c>
      <c r="B10" s="24">
        <v>5</v>
      </c>
      <c r="C10" s="25">
        <v>1.0027699999999999E-8</v>
      </c>
      <c r="D10" s="26">
        <v>5.7</v>
      </c>
      <c r="E10" s="12">
        <v>685016504283.13574</v>
      </c>
      <c r="F10" s="13"/>
    </row>
    <row r="11" spans="1:6" x14ac:dyDescent="0.25">
      <c r="A11" s="24">
        <v>1980</v>
      </c>
      <c r="B11" s="24">
        <v>6</v>
      </c>
      <c r="C11" s="25">
        <v>1.05597E-8</v>
      </c>
      <c r="D11" s="26">
        <v>5.31</v>
      </c>
      <c r="E11" s="12">
        <v>650505222686.25061</v>
      </c>
      <c r="F11" s="13"/>
    </row>
    <row r="12" spans="1:6" x14ac:dyDescent="0.25">
      <c r="A12" s="24">
        <v>1980</v>
      </c>
      <c r="B12" s="24">
        <v>7</v>
      </c>
      <c r="C12" s="25">
        <v>1.11453E-8</v>
      </c>
      <c r="D12" s="26">
        <v>5.55</v>
      </c>
      <c r="E12" s="12">
        <v>616326164392.16541</v>
      </c>
      <c r="F12" s="13"/>
    </row>
    <row r="13" spans="1:6" x14ac:dyDescent="0.25">
      <c r="A13" s="24">
        <v>1980</v>
      </c>
      <c r="B13" s="24">
        <v>8</v>
      </c>
      <c r="C13" s="25">
        <v>1.16965E-8</v>
      </c>
      <c r="D13" s="26">
        <v>4.95</v>
      </c>
      <c r="E13" s="12">
        <v>587281665455.47815</v>
      </c>
      <c r="F13" s="13"/>
    </row>
    <row r="14" spans="1:6" x14ac:dyDescent="0.25">
      <c r="A14" s="24">
        <v>1980</v>
      </c>
      <c r="B14" s="24">
        <v>9</v>
      </c>
      <c r="C14" s="25">
        <v>1.2191299999999999E-8</v>
      </c>
      <c r="D14" s="26">
        <v>4.2300000000000004</v>
      </c>
      <c r="E14" s="12">
        <v>563446063996.45654</v>
      </c>
      <c r="F14" s="13"/>
    </row>
    <row r="15" spans="1:6" x14ac:dyDescent="0.25">
      <c r="A15" s="24">
        <v>1980</v>
      </c>
      <c r="B15" s="24">
        <v>10</v>
      </c>
      <c r="C15" s="25">
        <v>1.3347100000000001E-8</v>
      </c>
      <c r="D15" s="26">
        <v>9.48</v>
      </c>
      <c r="E15" s="12">
        <v>514654119621.49078</v>
      </c>
      <c r="F15" s="13"/>
    </row>
    <row r="16" spans="1:6" x14ac:dyDescent="0.25">
      <c r="A16" s="24">
        <v>1980</v>
      </c>
      <c r="B16" s="24">
        <v>11</v>
      </c>
      <c r="C16" s="25">
        <v>1.4237800000000001E-8</v>
      </c>
      <c r="D16" s="26">
        <v>6.67</v>
      </c>
      <c r="E16" s="12">
        <v>482457964011.29388</v>
      </c>
      <c r="F16" s="13"/>
    </row>
    <row r="17" spans="1:6" x14ac:dyDescent="0.25">
      <c r="A17" s="24">
        <v>1980</v>
      </c>
      <c r="B17" s="24">
        <v>12</v>
      </c>
      <c r="C17" s="25">
        <v>1.51795E-8</v>
      </c>
      <c r="D17" s="26">
        <v>6.61</v>
      </c>
      <c r="E17" s="12">
        <v>452527421851.83966</v>
      </c>
      <c r="F17" s="13"/>
    </row>
    <row r="18" spans="1:6" x14ac:dyDescent="0.25">
      <c r="A18" s="24">
        <v>1981</v>
      </c>
      <c r="B18" s="24">
        <v>1</v>
      </c>
      <c r="C18" s="25">
        <v>1.6217400000000001E-8</v>
      </c>
      <c r="D18" s="26">
        <v>6.84</v>
      </c>
      <c r="E18" s="12">
        <v>423566046345.28345</v>
      </c>
      <c r="F18" s="13"/>
    </row>
    <row r="19" spans="1:6" x14ac:dyDescent="0.25">
      <c r="A19" s="24">
        <v>1981</v>
      </c>
      <c r="B19" s="24">
        <v>2</v>
      </c>
      <c r="C19" s="25">
        <v>1.7255499999999999E-8</v>
      </c>
      <c r="D19" s="26">
        <v>6.4</v>
      </c>
      <c r="E19" s="12">
        <v>398084089131.00177</v>
      </c>
      <c r="F19" s="13"/>
    </row>
    <row r="20" spans="1:6" x14ac:dyDescent="0.25">
      <c r="A20" s="24">
        <v>1981</v>
      </c>
      <c r="B20" s="24">
        <v>3</v>
      </c>
      <c r="C20" s="25">
        <v>1.81134E-8</v>
      </c>
      <c r="D20" s="26">
        <v>4.97</v>
      </c>
      <c r="E20" s="12">
        <v>379229741517.32971</v>
      </c>
      <c r="F20" s="13"/>
    </row>
    <row r="21" spans="1:6" x14ac:dyDescent="0.25">
      <c r="A21" s="24">
        <v>1981</v>
      </c>
      <c r="B21" s="24">
        <v>4</v>
      </c>
      <c r="C21" s="25">
        <v>1.92839E-8</v>
      </c>
      <c r="D21" s="26">
        <v>6.46</v>
      </c>
      <c r="E21" s="12">
        <v>356211139862.78711</v>
      </c>
      <c r="F21" s="13"/>
    </row>
    <row r="22" spans="1:6" x14ac:dyDescent="0.25">
      <c r="A22" s="24">
        <v>1981</v>
      </c>
      <c r="B22" s="24">
        <v>5</v>
      </c>
      <c r="C22" s="25">
        <v>2.0356E-8</v>
      </c>
      <c r="D22" s="26">
        <v>5.56</v>
      </c>
      <c r="E22" s="12">
        <v>337450383179.40656</v>
      </c>
      <c r="F22" s="13"/>
    </row>
    <row r="23" spans="1:6" x14ac:dyDescent="0.25">
      <c r="A23" s="24">
        <v>1981</v>
      </c>
      <c r="B23" s="24">
        <v>6</v>
      </c>
      <c r="C23" s="25">
        <v>2.1479200000000001E-8</v>
      </c>
      <c r="D23" s="26">
        <v>5.52</v>
      </c>
      <c r="E23" s="12">
        <v>319804275764.46051</v>
      </c>
      <c r="F23" s="13"/>
    </row>
    <row r="24" spans="1:6" x14ac:dyDescent="0.25">
      <c r="A24" s="24">
        <v>1981</v>
      </c>
      <c r="B24" s="24">
        <v>7</v>
      </c>
      <c r="C24" s="25">
        <v>2.28229E-8</v>
      </c>
      <c r="D24" s="26">
        <v>6.26</v>
      </c>
      <c r="E24" s="12">
        <v>300975774331.92102</v>
      </c>
      <c r="F24" s="13"/>
    </row>
    <row r="25" spans="1:6" x14ac:dyDescent="0.25">
      <c r="A25" s="24">
        <v>1981</v>
      </c>
      <c r="B25" s="24">
        <v>8</v>
      </c>
      <c r="C25" s="25">
        <v>2.4077199999999999E-8</v>
      </c>
      <c r="D25" s="26">
        <v>5.5</v>
      </c>
      <c r="E25" s="12">
        <v>285296463043.87555</v>
      </c>
      <c r="F25" s="13"/>
    </row>
    <row r="26" spans="1:6" x14ac:dyDescent="0.25">
      <c r="A26" s="24">
        <v>1981</v>
      </c>
      <c r="B26" s="24">
        <v>9</v>
      </c>
      <c r="C26" s="25">
        <v>2.5342899999999999E-8</v>
      </c>
      <c r="D26" s="26">
        <v>5.26</v>
      </c>
      <c r="E26" s="12">
        <v>271047906908.83841</v>
      </c>
      <c r="F26" s="13"/>
    </row>
    <row r="27" spans="1:6" x14ac:dyDescent="0.25">
      <c r="A27" s="24">
        <v>1981</v>
      </c>
      <c r="B27" s="24">
        <v>10</v>
      </c>
      <c r="C27" s="25">
        <v>2.6629700000000001E-8</v>
      </c>
      <c r="D27" s="26">
        <v>5.08</v>
      </c>
      <c r="E27" s="12">
        <v>257950333650.02234</v>
      </c>
      <c r="F27" s="13"/>
    </row>
    <row r="28" spans="1:6" x14ac:dyDescent="0.25">
      <c r="A28" s="24">
        <v>1981</v>
      </c>
      <c r="B28" s="24">
        <v>11</v>
      </c>
      <c r="C28" s="25">
        <v>2.8033500000000001E-8</v>
      </c>
      <c r="D28" s="26">
        <v>5.27</v>
      </c>
      <c r="E28" s="12">
        <v>245033263773.69934</v>
      </c>
      <c r="F28" s="13"/>
    </row>
    <row r="29" spans="1:6" x14ac:dyDescent="0.25">
      <c r="A29" s="24">
        <v>1981</v>
      </c>
      <c r="B29" s="24">
        <v>12</v>
      </c>
      <c r="C29" s="25">
        <v>2.96946E-8</v>
      </c>
      <c r="D29" s="26">
        <v>5.93</v>
      </c>
      <c r="E29" s="12">
        <v>231326234399.52045</v>
      </c>
      <c r="F29" s="13"/>
    </row>
    <row r="30" spans="1:6" x14ac:dyDescent="0.25">
      <c r="A30" s="24">
        <v>1982</v>
      </c>
      <c r="B30" s="24">
        <v>1</v>
      </c>
      <c r="C30" s="25">
        <v>3.17628E-8</v>
      </c>
      <c r="D30" s="26">
        <v>6.97</v>
      </c>
      <c r="E30" s="12">
        <v>216263679524.47519</v>
      </c>
      <c r="F30" s="13"/>
    </row>
    <row r="31" spans="1:6" x14ac:dyDescent="0.25">
      <c r="A31" s="24">
        <v>1982</v>
      </c>
      <c r="B31" s="24">
        <v>2</v>
      </c>
      <c r="C31" s="25">
        <v>3.3870800000000002E-8</v>
      </c>
      <c r="D31" s="26">
        <v>6.64</v>
      </c>
      <c r="E31" s="12">
        <v>202804185315.96536</v>
      </c>
      <c r="F31" s="13"/>
    </row>
    <row r="32" spans="1:6" x14ac:dyDescent="0.25">
      <c r="A32" s="24">
        <v>1982</v>
      </c>
      <c r="B32" s="24">
        <v>3</v>
      </c>
      <c r="C32" s="25">
        <v>3.58057E-8</v>
      </c>
      <c r="D32" s="26">
        <v>5.71</v>
      </c>
      <c r="E32" s="12">
        <v>191844873860.86572</v>
      </c>
      <c r="F32" s="13"/>
    </row>
    <row r="33" spans="1:6" x14ac:dyDescent="0.25">
      <c r="A33" s="24">
        <v>1982</v>
      </c>
      <c r="B33" s="24">
        <v>4</v>
      </c>
      <c r="C33" s="25">
        <v>3.7913700000000002E-8</v>
      </c>
      <c r="D33" s="26">
        <v>5.89</v>
      </c>
      <c r="E33" s="12">
        <v>181178307577.47198</v>
      </c>
      <c r="F33" s="13"/>
    </row>
    <row r="34" spans="1:6" x14ac:dyDescent="0.25">
      <c r="A34" s="24">
        <v>1982</v>
      </c>
      <c r="B34" s="24">
        <v>5</v>
      </c>
      <c r="C34" s="25">
        <v>4.0438199999999999E-8</v>
      </c>
      <c r="D34" s="26">
        <v>6.66</v>
      </c>
      <c r="E34" s="12">
        <v>169867600437.21039</v>
      </c>
      <c r="F34" s="13"/>
    </row>
    <row r="35" spans="1:6" x14ac:dyDescent="0.25">
      <c r="A35" s="24">
        <v>1982</v>
      </c>
      <c r="B35" s="24">
        <v>6</v>
      </c>
      <c r="C35" s="25">
        <v>4.33113E-8</v>
      </c>
      <c r="D35" s="26">
        <v>7.1</v>
      </c>
      <c r="E35" s="12">
        <v>158599257006.83194</v>
      </c>
      <c r="F35" s="13"/>
    </row>
    <row r="36" spans="1:6" x14ac:dyDescent="0.25">
      <c r="A36" s="24">
        <v>1982</v>
      </c>
      <c r="B36" s="24">
        <v>7</v>
      </c>
      <c r="C36" s="25">
        <v>4.6065000000000003E-8</v>
      </c>
      <c r="D36" s="26">
        <v>6.36</v>
      </c>
      <c r="E36" s="12">
        <v>149118419624.44373</v>
      </c>
      <c r="F36" s="13"/>
    </row>
    <row r="37" spans="1:6" x14ac:dyDescent="0.25">
      <c r="A37" s="24">
        <v>1982</v>
      </c>
      <c r="B37" s="24">
        <v>8</v>
      </c>
      <c r="C37" s="25">
        <v>4.88164E-8</v>
      </c>
      <c r="D37" s="26">
        <v>5.97</v>
      </c>
      <c r="E37" s="12">
        <v>140713776517.72766</v>
      </c>
      <c r="F37" s="13"/>
    </row>
    <row r="38" spans="1:6" x14ac:dyDescent="0.25">
      <c r="A38" s="24">
        <v>1982</v>
      </c>
      <c r="B38" s="24">
        <v>9</v>
      </c>
      <c r="C38" s="25">
        <v>5.12964E-8</v>
      </c>
      <c r="D38" s="26">
        <v>5.08</v>
      </c>
      <c r="E38" s="12">
        <v>133910761768.85709</v>
      </c>
      <c r="F38" s="13"/>
    </row>
    <row r="39" spans="1:6" x14ac:dyDescent="0.25">
      <c r="A39" s="24">
        <v>1982</v>
      </c>
      <c r="B39" s="24">
        <v>10</v>
      </c>
      <c r="C39" s="25">
        <v>5.3575199999999999E-8</v>
      </c>
      <c r="D39" s="26">
        <v>4.4400000000000004</v>
      </c>
      <c r="E39" s="12">
        <v>128214920336.27499</v>
      </c>
      <c r="F39" s="13"/>
    </row>
    <row r="40" spans="1:6" x14ac:dyDescent="0.25">
      <c r="A40" s="24">
        <v>1982</v>
      </c>
      <c r="B40" s="24">
        <v>11</v>
      </c>
      <c r="C40" s="25">
        <v>5.6408499999999999E-8</v>
      </c>
      <c r="D40" s="26">
        <v>5.29</v>
      </c>
      <c r="E40" s="12">
        <v>121774909809.69182</v>
      </c>
      <c r="F40" s="13"/>
    </row>
    <row r="41" spans="1:6" x14ac:dyDescent="0.25">
      <c r="A41" s="24">
        <v>1982</v>
      </c>
      <c r="B41" s="24">
        <v>12</v>
      </c>
      <c r="C41" s="25">
        <v>6.0811699999999999E-8</v>
      </c>
      <c r="D41" s="26">
        <v>7.81</v>
      </c>
      <c r="E41" s="12">
        <v>112957539420.86803</v>
      </c>
      <c r="F41" s="13"/>
    </row>
    <row r="42" spans="1:6" x14ac:dyDescent="0.25">
      <c r="A42" s="24">
        <v>1983</v>
      </c>
      <c r="B42" s="24">
        <v>1</v>
      </c>
      <c r="C42" s="25">
        <v>6.6066500000000005E-8</v>
      </c>
      <c r="D42" s="26">
        <v>8.64</v>
      </c>
      <c r="E42" s="12">
        <v>103973117994.74771</v>
      </c>
      <c r="F42" s="13"/>
    </row>
    <row r="43" spans="1:6" x14ac:dyDescent="0.25">
      <c r="A43" s="24">
        <v>1983</v>
      </c>
      <c r="B43" s="24">
        <v>2</v>
      </c>
      <c r="C43" s="25">
        <v>7.1258099999999994E-8</v>
      </c>
      <c r="D43" s="26">
        <v>7.86</v>
      </c>
      <c r="E43" s="12">
        <v>96398023522.939865</v>
      </c>
      <c r="F43" s="13"/>
    </row>
    <row r="44" spans="1:6" x14ac:dyDescent="0.25">
      <c r="A44" s="24">
        <v>1983</v>
      </c>
      <c r="B44" s="24">
        <v>3</v>
      </c>
      <c r="C44" s="25">
        <v>7.6491900000000002E-8</v>
      </c>
      <c r="D44" s="26">
        <v>7.34</v>
      </c>
      <c r="E44" s="12">
        <v>89802188205.548569</v>
      </c>
      <c r="F44" s="13"/>
    </row>
    <row r="45" spans="1:6" x14ac:dyDescent="0.25">
      <c r="A45" s="24">
        <v>1983</v>
      </c>
      <c r="B45" s="24">
        <v>4</v>
      </c>
      <c r="C45" s="25">
        <v>8.1524499999999997E-8</v>
      </c>
      <c r="D45" s="26">
        <v>6.58</v>
      </c>
      <c r="E45" s="12">
        <v>84258597108.844589</v>
      </c>
      <c r="F45" s="13"/>
    </row>
    <row r="46" spans="1:6" x14ac:dyDescent="0.25">
      <c r="A46" s="24">
        <v>1983</v>
      </c>
      <c r="B46" s="24">
        <v>5</v>
      </c>
      <c r="C46" s="25">
        <v>8.6809700000000005E-8</v>
      </c>
      <c r="D46" s="26">
        <v>6.48</v>
      </c>
      <c r="E46" s="12">
        <v>79128714878.636841</v>
      </c>
      <c r="F46" s="13"/>
    </row>
    <row r="47" spans="1:6" x14ac:dyDescent="0.25">
      <c r="A47" s="24">
        <v>1983</v>
      </c>
      <c r="B47" s="24">
        <v>6</v>
      </c>
      <c r="C47" s="25">
        <v>9.5386799999999995E-8</v>
      </c>
      <c r="D47" s="26">
        <v>9.8800000000000008</v>
      </c>
      <c r="E47" s="12">
        <v>72013528077.260178</v>
      </c>
      <c r="F47" s="13"/>
    </row>
    <row r="48" spans="1:6" x14ac:dyDescent="0.25">
      <c r="A48" s="24">
        <v>1983</v>
      </c>
      <c r="B48" s="24">
        <v>7</v>
      </c>
      <c r="C48" s="25">
        <v>1.050003E-7</v>
      </c>
      <c r="D48" s="26">
        <v>10.08</v>
      </c>
      <c r="E48" s="12">
        <v>65420194037.540848</v>
      </c>
      <c r="F48" s="13"/>
    </row>
    <row r="49" spans="1:6" x14ac:dyDescent="0.25">
      <c r="A49" s="24">
        <v>1983</v>
      </c>
      <c r="B49" s="24">
        <v>8</v>
      </c>
      <c r="C49" s="25">
        <v>1.145671E-7</v>
      </c>
      <c r="D49" s="26">
        <v>9.11</v>
      </c>
      <c r="E49" s="12">
        <v>59957352503.4674</v>
      </c>
      <c r="F49" s="13"/>
    </row>
    <row r="50" spans="1:6" x14ac:dyDescent="0.25">
      <c r="A50" s="24">
        <v>1983</v>
      </c>
      <c r="B50" s="24">
        <v>9</v>
      </c>
      <c r="C50" s="25">
        <v>1.2636819999999999E-7</v>
      </c>
      <c r="D50" s="26">
        <v>10.3</v>
      </c>
      <c r="E50" s="12">
        <v>54358137569.420158</v>
      </c>
      <c r="F50" s="13"/>
    </row>
    <row r="51" spans="1:6" x14ac:dyDescent="0.25">
      <c r="A51" s="24">
        <v>1983</v>
      </c>
      <c r="B51" s="24">
        <v>10</v>
      </c>
      <c r="C51" s="25">
        <v>1.3757270000000001E-7</v>
      </c>
      <c r="D51" s="26">
        <v>8.8699999999999992</v>
      </c>
      <c r="E51" s="12">
        <v>49930981946.272774</v>
      </c>
      <c r="F51" s="13"/>
    </row>
    <row r="52" spans="1:6" x14ac:dyDescent="0.25">
      <c r="A52" s="24">
        <v>1983</v>
      </c>
      <c r="B52" s="24">
        <v>11</v>
      </c>
      <c r="C52" s="25">
        <v>1.4773140000000001E-7</v>
      </c>
      <c r="D52" s="26">
        <v>7.38</v>
      </c>
      <c r="E52" s="12">
        <v>46497494777.684364</v>
      </c>
      <c r="F52" s="13"/>
    </row>
    <row r="53" spans="1:6" x14ac:dyDescent="0.25">
      <c r="A53" s="24">
        <v>1983</v>
      </c>
      <c r="B53" s="24">
        <v>12</v>
      </c>
      <c r="C53" s="25">
        <v>1.605502E-7</v>
      </c>
      <c r="D53" s="26">
        <v>8.68</v>
      </c>
      <c r="E53" s="12">
        <v>42784998087.825493</v>
      </c>
      <c r="F53" s="13"/>
    </row>
    <row r="54" spans="1:6" x14ac:dyDescent="0.25">
      <c r="A54" s="24">
        <v>1984</v>
      </c>
      <c r="B54" s="24">
        <v>1</v>
      </c>
      <c r="C54" s="25">
        <v>1.7607369999999999E-7</v>
      </c>
      <c r="D54" s="26">
        <v>9.67</v>
      </c>
      <c r="E54" s="12">
        <v>39012867907.018486</v>
      </c>
      <c r="F54" s="13"/>
    </row>
    <row r="55" spans="1:6" x14ac:dyDescent="0.25">
      <c r="A55" s="24">
        <v>1984</v>
      </c>
      <c r="B55" s="24">
        <v>2</v>
      </c>
      <c r="C55" s="25">
        <v>1.9280200000000001E-7</v>
      </c>
      <c r="D55" s="26">
        <v>9.5</v>
      </c>
      <c r="E55" s="12">
        <v>35627949917.531975</v>
      </c>
      <c r="F55" s="13"/>
    </row>
    <row r="56" spans="1:6" x14ac:dyDescent="0.25">
      <c r="A56" s="24">
        <v>1984</v>
      </c>
      <c r="B56" s="24">
        <v>3</v>
      </c>
      <c r="C56" s="25">
        <v>2.1003570000000001E-7</v>
      </c>
      <c r="D56" s="26">
        <v>8.94</v>
      </c>
      <c r="E56" s="12">
        <v>32704630688.973351</v>
      </c>
      <c r="F56" s="13"/>
    </row>
    <row r="57" spans="1:6" x14ac:dyDescent="0.25">
      <c r="A57" s="24">
        <v>1984</v>
      </c>
      <c r="B57" s="24">
        <v>4</v>
      </c>
      <c r="C57" s="25">
        <v>2.300794E-7</v>
      </c>
      <c r="D57" s="26">
        <v>9.5399999999999991</v>
      </c>
      <c r="E57" s="12">
        <v>29855519442.418575</v>
      </c>
      <c r="F57" s="13"/>
    </row>
    <row r="58" spans="1:6" x14ac:dyDescent="0.25">
      <c r="A58" s="24">
        <v>1984</v>
      </c>
      <c r="B58" s="24">
        <v>5</v>
      </c>
      <c r="C58" s="25">
        <v>2.509021E-7</v>
      </c>
      <c r="D58" s="26">
        <v>9.0500000000000007</v>
      </c>
      <c r="E58" s="12">
        <v>27377770054.535217</v>
      </c>
      <c r="F58" s="13"/>
    </row>
    <row r="59" spans="1:6" x14ac:dyDescent="0.25">
      <c r="A59" s="24">
        <v>1984</v>
      </c>
      <c r="B59" s="24">
        <v>6</v>
      </c>
      <c r="C59" s="25">
        <v>2.7619349999999998E-7</v>
      </c>
      <c r="D59" s="26">
        <v>10.08</v>
      </c>
      <c r="E59" s="12">
        <v>24870751846.07893</v>
      </c>
      <c r="F59" s="13"/>
    </row>
    <row r="60" spans="1:6" x14ac:dyDescent="0.25">
      <c r="A60" s="24">
        <v>1984</v>
      </c>
      <c r="B60" s="24">
        <v>7</v>
      </c>
      <c r="C60" s="25">
        <v>3.0305239999999997E-7</v>
      </c>
      <c r="D60" s="26">
        <v>9.7200000000000006</v>
      </c>
      <c r="E60" s="12">
        <v>22666509158.152191</v>
      </c>
      <c r="F60" s="13"/>
    </row>
    <row r="61" spans="1:6" x14ac:dyDescent="0.25">
      <c r="A61" s="24">
        <v>1984</v>
      </c>
      <c r="B61" s="24">
        <v>8</v>
      </c>
      <c r="C61" s="25">
        <v>3.3138539999999999E-7</v>
      </c>
      <c r="D61" s="26">
        <v>9.35</v>
      </c>
      <c r="E61" s="12">
        <v>20728553521.06641</v>
      </c>
      <c r="F61" s="13"/>
    </row>
    <row r="62" spans="1:6" x14ac:dyDescent="0.25">
      <c r="A62" s="24">
        <v>1984</v>
      </c>
      <c r="B62" s="24">
        <v>9</v>
      </c>
      <c r="C62" s="25">
        <v>3.7031679999999998E-7</v>
      </c>
      <c r="D62" s="26">
        <v>11.75</v>
      </c>
      <c r="E62" s="12">
        <v>18549360979.572086</v>
      </c>
      <c r="F62" s="13"/>
    </row>
    <row r="63" spans="1:6" x14ac:dyDescent="0.25">
      <c r="A63" s="24">
        <v>1984</v>
      </c>
      <c r="B63" s="24">
        <v>10</v>
      </c>
      <c r="C63" s="25">
        <v>4.0896750000000003E-7</v>
      </c>
      <c r="D63" s="26">
        <v>10.44</v>
      </c>
      <c r="E63" s="12">
        <v>16796297994.339403</v>
      </c>
      <c r="F63" s="13"/>
    </row>
    <row r="64" spans="1:6" x14ac:dyDescent="0.25">
      <c r="A64" s="24">
        <v>1984</v>
      </c>
      <c r="B64" s="24">
        <v>11</v>
      </c>
      <c r="C64" s="25">
        <v>4.5201679999999998E-7</v>
      </c>
      <c r="D64" s="26">
        <v>10.53</v>
      </c>
      <c r="E64" s="12">
        <v>15196647558.232349</v>
      </c>
      <c r="F64" s="13"/>
    </row>
    <row r="65" spans="1:6" x14ac:dyDescent="0.25">
      <c r="A65" s="24">
        <v>1984</v>
      </c>
      <c r="B65" s="24">
        <v>12</v>
      </c>
      <c r="C65" s="25">
        <v>5.0615590000000003E-7</v>
      </c>
      <c r="D65" s="26">
        <v>11.98</v>
      </c>
      <c r="E65" s="12">
        <v>13571194171.598118</v>
      </c>
      <c r="F65" s="13"/>
    </row>
    <row r="66" spans="1:6" x14ac:dyDescent="0.25">
      <c r="A66" s="24">
        <v>1985</v>
      </c>
      <c r="B66" s="24">
        <v>1</v>
      </c>
      <c r="C66" s="25">
        <v>5.6567609999999995E-7</v>
      </c>
      <c r="D66" s="26">
        <v>11.76</v>
      </c>
      <c r="E66" s="12">
        <v>12143238860.54228</v>
      </c>
      <c r="F66" s="13"/>
    </row>
    <row r="67" spans="1:6" x14ac:dyDescent="0.25">
      <c r="A67" s="24">
        <v>1985</v>
      </c>
      <c r="B67" s="24">
        <v>2</v>
      </c>
      <c r="C67" s="25">
        <v>6.2713819999999997E-7</v>
      </c>
      <c r="D67" s="26">
        <v>10.87</v>
      </c>
      <c r="E67" s="12">
        <v>10953151952.791267</v>
      </c>
      <c r="F67" s="13"/>
    </row>
    <row r="68" spans="1:6" x14ac:dyDescent="0.25">
      <c r="A68" s="24">
        <v>1985</v>
      </c>
      <c r="B68" s="24">
        <v>3</v>
      </c>
      <c r="C68" s="25">
        <v>6.9086979999999995E-7</v>
      </c>
      <c r="D68" s="26">
        <v>10.16</v>
      </c>
      <c r="E68" s="12">
        <v>9942741743.8133793</v>
      </c>
      <c r="F68" s="13"/>
    </row>
    <row r="69" spans="1:6" x14ac:dyDescent="0.25">
      <c r="A69" s="24">
        <v>1985</v>
      </c>
      <c r="B69" s="24">
        <v>4</v>
      </c>
      <c r="C69" s="25">
        <v>7.4748890000000001E-7</v>
      </c>
      <c r="D69" s="26">
        <v>8.1999999999999993</v>
      </c>
      <c r="E69" s="12">
        <v>9189621411.1005535</v>
      </c>
      <c r="F69" s="13"/>
    </row>
    <row r="70" spans="1:6" x14ac:dyDescent="0.25">
      <c r="A70" s="24">
        <v>1985</v>
      </c>
      <c r="B70" s="24">
        <v>5</v>
      </c>
      <c r="C70" s="25">
        <v>8.0127699999999996E-7</v>
      </c>
      <c r="D70" s="26">
        <v>7.2</v>
      </c>
      <c r="E70" s="12">
        <v>8572740762.5577679</v>
      </c>
      <c r="F70" s="13"/>
    </row>
    <row r="71" spans="1:6" x14ac:dyDescent="0.25">
      <c r="A71" s="24">
        <v>1985</v>
      </c>
      <c r="B71" s="24">
        <v>6</v>
      </c>
      <c r="C71" s="25">
        <v>8.6933690000000001E-7</v>
      </c>
      <c r="D71" s="26">
        <v>8.49</v>
      </c>
      <c r="E71" s="12">
        <v>7901585679.8440285</v>
      </c>
      <c r="F71" s="13"/>
    </row>
    <row r="72" spans="1:6" x14ac:dyDescent="0.25">
      <c r="A72" s="24">
        <v>1985</v>
      </c>
      <c r="B72" s="24">
        <v>7</v>
      </c>
      <c r="C72" s="25">
        <v>9.5899160000000007E-7</v>
      </c>
      <c r="D72" s="26">
        <v>10.31</v>
      </c>
      <c r="E72" s="12">
        <v>7162878173.2811842</v>
      </c>
      <c r="F72" s="13"/>
    </row>
    <row r="73" spans="1:6" x14ac:dyDescent="0.25">
      <c r="A73" s="24">
        <v>1985</v>
      </c>
      <c r="B73" s="24">
        <v>8</v>
      </c>
      <c r="C73" s="25">
        <v>1.0745458999999999E-6</v>
      </c>
      <c r="D73" s="26">
        <v>12.05</v>
      </c>
      <c r="E73" s="12">
        <v>6392598026.757164</v>
      </c>
      <c r="F73" s="13"/>
    </row>
    <row r="74" spans="1:6" x14ac:dyDescent="0.25">
      <c r="A74" s="24">
        <v>1985</v>
      </c>
      <c r="B74" s="24">
        <v>9</v>
      </c>
      <c r="C74" s="25">
        <v>1.1940075E-6</v>
      </c>
      <c r="D74" s="26">
        <v>11.12</v>
      </c>
      <c r="E74" s="12">
        <v>5753012439.2015963</v>
      </c>
      <c r="F74" s="13"/>
    </row>
    <row r="75" spans="1:6" x14ac:dyDescent="0.25">
      <c r="A75" s="24">
        <v>1985</v>
      </c>
      <c r="B75" s="24">
        <v>10</v>
      </c>
      <c r="C75" s="25">
        <v>1.3207687000000001E-6</v>
      </c>
      <c r="D75" s="26">
        <v>10.62</v>
      </c>
      <c r="E75" s="12">
        <v>5200865223.4111843</v>
      </c>
      <c r="F75" s="13"/>
    </row>
    <row r="76" spans="1:6" x14ac:dyDescent="0.25">
      <c r="A76" s="24">
        <v>1985</v>
      </c>
      <c r="B76" s="24">
        <v>11</v>
      </c>
      <c r="C76" s="25">
        <v>1.5053189E-6</v>
      </c>
      <c r="D76" s="26">
        <v>13.97</v>
      </c>
      <c r="E76" s="12">
        <v>4563245701.6250849</v>
      </c>
      <c r="F76" s="13"/>
    </row>
    <row r="77" spans="1:6" x14ac:dyDescent="0.25">
      <c r="A77" s="24">
        <v>1985</v>
      </c>
      <c r="B77" s="24">
        <v>12</v>
      </c>
      <c r="C77" s="25">
        <v>1.7322163E-6</v>
      </c>
      <c r="D77" s="26">
        <v>15.07</v>
      </c>
      <c r="E77" s="12">
        <v>3965520934.0773439</v>
      </c>
      <c r="F77" s="13"/>
    </row>
    <row r="78" spans="1:6" x14ac:dyDescent="0.25">
      <c r="A78" s="24">
        <v>1986</v>
      </c>
      <c r="B78" s="24">
        <v>1</v>
      </c>
      <c r="C78" s="25">
        <v>1.9811765000000001E-6</v>
      </c>
      <c r="D78" s="26">
        <v>14.37</v>
      </c>
      <c r="E78" s="12">
        <v>3467202442.5890374</v>
      </c>
      <c r="F78" s="13"/>
    </row>
    <row r="79" spans="1:6" x14ac:dyDescent="0.25">
      <c r="A79" s="24">
        <v>1986</v>
      </c>
      <c r="B79" s="24">
        <v>2</v>
      </c>
      <c r="C79" s="25">
        <v>2.2331080000000001E-6</v>
      </c>
      <c r="D79" s="26">
        <v>12.72</v>
      </c>
      <c r="E79" s="12">
        <v>3076044687.4938426</v>
      </c>
      <c r="F79" s="13"/>
    </row>
    <row r="80" spans="1:6" x14ac:dyDescent="0.25">
      <c r="A80" s="24">
        <v>1986</v>
      </c>
      <c r="B80" s="24">
        <v>3</v>
      </c>
      <c r="C80" s="25">
        <v>2.3396314E-6</v>
      </c>
      <c r="D80" s="26">
        <v>4.7699999999999996</v>
      </c>
      <c r="E80" s="12">
        <v>2935992396.0671754</v>
      </c>
      <c r="F80" s="13"/>
    </row>
    <row r="81" spans="1:6" x14ac:dyDescent="0.25">
      <c r="A81" s="24">
        <v>1986</v>
      </c>
      <c r="B81" s="24">
        <v>4</v>
      </c>
      <c r="C81" s="25">
        <v>2.3578805999999998E-6</v>
      </c>
      <c r="D81" s="26">
        <v>0.78</v>
      </c>
      <c r="E81" s="12">
        <v>2913268805.8928857</v>
      </c>
      <c r="F81" s="13"/>
    </row>
    <row r="82" spans="1:6" x14ac:dyDescent="0.25">
      <c r="A82" s="24">
        <v>1986</v>
      </c>
      <c r="B82" s="24">
        <v>5</v>
      </c>
      <c r="C82" s="25">
        <v>2.3908693999999998E-6</v>
      </c>
      <c r="D82" s="26">
        <v>1.4</v>
      </c>
      <c r="E82" s="12">
        <v>2873072029.781301</v>
      </c>
      <c r="F82" s="13"/>
    </row>
    <row r="83" spans="1:6" x14ac:dyDescent="0.25">
      <c r="A83" s="24">
        <v>1986</v>
      </c>
      <c r="B83" s="24">
        <v>6</v>
      </c>
      <c r="C83" s="25">
        <v>2.4212846000000001E-6</v>
      </c>
      <c r="D83" s="26">
        <v>1.27</v>
      </c>
      <c r="E83" s="12">
        <v>2836981658.4138851</v>
      </c>
      <c r="F83" s="13"/>
    </row>
    <row r="84" spans="1:6" x14ac:dyDescent="0.25">
      <c r="A84" s="24">
        <v>1986</v>
      </c>
      <c r="B84" s="24">
        <v>7</v>
      </c>
      <c r="C84" s="25">
        <v>2.462696E-6</v>
      </c>
      <c r="D84" s="26">
        <v>1.71</v>
      </c>
      <c r="E84" s="12">
        <v>2789276467.741045</v>
      </c>
      <c r="F84" s="13"/>
    </row>
    <row r="85" spans="1:6" x14ac:dyDescent="0.25">
      <c r="A85" s="24">
        <v>1986</v>
      </c>
      <c r="B85" s="24">
        <v>8</v>
      </c>
      <c r="C85" s="25">
        <v>2.5501982999999999E-6</v>
      </c>
      <c r="D85" s="26">
        <v>3.55</v>
      </c>
      <c r="E85" s="12">
        <v>2693570927.40592</v>
      </c>
      <c r="F85" s="13"/>
    </row>
    <row r="86" spans="1:6" x14ac:dyDescent="0.25">
      <c r="A86" s="24">
        <v>1986</v>
      </c>
      <c r="B86" s="24">
        <v>9</v>
      </c>
      <c r="C86" s="25">
        <v>2.5939493999999999E-6</v>
      </c>
      <c r="D86" s="26">
        <v>1.72</v>
      </c>
      <c r="E86" s="12">
        <v>2648139551.2186942</v>
      </c>
      <c r="F86" s="13"/>
    </row>
    <row r="87" spans="1:6" x14ac:dyDescent="0.25">
      <c r="A87" s="24">
        <v>1986</v>
      </c>
      <c r="B87" s="24">
        <v>10</v>
      </c>
      <c r="C87" s="25">
        <v>2.6433156E-6</v>
      </c>
      <c r="D87" s="26">
        <v>1.9</v>
      </c>
      <c r="E87" s="12">
        <v>2598683259.7666354</v>
      </c>
      <c r="F87" s="13"/>
    </row>
    <row r="88" spans="1:6" x14ac:dyDescent="0.25">
      <c r="A88" s="24">
        <v>1986</v>
      </c>
      <c r="B88" s="24">
        <v>11</v>
      </c>
      <c r="C88" s="25">
        <v>2.7874368999999998E-6</v>
      </c>
      <c r="D88" s="26">
        <v>5.45</v>
      </c>
      <c r="E88" s="12">
        <v>2464321255.1286812</v>
      </c>
      <c r="F88" s="13"/>
    </row>
    <row r="89" spans="1:6" x14ac:dyDescent="0.25">
      <c r="A89" s="24">
        <v>1986</v>
      </c>
      <c r="B89" s="24">
        <v>12</v>
      </c>
      <c r="C89" s="25">
        <v>3.1121777E-6</v>
      </c>
      <c r="D89" s="26">
        <v>11.65</v>
      </c>
      <c r="E89" s="12">
        <v>2207181164.4945598</v>
      </c>
      <c r="F89" s="13"/>
    </row>
    <row r="90" spans="1:6" x14ac:dyDescent="0.25">
      <c r="A90" s="24">
        <v>1987</v>
      </c>
      <c r="B90" s="24">
        <v>1</v>
      </c>
      <c r="C90" s="25">
        <v>3.5232509999999999E-6</v>
      </c>
      <c r="D90" s="26">
        <v>13.21</v>
      </c>
      <c r="E90" s="12">
        <v>1949659561.5810513</v>
      </c>
      <c r="F90" s="13"/>
    </row>
    <row r="91" spans="1:6" x14ac:dyDescent="0.25">
      <c r="A91" s="24">
        <v>1987</v>
      </c>
      <c r="B91" s="24">
        <v>2</v>
      </c>
      <c r="C91" s="25">
        <v>3.9684828999999996E-6</v>
      </c>
      <c r="D91" s="26">
        <v>12.64</v>
      </c>
      <c r="E91" s="12">
        <v>1730923421.6430669</v>
      </c>
      <c r="F91" s="13"/>
    </row>
    <row r="92" spans="1:6" x14ac:dyDescent="0.25">
      <c r="A92" s="24">
        <v>1987</v>
      </c>
      <c r="B92" s="24">
        <v>3</v>
      </c>
      <c r="C92" s="25">
        <v>4.6181985000000002E-6</v>
      </c>
      <c r="D92" s="26">
        <v>16.37</v>
      </c>
      <c r="E92" s="12">
        <v>1487406831.906424</v>
      </c>
      <c r="F92" s="13"/>
    </row>
    <row r="93" spans="1:6" x14ac:dyDescent="0.25">
      <c r="A93" s="24">
        <v>1987</v>
      </c>
      <c r="B93" s="24">
        <v>4</v>
      </c>
      <c r="C93" s="25">
        <v>5.5002395E-6</v>
      </c>
      <c r="D93" s="26">
        <v>19.100000000000001</v>
      </c>
      <c r="E93" s="12">
        <v>1248880162.4002011</v>
      </c>
      <c r="F93" s="13"/>
    </row>
    <row r="94" spans="1:6" x14ac:dyDescent="0.25">
      <c r="A94" s="24">
        <v>1987</v>
      </c>
      <c r="B94" s="24">
        <v>5</v>
      </c>
      <c r="C94" s="25">
        <v>6.6801157000000004E-6</v>
      </c>
      <c r="D94" s="26">
        <v>21.45</v>
      </c>
      <c r="E94" s="12">
        <v>1028296560.7916043</v>
      </c>
      <c r="F94" s="13"/>
    </row>
    <row r="95" spans="1:6" x14ac:dyDescent="0.25">
      <c r="A95" s="24">
        <v>1987</v>
      </c>
      <c r="B95" s="24">
        <v>6</v>
      </c>
      <c r="C95" s="25">
        <v>7.9968603E-6</v>
      </c>
      <c r="D95" s="26">
        <v>19.71</v>
      </c>
      <c r="E95" s="12">
        <v>858979617.28804994</v>
      </c>
      <c r="F95" s="13"/>
    </row>
    <row r="96" spans="1:6" x14ac:dyDescent="0.25">
      <c r="A96" s="24">
        <v>1987</v>
      </c>
      <c r="B96" s="24">
        <v>7</v>
      </c>
      <c r="C96" s="25">
        <v>8.7333761999999993E-6</v>
      </c>
      <c r="D96" s="26">
        <v>9.2100000000000009</v>
      </c>
      <c r="E96" s="12">
        <v>786538887.44652963</v>
      </c>
      <c r="F96" s="13"/>
    </row>
    <row r="97" spans="1:6" x14ac:dyDescent="0.25">
      <c r="A97" s="24">
        <v>1987</v>
      </c>
      <c r="B97" s="24">
        <v>8</v>
      </c>
      <c r="C97" s="25">
        <v>9.1587211999999999E-6</v>
      </c>
      <c r="D97" s="26">
        <v>4.87</v>
      </c>
      <c r="E97" s="12">
        <v>750010820.28788042</v>
      </c>
      <c r="F97" s="13"/>
    </row>
    <row r="98" spans="1:6" x14ac:dyDescent="0.25">
      <c r="A98" s="24">
        <v>1987</v>
      </c>
      <c r="B98" s="24">
        <v>9</v>
      </c>
      <c r="C98" s="25">
        <v>9.8713729999999995E-6</v>
      </c>
      <c r="D98" s="26">
        <v>7.78</v>
      </c>
      <c r="E98" s="12">
        <v>695864698.86205304</v>
      </c>
      <c r="F98" s="13"/>
    </row>
    <row r="99" spans="1:6" x14ac:dyDescent="0.25">
      <c r="A99" s="24">
        <v>1987</v>
      </c>
      <c r="B99" s="24">
        <v>10</v>
      </c>
      <c r="C99" s="25">
        <v>1.09789545E-5</v>
      </c>
      <c r="D99" s="26">
        <v>11.22</v>
      </c>
      <c r="E99" s="12">
        <v>625664310.75017214</v>
      </c>
      <c r="F99" s="13"/>
    </row>
    <row r="100" spans="1:6" x14ac:dyDescent="0.25">
      <c r="A100" s="24">
        <v>1987</v>
      </c>
      <c r="B100" s="24">
        <v>11</v>
      </c>
      <c r="C100" s="25">
        <v>1.2634477700000001E-5</v>
      </c>
      <c r="D100" s="26">
        <v>15.08</v>
      </c>
      <c r="E100" s="12">
        <v>543682149.9950093</v>
      </c>
      <c r="F100" s="13"/>
    </row>
    <row r="101" spans="1:6" x14ac:dyDescent="0.25">
      <c r="A101" s="24">
        <v>1987</v>
      </c>
      <c r="B101" s="24">
        <v>12</v>
      </c>
      <c r="C101" s="25">
        <v>1.44221901E-5</v>
      </c>
      <c r="D101" s="26">
        <v>14.15</v>
      </c>
      <c r="E101" s="12">
        <v>476289658.66980219</v>
      </c>
      <c r="F101" s="13"/>
    </row>
    <row r="102" spans="1:6" x14ac:dyDescent="0.25">
      <c r="A102" s="24">
        <v>1988</v>
      </c>
      <c r="B102" s="24">
        <v>1</v>
      </c>
      <c r="C102" s="25">
        <v>1.7146457000000002E-5</v>
      </c>
      <c r="D102" s="26">
        <v>18.89</v>
      </c>
      <c r="E102" s="12">
        <v>400615707.37324917</v>
      </c>
      <c r="F102" s="13"/>
    </row>
    <row r="103" spans="1:6" x14ac:dyDescent="0.25">
      <c r="A103" s="24">
        <v>1988</v>
      </c>
      <c r="B103" s="24">
        <v>2</v>
      </c>
      <c r="C103" s="25">
        <v>1.9838436899999999E-5</v>
      </c>
      <c r="D103" s="26">
        <v>15.7</v>
      </c>
      <c r="E103" s="12">
        <v>346254094.24267697</v>
      </c>
      <c r="F103" s="13"/>
    </row>
    <row r="104" spans="1:6" x14ac:dyDescent="0.25">
      <c r="A104" s="24">
        <v>1988</v>
      </c>
      <c r="B104" s="24">
        <v>3</v>
      </c>
      <c r="C104" s="25">
        <v>2.3330102899999999E-5</v>
      </c>
      <c r="D104" s="26">
        <v>17.600000000000001</v>
      </c>
      <c r="E104" s="12">
        <v>294432477.6210053</v>
      </c>
      <c r="F104" s="13"/>
    </row>
    <row r="105" spans="1:6" x14ac:dyDescent="0.25">
      <c r="A105" s="24">
        <v>1988</v>
      </c>
      <c r="B105" s="24">
        <v>4</v>
      </c>
      <c r="C105" s="25">
        <v>2.7830389E-5</v>
      </c>
      <c r="D105" s="26">
        <v>19.29</v>
      </c>
      <c r="E105" s="12">
        <v>246821558.98000565</v>
      </c>
      <c r="F105" s="13"/>
    </row>
    <row r="106" spans="1:6" x14ac:dyDescent="0.25">
      <c r="A106" s="24">
        <v>1988</v>
      </c>
      <c r="B106" s="24">
        <v>5</v>
      </c>
      <c r="C106" s="25">
        <v>3.2678334300000003E-5</v>
      </c>
      <c r="D106" s="26">
        <v>17.420000000000002</v>
      </c>
      <c r="E106" s="12">
        <v>210204716.58495763</v>
      </c>
      <c r="F106" s="13"/>
    </row>
    <row r="107" spans="1:6" x14ac:dyDescent="0.25">
      <c r="A107" s="24">
        <v>1988</v>
      </c>
      <c r="B107" s="24">
        <v>6</v>
      </c>
      <c r="C107" s="25">
        <v>3.9867553699999997E-5</v>
      </c>
      <c r="D107" s="26">
        <v>22</v>
      </c>
      <c r="E107" s="12">
        <v>172299009.15641084</v>
      </c>
      <c r="F107" s="13"/>
    </row>
    <row r="108" spans="1:6" x14ac:dyDescent="0.25">
      <c r="A108" s="24">
        <v>1988</v>
      </c>
      <c r="B108" s="24">
        <v>7</v>
      </c>
      <c r="C108" s="25">
        <v>4.8602567699999999E-5</v>
      </c>
      <c r="D108" s="26">
        <v>21.91</v>
      </c>
      <c r="E108" s="12">
        <v>141332862.13189104</v>
      </c>
      <c r="F108" s="13"/>
    </row>
    <row r="109" spans="1:6" x14ac:dyDescent="0.25">
      <c r="A109" s="24">
        <v>1988</v>
      </c>
      <c r="B109" s="24">
        <v>8</v>
      </c>
      <c r="C109" s="24">
        <v>5.9095814699999997E-5</v>
      </c>
      <c r="D109" s="26">
        <v>21.59</v>
      </c>
      <c r="E109" s="12">
        <v>116237334.82432218</v>
      </c>
      <c r="F109" s="13"/>
    </row>
    <row r="110" spans="1:6" x14ac:dyDescent="0.25">
      <c r="A110" s="24">
        <v>1988</v>
      </c>
      <c r="B110" s="24">
        <v>9</v>
      </c>
      <c r="C110" s="24">
        <v>7.5317649299999994E-5</v>
      </c>
      <c r="D110" s="26">
        <v>27.45</v>
      </c>
      <c r="E110" s="12">
        <v>91202262.203369126</v>
      </c>
      <c r="F110" s="13"/>
    </row>
    <row r="111" spans="1:6" x14ac:dyDescent="0.25">
      <c r="A111" s="24">
        <v>1988</v>
      </c>
      <c r="B111" s="24">
        <v>10</v>
      </c>
      <c r="C111" s="24">
        <v>9.4613993600000003E-5</v>
      </c>
      <c r="D111" s="26">
        <v>25.62</v>
      </c>
      <c r="E111" s="12">
        <v>72601734.042013839</v>
      </c>
      <c r="F111" s="13"/>
    </row>
    <row r="112" spans="1:6" x14ac:dyDescent="0.25">
      <c r="A112" s="24">
        <v>1988</v>
      </c>
      <c r="B112" s="24">
        <v>11</v>
      </c>
      <c r="C112" s="24">
        <v>1.210492553E-4</v>
      </c>
      <c r="D112" s="26">
        <v>27.94</v>
      </c>
      <c r="E112" s="12">
        <v>56746652.286096305</v>
      </c>
      <c r="F112" s="13"/>
    </row>
    <row r="113" spans="1:6" x14ac:dyDescent="0.25">
      <c r="A113" s="24">
        <v>1988</v>
      </c>
      <c r="B113" s="24">
        <v>12</v>
      </c>
      <c r="C113" s="24">
        <v>1.557904426E-4</v>
      </c>
      <c r="D113" s="26">
        <v>28.7</v>
      </c>
      <c r="E113" s="12">
        <v>44092178.476165399</v>
      </c>
      <c r="F113" s="13"/>
    </row>
    <row r="114" spans="1:6" x14ac:dyDescent="0.25">
      <c r="A114" s="24">
        <v>1989</v>
      </c>
      <c r="B114" s="24">
        <v>1</v>
      </c>
      <c r="C114" s="24">
        <v>2.1419629999999999E-4</v>
      </c>
      <c r="D114" s="26">
        <v>37.49</v>
      </c>
      <c r="E114" s="12">
        <v>32069368.145014647</v>
      </c>
      <c r="F114" s="13"/>
    </row>
    <row r="115" spans="1:6" x14ac:dyDescent="0.25">
      <c r="A115" s="24">
        <v>1989</v>
      </c>
      <c r="B115" s="24">
        <v>2</v>
      </c>
      <c r="C115" s="24">
        <v>2.5013842009999999E-4</v>
      </c>
      <c r="D115" s="26">
        <v>16.78</v>
      </c>
      <c r="E115" s="12">
        <v>27461355.185876146</v>
      </c>
      <c r="F115" s="13"/>
    </row>
    <row r="116" spans="1:6" x14ac:dyDescent="0.25">
      <c r="A116" s="24">
        <v>1989</v>
      </c>
      <c r="B116" s="24">
        <v>3</v>
      </c>
      <c r="C116" s="24">
        <v>2.6719784279999998E-4</v>
      </c>
      <c r="D116" s="26">
        <v>6.82</v>
      </c>
      <c r="E116" s="12">
        <v>25708066.831743151</v>
      </c>
      <c r="F116" s="13"/>
    </row>
    <row r="117" spans="1:6" x14ac:dyDescent="0.25">
      <c r="A117" s="24">
        <v>1989</v>
      </c>
      <c r="B117" s="24">
        <v>4</v>
      </c>
      <c r="C117" s="24">
        <v>2.8945545859999997E-4</v>
      </c>
      <c r="D117" s="26">
        <v>8.33</v>
      </c>
      <c r="E117" s="12">
        <v>23731250.511646081</v>
      </c>
      <c r="F117" s="13"/>
    </row>
    <row r="118" spans="1:6" x14ac:dyDescent="0.25">
      <c r="A118" s="24">
        <v>1989</v>
      </c>
      <c r="B118" s="24">
        <v>5</v>
      </c>
      <c r="C118" s="24">
        <v>3.4132578959999998E-4</v>
      </c>
      <c r="D118" s="26">
        <v>17.920000000000002</v>
      </c>
      <c r="E118" s="12">
        <v>20124878.369284526</v>
      </c>
      <c r="F118" s="13"/>
    </row>
    <row r="119" spans="1:6" x14ac:dyDescent="0.25">
      <c r="A119" s="24">
        <v>1989</v>
      </c>
      <c r="B119" s="24">
        <v>6</v>
      </c>
      <c r="C119" s="24">
        <v>4.3911559890000003E-4</v>
      </c>
      <c r="D119" s="26">
        <v>28.65</v>
      </c>
      <c r="E119" s="12">
        <v>15643124.537610225</v>
      </c>
      <c r="F119" s="13"/>
    </row>
    <row r="120" spans="1:6" x14ac:dyDescent="0.25">
      <c r="A120" s="24">
        <v>1989</v>
      </c>
      <c r="B120" s="24">
        <v>7</v>
      </c>
      <c r="C120" s="24">
        <v>5.6092617030000002E-4</v>
      </c>
      <c r="D120" s="26">
        <v>27.74</v>
      </c>
      <c r="E120" s="12">
        <v>12246067.956369694</v>
      </c>
      <c r="F120" s="13"/>
    </row>
    <row r="121" spans="1:6" x14ac:dyDescent="0.25">
      <c r="A121" s="24">
        <v>1989</v>
      </c>
      <c r="B121" s="24">
        <v>8</v>
      </c>
      <c r="C121" s="24">
        <v>7.5001448160000002E-4</v>
      </c>
      <c r="D121" s="26">
        <v>33.71</v>
      </c>
      <c r="E121" s="12">
        <v>9158676.4902807176</v>
      </c>
      <c r="F121" s="13"/>
    </row>
    <row r="122" spans="1:6" x14ac:dyDescent="0.25">
      <c r="A122" s="24">
        <v>1989</v>
      </c>
      <c r="B122" s="24">
        <v>9</v>
      </c>
      <c r="C122" s="24">
        <v>1.031719911E-3</v>
      </c>
      <c r="D122" s="26">
        <v>37.56</v>
      </c>
      <c r="E122" s="12">
        <v>6657950.4056891277</v>
      </c>
      <c r="F122" s="13"/>
    </row>
    <row r="123" spans="1:6" x14ac:dyDescent="0.25">
      <c r="A123" s="24">
        <v>1989</v>
      </c>
      <c r="B123" s="24">
        <v>10</v>
      </c>
      <c r="C123" s="24">
        <v>1.4420348808E-3</v>
      </c>
      <c r="D123" s="26">
        <v>39.770000000000003</v>
      </c>
      <c r="E123" s="12">
        <v>4763504.746978933</v>
      </c>
      <c r="F123" s="13"/>
    </row>
    <row r="124" spans="1:6" x14ac:dyDescent="0.25">
      <c r="A124" s="24">
        <v>1989</v>
      </c>
      <c r="B124" s="24">
        <v>11</v>
      </c>
      <c r="C124" s="24">
        <v>2.1316159802999999E-3</v>
      </c>
      <c r="D124" s="26">
        <v>47.82</v>
      </c>
      <c r="E124" s="12">
        <v>3222503.5200914796</v>
      </c>
      <c r="F124" s="13"/>
    </row>
    <row r="125" spans="1:6" x14ac:dyDescent="0.25">
      <c r="A125" s="24">
        <v>1989</v>
      </c>
      <c r="B125" s="24">
        <v>12</v>
      </c>
      <c r="C125" s="24">
        <v>3.2293981927000001E-3</v>
      </c>
      <c r="D125" s="26">
        <v>51.5</v>
      </c>
      <c r="E125" s="12">
        <v>2127065.0412598778</v>
      </c>
      <c r="F125" s="13"/>
    </row>
    <row r="126" spans="1:6" x14ac:dyDescent="0.25">
      <c r="A126" s="24">
        <v>1990</v>
      </c>
      <c r="B126" s="24">
        <v>1</v>
      </c>
      <c r="C126" s="24">
        <v>5.4108567453999999E-3</v>
      </c>
      <c r="D126" s="26">
        <v>67.55</v>
      </c>
      <c r="E126" s="12">
        <v>1269510.6012259056</v>
      </c>
      <c r="F126" s="13"/>
    </row>
    <row r="127" spans="1:6" x14ac:dyDescent="0.25">
      <c r="A127" s="24">
        <v>1990</v>
      </c>
      <c r="B127" s="24">
        <v>2</v>
      </c>
      <c r="C127" s="24">
        <v>9.5084984832999996E-3</v>
      </c>
      <c r="D127" s="26">
        <v>75.73</v>
      </c>
      <c r="E127" s="12">
        <v>722421.10697755625</v>
      </c>
      <c r="F127" s="13"/>
    </row>
    <row r="128" spans="1:6" x14ac:dyDescent="0.25">
      <c r="A128" s="24">
        <v>1990</v>
      </c>
      <c r="B128" s="24">
        <v>3</v>
      </c>
      <c r="C128" s="24">
        <v>1.7342550351000002E-2</v>
      </c>
      <c r="D128" s="26">
        <v>82.39</v>
      </c>
      <c r="E128" s="12">
        <v>396085.91937021038</v>
      </c>
      <c r="F128" s="13"/>
    </row>
    <row r="129" spans="1:6" x14ac:dyDescent="0.25">
      <c r="A129" s="24">
        <v>1990</v>
      </c>
      <c r="B129" s="24">
        <v>4</v>
      </c>
      <c r="C129" s="24">
        <v>2.00341140678E-2</v>
      </c>
      <c r="D129" s="26">
        <v>15.52</v>
      </c>
      <c r="E129" s="12">
        <v>342872.16179129598</v>
      </c>
      <c r="F129" s="13"/>
    </row>
    <row r="130" spans="1:6" x14ac:dyDescent="0.25">
      <c r="A130" s="24">
        <v>1990</v>
      </c>
      <c r="B130" s="24">
        <v>5</v>
      </c>
      <c r="C130" s="24">
        <v>2.1554703244099999E-2</v>
      </c>
      <c r="D130" s="26">
        <v>7.59</v>
      </c>
      <c r="E130" s="12">
        <v>318684.04413687473</v>
      </c>
      <c r="F130" s="13"/>
    </row>
    <row r="131" spans="1:6" x14ac:dyDescent="0.25">
      <c r="A131" s="24">
        <v>1990</v>
      </c>
      <c r="B131" s="24">
        <v>6</v>
      </c>
      <c r="C131" s="24">
        <v>2.4087380951899998E-2</v>
      </c>
      <c r="D131" s="26">
        <v>11.75</v>
      </c>
      <c r="E131" s="12">
        <v>285175.87751515867</v>
      </c>
      <c r="F131" s="13"/>
    </row>
    <row r="132" spans="1:6" x14ac:dyDescent="0.25">
      <c r="A132" s="24">
        <v>1990</v>
      </c>
      <c r="B132" s="24">
        <v>7</v>
      </c>
      <c r="C132" s="24">
        <v>2.7199470492E-2</v>
      </c>
      <c r="D132" s="26">
        <v>12.92</v>
      </c>
      <c r="E132" s="12">
        <v>252546.82814580435</v>
      </c>
      <c r="F132" s="13"/>
    </row>
    <row r="133" spans="1:6" x14ac:dyDescent="0.25">
      <c r="A133" s="24">
        <v>1990</v>
      </c>
      <c r="B133" s="24">
        <v>8</v>
      </c>
      <c r="C133" s="24">
        <v>3.0702762318699998E-2</v>
      </c>
      <c r="D133" s="26">
        <v>12.88</v>
      </c>
      <c r="E133" s="12">
        <v>223730.35783220857</v>
      </c>
      <c r="F133" s="13"/>
    </row>
    <row r="134" spans="1:6" x14ac:dyDescent="0.25">
      <c r="A134" s="24">
        <v>1990</v>
      </c>
      <c r="B134" s="24">
        <v>9</v>
      </c>
      <c r="C134" s="24">
        <v>3.51270304097E-2</v>
      </c>
      <c r="D134" s="26">
        <v>14.41</v>
      </c>
      <c r="E134" s="12">
        <v>195551.40072709226</v>
      </c>
      <c r="F134" s="13"/>
    </row>
    <row r="135" spans="1:6" x14ac:dyDescent="0.25">
      <c r="A135" s="24">
        <v>1990</v>
      </c>
      <c r="B135" s="24">
        <v>10</v>
      </c>
      <c r="C135" s="24">
        <v>4.0171272055300002E-2</v>
      </c>
      <c r="D135" s="26">
        <v>14.36</v>
      </c>
      <c r="E135" s="12">
        <v>170996.32768770435</v>
      </c>
      <c r="F135" s="13"/>
    </row>
    <row r="136" spans="1:6" x14ac:dyDescent="0.25">
      <c r="A136" s="24">
        <v>1990</v>
      </c>
      <c r="B136" s="24">
        <v>11</v>
      </c>
      <c r="C136" s="24">
        <v>4.6924062784199999E-2</v>
      </c>
      <c r="D136" s="26">
        <v>16.809999999999999</v>
      </c>
      <c r="E136" s="12">
        <v>146388.43255305119</v>
      </c>
      <c r="F136" s="13"/>
    </row>
    <row r="137" spans="1:6" x14ac:dyDescent="0.25">
      <c r="A137" s="24">
        <v>1990</v>
      </c>
      <c r="B137" s="24">
        <v>12</v>
      </c>
      <c r="C137" s="24">
        <v>5.5576860018600002E-2</v>
      </c>
      <c r="D137" s="26">
        <v>18.440000000000001</v>
      </c>
      <c r="E137" s="12">
        <v>123597.12293391698</v>
      </c>
      <c r="F137" s="13"/>
    </row>
    <row r="138" spans="1:6" x14ac:dyDescent="0.25">
      <c r="A138" s="24">
        <v>1991</v>
      </c>
      <c r="B138" s="24">
        <v>1</v>
      </c>
      <c r="C138" s="24">
        <v>6.7109058472399993E-2</v>
      </c>
      <c r="D138" s="26">
        <v>20.75</v>
      </c>
      <c r="E138" s="12">
        <v>102357.86578387296</v>
      </c>
      <c r="F138" s="13"/>
    </row>
    <row r="139" spans="1:6" x14ac:dyDescent="0.25">
      <c r="A139" s="24">
        <v>1991</v>
      </c>
      <c r="B139" s="24">
        <v>2</v>
      </c>
      <c r="C139" s="24">
        <v>8.1014388849100005E-2</v>
      </c>
      <c r="D139" s="26">
        <v>20.72</v>
      </c>
      <c r="E139" s="12">
        <v>84789.13557929419</v>
      </c>
      <c r="F139" s="13"/>
    </row>
    <row r="140" spans="1:6" x14ac:dyDescent="0.25">
      <c r="A140" s="24">
        <v>1991</v>
      </c>
      <c r="B140" s="24">
        <v>3</v>
      </c>
      <c r="C140" s="24">
        <v>9.0673647120300002E-2</v>
      </c>
      <c r="D140" s="26">
        <v>11.92</v>
      </c>
      <c r="E140" s="12">
        <v>75756.740995390472</v>
      </c>
      <c r="F140" s="13"/>
    </row>
    <row r="141" spans="1:6" x14ac:dyDescent="0.25">
      <c r="A141" s="24">
        <v>1991</v>
      </c>
      <c r="B141" s="24">
        <v>4</v>
      </c>
      <c r="C141" s="24">
        <v>9.5197603525800006E-2</v>
      </c>
      <c r="D141" s="26">
        <v>4.99</v>
      </c>
      <c r="E141" s="12">
        <v>72156.648335568214</v>
      </c>
      <c r="F141" s="13"/>
    </row>
    <row r="142" spans="1:6" x14ac:dyDescent="0.25">
      <c r="A142" s="24">
        <v>1991</v>
      </c>
      <c r="B142" s="24">
        <v>5</v>
      </c>
      <c r="C142" s="24">
        <v>0.10227253780620001</v>
      </c>
      <c r="D142" s="26">
        <v>7.43</v>
      </c>
      <c r="E142" s="12">
        <v>67165.04887183485</v>
      </c>
      <c r="F142" s="13"/>
    </row>
    <row r="143" spans="1:6" x14ac:dyDescent="0.25">
      <c r="A143" s="24">
        <v>1991</v>
      </c>
      <c r="B143" s="24">
        <v>6</v>
      </c>
      <c r="C143" s="24">
        <v>0.113715813284</v>
      </c>
      <c r="D143" s="26">
        <v>11.19</v>
      </c>
      <c r="E143" s="12">
        <v>60406.198589501706</v>
      </c>
      <c r="F143" s="13"/>
    </row>
    <row r="144" spans="1:6" x14ac:dyDescent="0.25">
      <c r="A144" s="24">
        <v>1991</v>
      </c>
      <c r="B144" s="24">
        <v>7</v>
      </c>
      <c r="C144" s="24">
        <v>0.12782677804270001</v>
      </c>
      <c r="D144" s="26">
        <v>12.41</v>
      </c>
      <c r="E144" s="12">
        <v>53737.879536519278</v>
      </c>
      <c r="F144" s="13"/>
    </row>
    <row r="145" spans="1:6" x14ac:dyDescent="0.25">
      <c r="A145" s="24">
        <v>1991</v>
      </c>
      <c r="B145" s="24">
        <v>8</v>
      </c>
      <c r="C145" s="24">
        <v>0.14780665921940001</v>
      </c>
      <c r="D145" s="26">
        <v>15.63</v>
      </c>
      <c r="E145" s="12">
        <v>46473.81949011948</v>
      </c>
      <c r="F145" s="13"/>
    </row>
    <row r="146" spans="1:6" x14ac:dyDescent="0.25">
      <c r="A146" s="24">
        <v>1991</v>
      </c>
      <c r="B146" s="24">
        <v>9</v>
      </c>
      <c r="C146" s="24">
        <v>0.17090995992909999</v>
      </c>
      <c r="D146" s="26">
        <v>15.63</v>
      </c>
      <c r="E146" s="12">
        <v>40191.572233997264</v>
      </c>
      <c r="F146" s="13"/>
    </row>
    <row r="147" spans="1:6" x14ac:dyDescent="0.25">
      <c r="A147" s="24">
        <v>1991</v>
      </c>
      <c r="B147" s="24">
        <v>10</v>
      </c>
      <c r="C147" s="24">
        <v>0.20548432454660001</v>
      </c>
      <c r="D147" s="26">
        <v>20.23</v>
      </c>
      <c r="E147" s="12">
        <v>33429.021971173315</v>
      </c>
      <c r="F147" s="13"/>
    </row>
    <row r="148" spans="1:6" x14ac:dyDescent="0.25">
      <c r="A148" s="24">
        <v>1991</v>
      </c>
      <c r="B148" s="24">
        <v>11</v>
      </c>
      <c r="C148" s="24">
        <v>0.2572875157699</v>
      </c>
      <c r="D148" s="26">
        <v>25.21</v>
      </c>
      <c r="E148" s="12">
        <v>26698.302789565896</v>
      </c>
      <c r="F148" s="13"/>
    </row>
    <row r="149" spans="1:6" x14ac:dyDescent="0.25">
      <c r="A149" s="24">
        <v>1991</v>
      </c>
      <c r="B149" s="24">
        <v>12</v>
      </c>
      <c r="C149" s="24">
        <v>0.31828867732630001</v>
      </c>
      <c r="D149" s="26">
        <v>23.71</v>
      </c>
      <c r="E149" s="12">
        <v>21581.477725511311</v>
      </c>
      <c r="F149" s="13"/>
    </row>
    <row r="150" spans="1:6" x14ac:dyDescent="0.25">
      <c r="A150" s="24">
        <v>1992</v>
      </c>
      <c r="B150" s="24">
        <v>1</v>
      </c>
      <c r="C150" s="24">
        <v>0.40085366056990002</v>
      </c>
      <c r="D150" s="26">
        <v>25.94</v>
      </c>
      <c r="E150" s="12">
        <v>17136.278586639412</v>
      </c>
      <c r="F150" s="13"/>
    </row>
    <row r="151" spans="1:6" x14ac:dyDescent="0.25">
      <c r="A151" s="24">
        <v>1992</v>
      </c>
      <c r="B151" s="24">
        <v>2</v>
      </c>
      <c r="C151" s="24">
        <v>0.49834103072840003</v>
      </c>
      <c r="D151" s="26">
        <v>24.32</v>
      </c>
      <c r="E151" s="12">
        <v>13784.01451303282</v>
      </c>
      <c r="F151" s="13"/>
    </row>
    <row r="152" spans="1:6" x14ac:dyDescent="0.25">
      <c r="A152" s="24">
        <v>1992</v>
      </c>
      <c r="B152" s="24">
        <v>3</v>
      </c>
      <c r="C152" s="24">
        <v>0.60498746741809994</v>
      </c>
      <c r="D152" s="26">
        <v>21.4</v>
      </c>
      <c r="E152" s="12">
        <v>11354.185615307657</v>
      </c>
      <c r="F152" s="13"/>
    </row>
    <row r="153" spans="1:6" x14ac:dyDescent="0.25">
      <c r="A153" s="24">
        <v>1992</v>
      </c>
      <c r="B153" s="24">
        <v>4</v>
      </c>
      <c r="C153" s="24">
        <v>0.72556146522830001</v>
      </c>
      <c r="D153" s="26">
        <v>19.93</v>
      </c>
      <c r="E153" s="12">
        <v>9467.3440214174079</v>
      </c>
      <c r="F153" s="13"/>
    </row>
    <row r="154" spans="1:6" x14ac:dyDescent="0.25">
      <c r="A154" s="24">
        <v>1992</v>
      </c>
      <c r="B154" s="24">
        <v>5</v>
      </c>
      <c r="C154" s="24">
        <v>0.90593616441860003</v>
      </c>
      <c r="D154" s="26">
        <v>24.86</v>
      </c>
      <c r="E154" s="12">
        <v>7582.3664732585084</v>
      </c>
      <c r="F154" s="13"/>
    </row>
    <row r="155" spans="1:6" x14ac:dyDescent="0.25">
      <c r="A155" s="24">
        <v>1992</v>
      </c>
      <c r="B155" s="24">
        <v>6</v>
      </c>
      <c r="C155" s="24">
        <v>1.0890285720637001</v>
      </c>
      <c r="D155" s="26">
        <v>20.21</v>
      </c>
      <c r="E155" s="12">
        <v>6307.5847376373576</v>
      </c>
      <c r="F155" s="13"/>
    </row>
    <row r="156" spans="1:6" x14ac:dyDescent="0.25">
      <c r="A156" s="24">
        <v>1992</v>
      </c>
      <c r="B156" s="24">
        <v>7</v>
      </c>
      <c r="C156" s="24">
        <v>1.3267641484791</v>
      </c>
      <c r="D156" s="26">
        <v>21.83</v>
      </c>
      <c r="E156" s="12">
        <v>5177.363292393944</v>
      </c>
      <c r="F156" s="13"/>
    </row>
    <row r="157" spans="1:6" x14ac:dyDescent="0.25">
      <c r="A157" s="24">
        <v>1992</v>
      </c>
      <c r="B157" s="24">
        <v>8</v>
      </c>
      <c r="C157" s="24">
        <v>1.6205100844213001</v>
      </c>
      <c r="D157" s="26">
        <v>22.14</v>
      </c>
      <c r="E157" s="12">
        <v>4238.8751949377947</v>
      </c>
      <c r="F157" s="13"/>
    </row>
    <row r="158" spans="1:6" x14ac:dyDescent="0.25">
      <c r="A158" s="24">
        <v>1992</v>
      </c>
      <c r="B158" s="24">
        <v>9</v>
      </c>
      <c r="C158" s="24">
        <v>2.0196408623306001</v>
      </c>
      <c r="D158" s="26">
        <v>24.63</v>
      </c>
      <c r="E158" s="12">
        <v>3401.1690534292493</v>
      </c>
      <c r="F158" s="13"/>
    </row>
    <row r="159" spans="1:6" x14ac:dyDescent="0.25">
      <c r="A159" s="24">
        <v>1992</v>
      </c>
      <c r="B159" s="24">
        <v>10</v>
      </c>
      <c r="C159" s="24">
        <v>2.5293973801068002</v>
      </c>
      <c r="D159" s="26">
        <v>25.24</v>
      </c>
      <c r="E159" s="12">
        <v>2715.7219557608464</v>
      </c>
      <c r="F159" s="13"/>
    </row>
    <row r="160" spans="1:6" x14ac:dyDescent="0.25">
      <c r="A160" s="24">
        <v>1992</v>
      </c>
      <c r="B160" s="24">
        <v>11</v>
      </c>
      <c r="C160" s="24">
        <v>3.0982598885127999</v>
      </c>
      <c r="D160" s="26">
        <v>22.49</v>
      </c>
      <c r="E160" s="12">
        <v>2217.0961272384629</v>
      </c>
      <c r="F160" s="13"/>
    </row>
    <row r="161" spans="1:6" x14ac:dyDescent="0.25">
      <c r="A161" s="24">
        <v>1992</v>
      </c>
      <c r="B161" s="24">
        <v>12</v>
      </c>
      <c r="C161" s="24">
        <v>3.8802596550900001</v>
      </c>
      <c r="D161" s="26">
        <v>25.24</v>
      </c>
      <c r="E161" s="12">
        <v>1770.2784376785926</v>
      </c>
      <c r="F161" s="13"/>
    </row>
    <row r="162" spans="1:6" x14ac:dyDescent="0.25">
      <c r="A162" s="24">
        <v>1993</v>
      </c>
      <c r="B162" s="24">
        <v>1</v>
      </c>
      <c r="C162" s="24">
        <v>5.0579166458253004</v>
      </c>
      <c r="D162" s="26">
        <v>30.35</v>
      </c>
      <c r="E162" s="12">
        <v>1358.0967186696614</v>
      </c>
      <c r="F162" s="13"/>
    </row>
    <row r="163" spans="1:6" x14ac:dyDescent="0.25">
      <c r="A163" s="24">
        <v>1993</v>
      </c>
      <c r="B163" s="24">
        <v>2</v>
      </c>
      <c r="C163" s="24">
        <v>6.3213843084293</v>
      </c>
      <c r="D163" s="26">
        <v>24.98</v>
      </c>
      <c r="E163" s="12">
        <v>1086.6512246123514</v>
      </c>
      <c r="F163" s="13"/>
    </row>
    <row r="164" spans="1:6" x14ac:dyDescent="0.25">
      <c r="A164" s="24">
        <v>1993</v>
      </c>
      <c r="B164" s="24">
        <v>3</v>
      </c>
      <c r="C164" s="24">
        <v>8.0445948724788998</v>
      </c>
      <c r="D164" s="26">
        <v>27.26</v>
      </c>
      <c r="E164" s="12">
        <v>853.88265150552081</v>
      </c>
      <c r="F164" s="13"/>
    </row>
    <row r="165" spans="1:6" x14ac:dyDescent="0.25">
      <c r="A165" s="24">
        <v>1993</v>
      </c>
      <c r="B165" s="24">
        <v>4</v>
      </c>
      <c r="C165" s="24">
        <v>10.2769672819025</v>
      </c>
      <c r="D165" s="26">
        <v>27.75</v>
      </c>
      <c r="E165" s="12">
        <v>668.4014662668427</v>
      </c>
      <c r="F165" s="13"/>
    </row>
    <row r="166" spans="1:6" x14ac:dyDescent="0.25">
      <c r="A166" s="24">
        <v>1993</v>
      </c>
      <c r="B166" s="24">
        <v>5</v>
      </c>
      <c r="C166" s="24">
        <v>13.1226581300609</v>
      </c>
      <c r="D166" s="26">
        <v>27.69</v>
      </c>
      <c r="E166" s="12">
        <v>523.45644700325067</v>
      </c>
      <c r="F166" s="13"/>
    </row>
    <row r="167" spans="1:6" x14ac:dyDescent="0.25">
      <c r="A167" s="24">
        <v>1993</v>
      </c>
      <c r="B167" s="24">
        <v>6</v>
      </c>
      <c r="C167" s="24">
        <v>17.068642979808899</v>
      </c>
      <c r="D167" s="26">
        <v>30.07</v>
      </c>
      <c r="E167" s="12">
        <v>402.44206924509166</v>
      </c>
      <c r="F167" s="13"/>
    </row>
    <row r="168" spans="1:6" x14ac:dyDescent="0.25">
      <c r="A168" s="24">
        <v>1993</v>
      </c>
      <c r="B168" s="24">
        <v>7</v>
      </c>
      <c r="C168" s="24">
        <v>22.312130761236201</v>
      </c>
      <c r="D168" s="26">
        <v>30.72</v>
      </c>
      <c r="E168" s="12">
        <v>307.86571096714999</v>
      </c>
      <c r="F168" s="13"/>
    </row>
    <row r="169" spans="1:6" x14ac:dyDescent="0.25">
      <c r="A169" s="24">
        <v>1993</v>
      </c>
      <c r="B169" s="24">
        <v>8</v>
      </c>
      <c r="C169" s="24">
        <v>29.666210936414501</v>
      </c>
      <c r="D169" s="26">
        <v>32.96</v>
      </c>
      <c r="E169" s="12">
        <v>231.54760190720245</v>
      </c>
      <c r="F169" s="13"/>
    </row>
    <row r="170" spans="1:6" x14ac:dyDescent="0.25">
      <c r="A170" s="24">
        <v>1993</v>
      </c>
      <c r="B170" s="24">
        <v>9</v>
      </c>
      <c r="C170" s="24">
        <v>40.254080730946797</v>
      </c>
      <c r="D170" s="26">
        <v>35.69</v>
      </c>
      <c r="E170" s="12">
        <v>170.64456261993575</v>
      </c>
      <c r="F170" s="13"/>
    </row>
    <row r="171" spans="1:6" x14ac:dyDescent="0.25">
      <c r="A171" s="24">
        <v>1993</v>
      </c>
      <c r="B171" s="24">
        <v>10</v>
      </c>
      <c r="C171" s="24">
        <v>53.908264834853298</v>
      </c>
      <c r="D171" s="26">
        <v>33.92</v>
      </c>
      <c r="E171" s="12">
        <v>127.42276200214289</v>
      </c>
      <c r="F171" s="13"/>
    </row>
    <row r="172" spans="1:6" x14ac:dyDescent="0.25">
      <c r="A172" s="24">
        <v>1993</v>
      </c>
      <c r="B172" s="24">
        <v>11</v>
      </c>
      <c r="C172" s="24">
        <v>73.078046584524003</v>
      </c>
      <c r="D172" s="26">
        <v>35.56</v>
      </c>
      <c r="E172" s="12">
        <v>93.997312750484795</v>
      </c>
      <c r="F172" s="13"/>
    </row>
    <row r="173" spans="1:6" x14ac:dyDescent="0.25">
      <c r="A173" s="24">
        <v>1993</v>
      </c>
      <c r="B173" s="24">
        <v>12</v>
      </c>
      <c r="C173" s="24">
        <v>100</v>
      </c>
      <c r="D173" s="26">
        <v>36.840000000000003</v>
      </c>
      <c r="E173" s="12">
        <v>68.691400000000002</v>
      </c>
      <c r="F173" s="13"/>
    </row>
    <row r="174" spans="1:6" x14ac:dyDescent="0.25">
      <c r="A174" s="24">
        <v>1994</v>
      </c>
      <c r="B174" s="24">
        <v>1</v>
      </c>
      <c r="C174" s="27">
        <v>141.31</v>
      </c>
      <c r="D174" s="26">
        <v>41.31</v>
      </c>
      <c r="E174" s="12">
        <v>48.610430967376693</v>
      </c>
      <c r="F174" s="13"/>
    </row>
    <row r="175" spans="1:6" x14ac:dyDescent="0.25">
      <c r="A175" s="24">
        <v>1994</v>
      </c>
      <c r="B175" s="24">
        <v>2</v>
      </c>
      <c r="C175" s="24">
        <v>198.22</v>
      </c>
      <c r="D175" s="26">
        <v>40.270000000000003</v>
      </c>
      <c r="E175" s="12">
        <v>34.654121682978513</v>
      </c>
      <c r="F175" s="13"/>
    </row>
    <row r="176" spans="1:6" x14ac:dyDescent="0.25">
      <c r="A176" s="24">
        <v>1994</v>
      </c>
      <c r="B176" s="24">
        <v>3</v>
      </c>
      <c r="C176" s="24">
        <v>282.95999999999998</v>
      </c>
      <c r="D176" s="26">
        <v>42.75</v>
      </c>
      <c r="E176" s="12">
        <v>24.276010743567998</v>
      </c>
      <c r="F176" s="13"/>
    </row>
    <row r="177" spans="1:6" x14ac:dyDescent="0.25">
      <c r="A177" s="24">
        <v>1994</v>
      </c>
      <c r="B177" s="24">
        <v>4</v>
      </c>
      <c r="C177" s="24">
        <v>403.73</v>
      </c>
      <c r="D177" s="26">
        <v>42.68</v>
      </c>
      <c r="E177" s="12">
        <v>17.014192653506058</v>
      </c>
      <c r="F177" s="13"/>
    </row>
    <row r="178" spans="1:6" x14ac:dyDescent="0.25">
      <c r="A178" s="24">
        <v>1994</v>
      </c>
      <c r="B178" s="24">
        <v>5</v>
      </c>
      <c r="C178" s="24">
        <v>581.49</v>
      </c>
      <c r="D178" s="26">
        <v>44.03</v>
      </c>
      <c r="E178" s="12">
        <v>11.812997643983559</v>
      </c>
      <c r="F178" s="13"/>
    </row>
    <row r="179" spans="1:6" x14ac:dyDescent="0.25">
      <c r="A179" s="24">
        <v>1994</v>
      </c>
      <c r="B179" s="24">
        <v>6</v>
      </c>
      <c r="C179" s="24">
        <v>857.29</v>
      </c>
      <c r="D179" s="26">
        <v>47.43</v>
      </c>
      <c r="E179" s="12">
        <v>8.0126211666997165</v>
      </c>
      <c r="F179" s="13"/>
    </row>
    <row r="180" spans="1:6" x14ac:dyDescent="0.25">
      <c r="A180" s="24">
        <v>1994</v>
      </c>
      <c r="B180" s="24">
        <v>7</v>
      </c>
      <c r="C180" s="24">
        <v>915.93</v>
      </c>
      <c r="D180" s="26">
        <v>6.84</v>
      </c>
      <c r="E180" s="12">
        <v>7.4996342515257721</v>
      </c>
      <c r="F180" s="13"/>
    </row>
    <row r="181" spans="1:6" x14ac:dyDescent="0.25">
      <c r="A181" s="24">
        <v>1994</v>
      </c>
      <c r="B181" s="24">
        <v>8</v>
      </c>
      <c r="C181" s="24">
        <v>932.97</v>
      </c>
      <c r="D181" s="26">
        <v>1.86</v>
      </c>
      <c r="E181" s="12">
        <v>7.3626590351243877</v>
      </c>
      <c r="F181" s="13"/>
    </row>
    <row r="182" spans="1:6" x14ac:dyDescent="0.25">
      <c r="A182" s="24">
        <v>1994</v>
      </c>
      <c r="B182" s="24">
        <v>9</v>
      </c>
      <c r="C182" s="24">
        <v>947.24</v>
      </c>
      <c r="D182" s="26">
        <v>1.53</v>
      </c>
      <c r="E182" s="12">
        <v>7.2517419027912675</v>
      </c>
      <c r="F182" s="13"/>
    </row>
    <row r="183" spans="1:6" x14ac:dyDescent="0.25">
      <c r="A183" s="24">
        <v>1994</v>
      </c>
      <c r="B183" s="24">
        <v>10</v>
      </c>
      <c r="C183" s="24">
        <v>972.06</v>
      </c>
      <c r="D183" s="26">
        <v>2.62</v>
      </c>
      <c r="E183" s="12">
        <v>7.0665802522478041</v>
      </c>
      <c r="F183" s="13"/>
    </row>
    <row r="184" spans="1:6" x14ac:dyDescent="0.25">
      <c r="A184" s="24">
        <v>1994</v>
      </c>
      <c r="B184" s="24">
        <v>11</v>
      </c>
      <c r="C184" s="24">
        <v>999.37</v>
      </c>
      <c r="D184" s="26">
        <v>2.81</v>
      </c>
      <c r="E184" s="12">
        <v>6.8734702862803569</v>
      </c>
      <c r="F184" s="13"/>
    </row>
    <row r="185" spans="1:6" x14ac:dyDescent="0.25">
      <c r="A185" s="24">
        <v>1994</v>
      </c>
      <c r="B185" s="24">
        <v>12</v>
      </c>
      <c r="C185" s="28">
        <v>1016.46</v>
      </c>
      <c r="D185" s="26">
        <v>1.71</v>
      </c>
      <c r="E185" s="12">
        <v>6.757904885583299</v>
      </c>
      <c r="F185" s="13"/>
    </row>
    <row r="186" spans="1:6" x14ac:dyDescent="0.25">
      <c r="A186" s="24">
        <v>1995</v>
      </c>
      <c r="B186" s="24">
        <v>1</v>
      </c>
      <c r="C186" s="28">
        <v>1033.74</v>
      </c>
      <c r="D186" s="26">
        <v>1.7</v>
      </c>
      <c r="E186" s="12">
        <v>6.6449397333952449</v>
      </c>
      <c r="F186" s="13"/>
    </row>
    <row r="187" spans="1:6" x14ac:dyDescent="0.25">
      <c r="A187" s="24">
        <v>1995</v>
      </c>
      <c r="B187" s="24">
        <v>2</v>
      </c>
      <c r="C187" s="28">
        <v>1044.28</v>
      </c>
      <c r="D187" s="26">
        <v>1.02</v>
      </c>
      <c r="E187" s="12">
        <v>6.5778718351400016</v>
      </c>
      <c r="F187" s="13"/>
    </row>
    <row r="188" spans="1:6" x14ac:dyDescent="0.25">
      <c r="A188" s="24">
        <v>1995</v>
      </c>
      <c r="B188" s="24">
        <v>3</v>
      </c>
      <c r="C188" s="28">
        <v>1060.47</v>
      </c>
      <c r="D188" s="26">
        <v>1.55</v>
      </c>
      <c r="E188" s="12">
        <v>6.4774486784161738</v>
      </c>
      <c r="F188" s="13"/>
    </row>
    <row r="189" spans="1:6" x14ac:dyDescent="0.25">
      <c r="A189" s="24">
        <v>1995</v>
      </c>
      <c r="B189" s="24">
        <v>4</v>
      </c>
      <c r="C189" s="28">
        <v>1086.24</v>
      </c>
      <c r="D189" s="26">
        <v>2.4300000000000002</v>
      </c>
      <c r="E189" s="12">
        <v>6.3237774340845485</v>
      </c>
      <c r="F189" s="13"/>
    </row>
    <row r="190" spans="1:6" x14ac:dyDescent="0.25">
      <c r="A190" s="24">
        <v>1995</v>
      </c>
      <c r="B190" s="24">
        <v>5</v>
      </c>
      <c r="C190" s="28">
        <v>1115.24</v>
      </c>
      <c r="D190" s="26">
        <v>2.67</v>
      </c>
      <c r="E190" s="12">
        <v>6.1593379003622539</v>
      </c>
      <c r="F190" s="13"/>
    </row>
    <row r="191" spans="1:6" x14ac:dyDescent="0.25">
      <c r="A191" s="24">
        <v>1995</v>
      </c>
      <c r="B191" s="24">
        <v>6</v>
      </c>
      <c r="C191" s="28">
        <v>1140.44</v>
      </c>
      <c r="D191" s="26">
        <v>2.2599999999999998</v>
      </c>
      <c r="E191" s="12">
        <v>6.0232366455052437</v>
      </c>
      <c r="F191" s="13"/>
    </row>
    <row r="192" spans="1:6" x14ac:dyDescent="0.25">
      <c r="A192" s="24">
        <v>1995</v>
      </c>
      <c r="B192" s="24">
        <v>7</v>
      </c>
      <c r="C192" s="28">
        <v>1167.3499999999999</v>
      </c>
      <c r="D192" s="26">
        <v>2.36</v>
      </c>
      <c r="E192" s="12">
        <v>5.8843877157664801</v>
      </c>
      <c r="F192" s="13"/>
    </row>
    <row r="193" spans="1:6" x14ac:dyDescent="0.25">
      <c r="A193" s="24">
        <v>1995</v>
      </c>
      <c r="B193" s="24">
        <v>8</v>
      </c>
      <c r="C193" s="28">
        <v>1178.9100000000001</v>
      </c>
      <c r="D193" s="26">
        <v>0.99</v>
      </c>
      <c r="E193" s="12">
        <v>5.8266873637512617</v>
      </c>
      <c r="F193" s="13"/>
    </row>
    <row r="194" spans="1:6" x14ac:dyDescent="0.25">
      <c r="A194" s="24">
        <v>1995</v>
      </c>
      <c r="B194" s="24">
        <v>9</v>
      </c>
      <c r="C194" s="28">
        <v>1190.58</v>
      </c>
      <c r="D194" s="26">
        <v>0.99</v>
      </c>
      <c r="E194" s="12">
        <v>5.7695744931042023</v>
      </c>
      <c r="F194" s="13"/>
    </row>
    <row r="195" spans="1:6" x14ac:dyDescent="0.25">
      <c r="A195" s="24">
        <v>1995</v>
      </c>
      <c r="B195" s="24">
        <v>10</v>
      </c>
      <c r="C195" s="28">
        <v>1207.3699999999999</v>
      </c>
      <c r="D195" s="26">
        <v>1.41</v>
      </c>
      <c r="E195" s="12">
        <v>5.6893412955432066</v>
      </c>
      <c r="F195" s="13"/>
    </row>
    <row r="196" spans="1:6" x14ac:dyDescent="0.25">
      <c r="A196" s="24">
        <v>1995</v>
      </c>
      <c r="B196" s="24">
        <v>11</v>
      </c>
      <c r="C196" s="28">
        <v>1225.1199999999999</v>
      </c>
      <c r="D196" s="26">
        <v>1.47</v>
      </c>
      <c r="E196" s="12">
        <v>5.6069119759697017</v>
      </c>
      <c r="F196" s="13"/>
    </row>
    <row r="197" spans="1:6" x14ac:dyDescent="0.25">
      <c r="A197" s="24">
        <v>1995</v>
      </c>
      <c r="B197" s="24">
        <v>12</v>
      </c>
      <c r="C197" s="28">
        <v>1244.23</v>
      </c>
      <c r="D197" s="26">
        <v>1.56</v>
      </c>
      <c r="E197" s="12">
        <v>5.5207959943097338</v>
      </c>
      <c r="F197" s="13"/>
    </row>
    <row r="198" spans="1:6" x14ac:dyDescent="0.25">
      <c r="A198" s="24">
        <v>1996</v>
      </c>
      <c r="B198" s="24">
        <v>1</v>
      </c>
      <c r="C198" s="28">
        <v>1260.9000000000001</v>
      </c>
      <c r="D198" s="26">
        <v>1.34</v>
      </c>
      <c r="E198" s="12">
        <v>5.4478071218970578</v>
      </c>
      <c r="F198" s="13"/>
    </row>
    <row r="199" spans="1:6" x14ac:dyDescent="0.25">
      <c r="A199" s="24">
        <v>1996</v>
      </c>
      <c r="B199" s="24">
        <v>2</v>
      </c>
      <c r="C199" s="28">
        <v>1273.8900000000001</v>
      </c>
      <c r="D199" s="26">
        <v>1.03</v>
      </c>
      <c r="E199" s="12">
        <v>5.3922552182684536</v>
      </c>
      <c r="F199" s="13"/>
    </row>
    <row r="200" spans="1:6" x14ac:dyDescent="0.25">
      <c r="A200" s="24">
        <v>1996</v>
      </c>
      <c r="B200" s="24">
        <v>3</v>
      </c>
      <c r="C200" s="28">
        <v>1278.3499999999999</v>
      </c>
      <c r="D200" s="26">
        <v>0.35</v>
      </c>
      <c r="E200" s="12">
        <v>5.3734423280009391</v>
      </c>
      <c r="F200" s="13"/>
    </row>
    <row r="201" spans="1:6" x14ac:dyDescent="0.25">
      <c r="A201" s="24">
        <v>1996</v>
      </c>
      <c r="B201" s="24">
        <v>4</v>
      </c>
      <c r="C201" s="28">
        <v>1294.46</v>
      </c>
      <c r="D201" s="26">
        <v>1.26</v>
      </c>
      <c r="E201" s="12">
        <v>5.3065679897408957</v>
      </c>
      <c r="F201" s="13"/>
    </row>
    <row r="202" spans="1:6" x14ac:dyDescent="0.25">
      <c r="A202" s="24">
        <v>1996</v>
      </c>
      <c r="B202" s="24">
        <v>5</v>
      </c>
      <c r="C202" s="28">
        <v>1310.25</v>
      </c>
      <c r="D202" s="26">
        <v>1.22</v>
      </c>
      <c r="E202" s="12">
        <v>5.2426178210265215</v>
      </c>
      <c r="F202" s="13"/>
    </row>
    <row r="203" spans="1:6" x14ac:dyDescent="0.25">
      <c r="A203" s="24">
        <v>1996</v>
      </c>
      <c r="B203" s="24">
        <v>6</v>
      </c>
      <c r="C203" s="28">
        <v>1325.84</v>
      </c>
      <c r="D203" s="26">
        <v>1.19</v>
      </c>
      <c r="E203" s="12">
        <v>5.1809720629940266</v>
      </c>
      <c r="F203" s="13"/>
    </row>
    <row r="204" spans="1:6" x14ac:dyDescent="0.25">
      <c r="A204" s="24">
        <v>1996</v>
      </c>
      <c r="B204" s="24">
        <v>7</v>
      </c>
      <c r="C204" s="28">
        <v>1340.56</v>
      </c>
      <c r="D204" s="26">
        <v>1.1100000000000001</v>
      </c>
      <c r="E204" s="12">
        <v>5.1240824729963599</v>
      </c>
      <c r="F204" s="13"/>
    </row>
    <row r="205" spans="1:6" x14ac:dyDescent="0.25">
      <c r="A205" s="24">
        <v>1996</v>
      </c>
      <c r="B205" s="24">
        <v>8</v>
      </c>
      <c r="C205" s="28">
        <v>1346.46</v>
      </c>
      <c r="D205" s="26">
        <v>0.44</v>
      </c>
      <c r="E205" s="12">
        <v>5.1016294579861263</v>
      </c>
      <c r="F205" s="13"/>
    </row>
    <row r="206" spans="1:6" x14ac:dyDescent="0.25">
      <c r="A206" s="24">
        <v>1996</v>
      </c>
      <c r="B206" s="24">
        <v>9</v>
      </c>
      <c r="C206" s="28">
        <v>1348.48</v>
      </c>
      <c r="D206" s="26">
        <v>0.15</v>
      </c>
      <c r="E206" s="12">
        <v>5.0939873042240151</v>
      </c>
      <c r="F206" s="13"/>
    </row>
    <row r="207" spans="1:6" x14ac:dyDescent="0.25">
      <c r="A207" s="24">
        <v>1996</v>
      </c>
      <c r="B207" s="24">
        <v>10</v>
      </c>
      <c r="C207" s="28">
        <v>1352.53</v>
      </c>
      <c r="D207" s="26">
        <v>0.3</v>
      </c>
      <c r="E207" s="12">
        <v>5.0787339282677655</v>
      </c>
      <c r="F207" s="13"/>
    </row>
    <row r="208" spans="1:6" x14ac:dyDescent="0.25">
      <c r="A208" s="24">
        <v>1996</v>
      </c>
      <c r="B208" s="24">
        <v>11</v>
      </c>
      <c r="C208" s="28">
        <v>1356.86</v>
      </c>
      <c r="D208" s="26">
        <v>0.32</v>
      </c>
      <c r="E208" s="12">
        <v>5.0625267160945127</v>
      </c>
      <c r="F208" s="13"/>
    </row>
    <row r="209" spans="1:6" x14ac:dyDescent="0.25">
      <c r="A209" s="24">
        <v>1996</v>
      </c>
      <c r="B209" s="24">
        <v>12</v>
      </c>
      <c r="C209" s="28">
        <v>1363.24</v>
      </c>
      <c r="D209" s="26">
        <v>0.47</v>
      </c>
      <c r="E209" s="12">
        <v>5.0388339544027465</v>
      </c>
      <c r="F209" s="13"/>
    </row>
    <row r="210" spans="1:6" x14ac:dyDescent="0.25">
      <c r="A210" s="24">
        <v>1997</v>
      </c>
      <c r="B210" s="24">
        <v>1</v>
      </c>
      <c r="C210" s="28">
        <v>1379.33</v>
      </c>
      <c r="D210" s="26">
        <v>1.18</v>
      </c>
      <c r="E210" s="12">
        <v>4.9800555342086383</v>
      </c>
      <c r="F210" s="13"/>
    </row>
    <row r="211" spans="1:6" x14ac:dyDescent="0.25">
      <c r="A211" s="24">
        <v>1997</v>
      </c>
      <c r="B211" s="24">
        <v>2</v>
      </c>
      <c r="C211" s="28">
        <v>1386.23</v>
      </c>
      <c r="D211" s="26">
        <v>0.5</v>
      </c>
      <c r="E211" s="12">
        <v>4.9552671634577239</v>
      </c>
      <c r="F211" s="13"/>
    </row>
    <row r="212" spans="1:6" x14ac:dyDescent="0.25">
      <c r="A212" s="24">
        <v>1997</v>
      </c>
      <c r="B212" s="24">
        <v>3</v>
      </c>
      <c r="C212" s="28">
        <v>1393.3</v>
      </c>
      <c r="D212" s="26">
        <v>0.51</v>
      </c>
      <c r="E212" s="12">
        <v>4.9301227302088568</v>
      </c>
      <c r="F212" s="13"/>
    </row>
    <row r="213" spans="1:6" x14ac:dyDescent="0.25">
      <c r="A213" s="24">
        <v>1997</v>
      </c>
      <c r="B213" s="24">
        <v>4</v>
      </c>
      <c r="C213" s="28">
        <v>1405.56</v>
      </c>
      <c r="D213" s="26">
        <v>0.88</v>
      </c>
      <c r="E213" s="12">
        <v>4.887119724522611</v>
      </c>
      <c r="F213" s="13"/>
    </row>
    <row r="214" spans="1:6" x14ac:dyDescent="0.25">
      <c r="A214" s="24">
        <v>1997</v>
      </c>
      <c r="B214" s="24">
        <v>5</v>
      </c>
      <c r="C214" s="28">
        <v>1411.32</v>
      </c>
      <c r="D214" s="26">
        <v>0.41</v>
      </c>
      <c r="E214" s="12">
        <v>4.867173993141173</v>
      </c>
      <c r="F214" s="13"/>
    </row>
    <row r="215" spans="1:6" x14ac:dyDescent="0.25">
      <c r="A215" s="24">
        <v>1997</v>
      </c>
      <c r="B215" s="24">
        <v>6</v>
      </c>
      <c r="C215" s="28">
        <v>1418.94</v>
      </c>
      <c r="D215" s="26">
        <v>0.54</v>
      </c>
      <c r="E215" s="12">
        <v>4.8410362665088025</v>
      </c>
      <c r="F215" s="13"/>
    </row>
    <row r="216" spans="1:6" x14ac:dyDescent="0.25">
      <c r="A216" s="24">
        <v>1997</v>
      </c>
      <c r="B216" s="24">
        <v>7</v>
      </c>
      <c r="C216" s="28">
        <v>1422.06</v>
      </c>
      <c r="D216" s="26">
        <v>0.22</v>
      </c>
      <c r="E216" s="12">
        <v>4.8304150317145558</v>
      </c>
      <c r="F216" s="13"/>
    </row>
    <row r="217" spans="1:6" x14ac:dyDescent="0.25">
      <c r="A217" s="24">
        <v>1997</v>
      </c>
      <c r="B217" s="24">
        <v>8</v>
      </c>
      <c r="C217" s="28">
        <v>1421.78</v>
      </c>
      <c r="D217" s="26">
        <v>-0.02</v>
      </c>
      <c r="E217" s="12">
        <v>4.8313663154637148</v>
      </c>
      <c r="F217" s="13"/>
    </row>
    <row r="218" spans="1:6" x14ac:dyDescent="0.25">
      <c r="A218" s="24">
        <v>1997</v>
      </c>
      <c r="B218" s="24">
        <v>9</v>
      </c>
      <c r="C218" s="28">
        <v>1422.63</v>
      </c>
      <c r="D218" s="26">
        <v>0.06</v>
      </c>
      <c r="E218" s="12">
        <v>4.8284796468512541</v>
      </c>
      <c r="F218" s="13"/>
    </row>
    <row r="219" spans="1:6" x14ac:dyDescent="0.25">
      <c r="A219" s="24">
        <v>1997</v>
      </c>
      <c r="B219" s="24">
        <v>10</v>
      </c>
      <c r="C219" s="28">
        <v>1425.9</v>
      </c>
      <c r="D219" s="26">
        <v>0.23</v>
      </c>
      <c r="E219" s="12">
        <v>4.8174065502489656</v>
      </c>
      <c r="F219" s="13"/>
    </row>
    <row r="220" spans="1:6" x14ac:dyDescent="0.25">
      <c r="A220" s="24">
        <v>1997</v>
      </c>
      <c r="B220" s="24">
        <v>11</v>
      </c>
      <c r="C220" s="28">
        <v>1428.32</v>
      </c>
      <c r="D220" s="26">
        <v>0.17</v>
      </c>
      <c r="E220" s="12">
        <v>4.8092444270191557</v>
      </c>
      <c r="F220" s="13"/>
    </row>
    <row r="221" spans="1:6" x14ac:dyDescent="0.25">
      <c r="A221" s="24">
        <v>1997</v>
      </c>
      <c r="B221" s="24">
        <v>12</v>
      </c>
      <c r="C221" s="28">
        <v>1434.46</v>
      </c>
      <c r="D221" s="26">
        <v>0.43</v>
      </c>
      <c r="E221" s="12">
        <v>4.788659146996082</v>
      </c>
      <c r="F221" s="13"/>
    </row>
    <row r="222" spans="1:6" x14ac:dyDescent="0.25">
      <c r="A222" s="24">
        <v>1998</v>
      </c>
      <c r="B222" s="24">
        <v>1</v>
      </c>
      <c r="C222" s="28">
        <v>1444.64</v>
      </c>
      <c r="D222" s="26">
        <v>0.71</v>
      </c>
      <c r="E222" s="12">
        <v>4.7549147192380108</v>
      </c>
      <c r="F222" s="13"/>
    </row>
    <row r="223" spans="1:6" x14ac:dyDescent="0.25">
      <c r="A223" s="24">
        <v>1998</v>
      </c>
      <c r="B223" s="24">
        <v>2</v>
      </c>
      <c r="C223" s="28">
        <v>1451.29</v>
      </c>
      <c r="D223" s="26">
        <v>0.46</v>
      </c>
      <c r="E223" s="12">
        <v>4.7331270800460281</v>
      </c>
      <c r="F223" s="13"/>
    </row>
    <row r="224" spans="1:6" x14ac:dyDescent="0.25">
      <c r="A224" s="24">
        <v>1998</v>
      </c>
      <c r="B224" s="24">
        <v>3</v>
      </c>
      <c r="C224" s="28">
        <v>1456.22</v>
      </c>
      <c r="D224" s="26">
        <v>0.34</v>
      </c>
      <c r="E224" s="12">
        <v>4.7171031849583169</v>
      </c>
      <c r="F224" s="13"/>
    </row>
    <row r="225" spans="1:6" x14ac:dyDescent="0.25">
      <c r="A225" s="24">
        <v>1998</v>
      </c>
      <c r="B225" s="24">
        <v>4</v>
      </c>
      <c r="C225" s="28">
        <v>1459.71</v>
      </c>
      <c r="D225" s="26">
        <v>0.24</v>
      </c>
      <c r="E225" s="12">
        <v>4.7058251296490399</v>
      </c>
      <c r="F225" s="13"/>
    </row>
    <row r="226" spans="1:6" x14ac:dyDescent="0.25">
      <c r="A226" s="24">
        <v>1998</v>
      </c>
      <c r="B226" s="24">
        <v>5</v>
      </c>
      <c r="C226" s="28">
        <v>1467.01</v>
      </c>
      <c r="D226" s="26">
        <v>0.5</v>
      </c>
      <c r="E226" s="12">
        <v>4.6824084362069787</v>
      </c>
      <c r="F226" s="13"/>
    </row>
    <row r="227" spans="1:6" x14ac:dyDescent="0.25">
      <c r="A227" s="24">
        <v>1998</v>
      </c>
      <c r="B227" s="24">
        <v>6</v>
      </c>
      <c r="C227" s="28">
        <v>1467.3</v>
      </c>
      <c r="D227" s="26">
        <v>0.02</v>
      </c>
      <c r="E227" s="12">
        <v>4.6814829959790094</v>
      </c>
      <c r="F227" s="13"/>
    </row>
    <row r="228" spans="1:6" x14ac:dyDescent="0.25">
      <c r="A228" s="24">
        <v>1998</v>
      </c>
      <c r="B228" s="24">
        <v>7</v>
      </c>
      <c r="C228" s="28">
        <v>1465.54</v>
      </c>
      <c r="D228" s="26">
        <v>-0.12</v>
      </c>
      <c r="E228" s="12">
        <v>4.6871050943679462</v>
      </c>
      <c r="F228" s="13"/>
    </row>
    <row r="229" spans="1:6" x14ac:dyDescent="0.25">
      <c r="A229" s="24">
        <v>1998</v>
      </c>
      <c r="B229" s="24">
        <v>8</v>
      </c>
      <c r="C229" s="28">
        <v>1458.07</v>
      </c>
      <c r="D229" s="26">
        <v>-0.51</v>
      </c>
      <c r="E229" s="12">
        <v>4.7111181219008698</v>
      </c>
      <c r="F229" s="13"/>
    </row>
    <row r="230" spans="1:6" x14ac:dyDescent="0.25">
      <c r="A230" s="24">
        <v>1998</v>
      </c>
      <c r="B230" s="24">
        <v>9</v>
      </c>
      <c r="C230" s="28">
        <v>1454.86</v>
      </c>
      <c r="D230" s="26">
        <v>-0.22</v>
      </c>
      <c r="E230" s="12">
        <v>4.7215127228736788</v>
      </c>
      <c r="F230" s="13"/>
    </row>
    <row r="231" spans="1:6" x14ac:dyDescent="0.25">
      <c r="A231" s="24">
        <v>1998</v>
      </c>
      <c r="B231" s="24">
        <v>10</v>
      </c>
      <c r="C231" s="28">
        <v>1455.15</v>
      </c>
      <c r="D231" s="26">
        <v>0.02</v>
      </c>
      <c r="E231" s="12">
        <v>4.7205717623612689</v>
      </c>
      <c r="F231" s="13"/>
    </row>
    <row r="232" spans="1:6" x14ac:dyDescent="0.25">
      <c r="A232" s="24">
        <v>1998</v>
      </c>
      <c r="B232" s="24">
        <v>11</v>
      </c>
      <c r="C232" s="28">
        <v>1453.4</v>
      </c>
      <c r="D232" s="26">
        <v>-0.12</v>
      </c>
      <c r="E232" s="12">
        <v>4.7262556763451213</v>
      </c>
      <c r="F232" s="13"/>
    </row>
    <row r="233" spans="1:6" x14ac:dyDescent="0.25">
      <c r="A233" s="24">
        <v>1998</v>
      </c>
      <c r="B233" s="24">
        <v>12</v>
      </c>
      <c r="C233" s="28">
        <v>1458.2</v>
      </c>
      <c r="D233" s="26">
        <v>0.33</v>
      </c>
      <c r="E233" s="12">
        <v>4.7106981209710606</v>
      </c>
      <c r="F233" s="13"/>
    </row>
    <row r="234" spans="1:6" x14ac:dyDescent="0.25">
      <c r="A234" s="24">
        <v>1999</v>
      </c>
      <c r="B234" s="24">
        <v>1</v>
      </c>
      <c r="C234" s="28">
        <v>1468.41</v>
      </c>
      <c r="D234" s="26">
        <v>0.7</v>
      </c>
      <c r="E234" s="12">
        <v>4.6779441709059455</v>
      </c>
      <c r="F234" s="13"/>
    </row>
    <row r="235" spans="1:6" x14ac:dyDescent="0.25">
      <c r="A235" s="24">
        <v>1999</v>
      </c>
      <c r="B235" s="24">
        <v>2</v>
      </c>
      <c r="C235" s="28">
        <v>1483.83</v>
      </c>
      <c r="D235" s="26">
        <v>1.05</v>
      </c>
      <c r="E235" s="12">
        <v>4.6293308532648627</v>
      </c>
      <c r="F235" s="13"/>
    </row>
    <row r="236" spans="1:6" x14ac:dyDescent="0.25">
      <c r="A236" s="24">
        <v>1999</v>
      </c>
      <c r="B236" s="24">
        <v>3</v>
      </c>
      <c r="C236" s="28">
        <v>1500.15</v>
      </c>
      <c r="D236" s="26">
        <v>1.1000000000000001</v>
      </c>
      <c r="E236" s="12">
        <v>4.5789687697896877</v>
      </c>
      <c r="F236" s="13"/>
    </row>
    <row r="237" spans="1:6" x14ac:dyDescent="0.25">
      <c r="A237" s="24">
        <v>1999</v>
      </c>
      <c r="B237" s="24">
        <v>4</v>
      </c>
      <c r="C237" s="28">
        <v>1508.55</v>
      </c>
      <c r="D237" s="26">
        <v>0.56000000000000005</v>
      </c>
      <c r="E237" s="12">
        <v>4.5534718769679499</v>
      </c>
      <c r="F237" s="13"/>
    </row>
    <row r="238" spans="1:6" x14ac:dyDescent="0.25">
      <c r="A238" s="24">
        <v>1999</v>
      </c>
      <c r="B238" s="24">
        <v>5</v>
      </c>
      <c r="C238" s="28">
        <v>1513.08</v>
      </c>
      <c r="D238" s="26">
        <v>0.3</v>
      </c>
      <c r="E238" s="12">
        <v>4.5398392682475484</v>
      </c>
      <c r="F238" s="13"/>
    </row>
    <row r="239" spans="1:6" x14ac:dyDescent="0.25">
      <c r="A239" s="24">
        <v>1999</v>
      </c>
      <c r="B239" s="24">
        <v>6</v>
      </c>
      <c r="C239" s="28">
        <v>1515.95</v>
      </c>
      <c r="D239" s="26">
        <v>0.19</v>
      </c>
      <c r="E239" s="12">
        <v>4.5312444341831855</v>
      </c>
      <c r="F239" s="13"/>
    </row>
    <row r="240" spans="1:6" x14ac:dyDescent="0.25">
      <c r="A240" s="24">
        <v>1999</v>
      </c>
      <c r="B240" s="24">
        <v>7</v>
      </c>
      <c r="C240" s="28">
        <v>1532.47</v>
      </c>
      <c r="D240" s="26">
        <v>1.0900000000000001</v>
      </c>
      <c r="E240" s="12">
        <v>4.482397697834215</v>
      </c>
      <c r="F240" s="13"/>
    </row>
    <row r="241" spans="1:6" x14ac:dyDescent="0.25">
      <c r="A241" s="24">
        <v>1999</v>
      </c>
      <c r="B241" s="24">
        <v>8</v>
      </c>
      <c r="C241" s="28">
        <v>1541.05</v>
      </c>
      <c r="D241" s="26">
        <v>0.56000000000000005</v>
      </c>
      <c r="E241" s="12">
        <v>4.4574413549203467</v>
      </c>
      <c r="F241" s="13"/>
    </row>
    <row r="242" spans="1:6" x14ac:dyDescent="0.25">
      <c r="A242" s="24">
        <v>1999</v>
      </c>
      <c r="B242" s="24">
        <v>9</v>
      </c>
      <c r="C242" s="28">
        <v>1545.83</v>
      </c>
      <c r="D242" s="26">
        <v>0.31</v>
      </c>
      <c r="E242" s="12">
        <v>4.443658099532291</v>
      </c>
      <c r="F242" s="13"/>
    </row>
    <row r="243" spans="1:6" x14ac:dyDescent="0.25">
      <c r="A243" s="24">
        <v>1999</v>
      </c>
      <c r="B243" s="24">
        <v>10</v>
      </c>
      <c r="C243" s="28">
        <v>1564.23</v>
      </c>
      <c r="D243" s="26">
        <v>1.19</v>
      </c>
      <c r="E243" s="12">
        <v>4.3913874558089283</v>
      </c>
      <c r="F243" s="13"/>
    </row>
    <row r="244" spans="1:6" x14ac:dyDescent="0.25">
      <c r="A244" s="24">
        <v>1999</v>
      </c>
      <c r="B244" s="24">
        <v>11</v>
      </c>
      <c r="C244" s="28">
        <v>1579.09</v>
      </c>
      <c r="D244" s="26">
        <v>0.95</v>
      </c>
      <c r="E244" s="12">
        <v>4.3500623776985483</v>
      </c>
      <c r="F244" s="13"/>
    </row>
    <row r="245" spans="1:6" x14ac:dyDescent="0.25">
      <c r="A245" s="24">
        <v>1999</v>
      </c>
      <c r="B245" s="24">
        <v>12</v>
      </c>
      <c r="C245" s="28">
        <v>1588.56</v>
      </c>
      <c r="D245" s="26">
        <v>0.6</v>
      </c>
      <c r="E245" s="12">
        <v>4.3241300297124443</v>
      </c>
      <c r="F245" s="13"/>
    </row>
    <row r="246" spans="1:6" x14ac:dyDescent="0.25">
      <c r="A246" s="24">
        <v>2000</v>
      </c>
      <c r="B246" s="24">
        <v>1</v>
      </c>
      <c r="C246" s="28">
        <v>1598.41</v>
      </c>
      <c r="D246" s="26">
        <v>0.62</v>
      </c>
      <c r="E246" s="12">
        <v>4.2974831238543301</v>
      </c>
      <c r="F246" s="13"/>
    </row>
    <row r="247" spans="1:6" x14ac:dyDescent="0.25">
      <c r="A247" s="24">
        <v>2000</v>
      </c>
      <c r="B247" s="24">
        <v>2</v>
      </c>
      <c r="C247" s="28">
        <v>1600.49</v>
      </c>
      <c r="D247" s="26">
        <v>0.13</v>
      </c>
      <c r="E247" s="12">
        <v>4.2918981062049752</v>
      </c>
      <c r="F247" s="13"/>
    </row>
    <row r="248" spans="1:6" x14ac:dyDescent="0.25">
      <c r="A248" s="24">
        <v>2000</v>
      </c>
      <c r="B248" s="24">
        <v>3</v>
      </c>
      <c r="C248" s="28">
        <v>1604.01</v>
      </c>
      <c r="D248" s="26">
        <v>0.22</v>
      </c>
      <c r="E248" s="12">
        <v>4.2824795356637431</v>
      </c>
      <c r="F248" s="13"/>
    </row>
    <row r="249" spans="1:6" x14ac:dyDescent="0.25">
      <c r="A249" s="24">
        <v>2000</v>
      </c>
      <c r="B249" s="24">
        <v>4</v>
      </c>
      <c r="C249" s="28">
        <v>1610.75</v>
      </c>
      <c r="D249" s="26">
        <v>0.42</v>
      </c>
      <c r="E249" s="12">
        <v>4.2645599875834241</v>
      </c>
      <c r="F249" s="13"/>
    </row>
    <row r="250" spans="1:6" x14ac:dyDescent="0.25">
      <c r="A250" s="24">
        <v>2000</v>
      </c>
      <c r="B250" s="24">
        <v>5</v>
      </c>
      <c r="C250" s="28">
        <v>1610.91</v>
      </c>
      <c r="D250" s="26">
        <v>0.01</v>
      </c>
      <c r="E250" s="12">
        <v>4.2641364197875733</v>
      </c>
      <c r="F250" s="13"/>
    </row>
    <row r="251" spans="1:6" x14ac:dyDescent="0.25">
      <c r="A251" s="24">
        <v>2000</v>
      </c>
      <c r="B251" s="24">
        <v>6</v>
      </c>
      <c r="C251" s="28">
        <v>1614.62</v>
      </c>
      <c r="D251" s="26">
        <v>0.23</v>
      </c>
      <c r="E251" s="12">
        <v>4.2543384821196319</v>
      </c>
      <c r="F251" s="13"/>
    </row>
    <row r="252" spans="1:6" x14ac:dyDescent="0.25">
      <c r="A252" s="24">
        <v>2000</v>
      </c>
      <c r="B252" s="24">
        <v>7</v>
      </c>
      <c r="C252" s="28">
        <v>1640.62</v>
      </c>
      <c r="D252" s="26">
        <v>1.61</v>
      </c>
      <c r="E252" s="12">
        <v>4.1869171410808113</v>
      </c>
      <c r="F252" s="13"/>
    </row>
    <row r="253" spans="1:6" x14ac:dyDescent="0.25">
      <c r="A253" s="24">
        <v>2000</v>
      </c>
      <c r="B253" s="24">
        <v>8</v>
      </c>
      <c r="C253" s="28">
        <v>1662.11</v>
      </c>
      <c r="D253" s="26">
        <v>1.31</v>
      </c>
      <c r="E253" s="12">
        <v>4.1327830288007421</v>
      </c>
      <c r="F253" s="13"/>
    </row>
    <row r="254" spans="1:6" x14ac:dyDescent="0.25">
      <c r="A254" s="24">
        <v>2000</v>
      </c>
      <c r="B254" s="24">
        <v>9</v>
      </c>
      <c r="C254" s="28">
        <v>1665.93</v>
      </c>
      <c r="D254" s="26">
        <v>0.23</v>
      </c>
      <c r="E254" s="12">
        <v>4.1233065014736514</v>
      </c>
      <c r="F254" s="13"/>
    </row>
    <row r="255" spans="1:6" x14ac:dyDescent="0.25">
      <c r="A255" s="24">
        <v>2000</v>
      </c>
      <c r="B255" s="24">
        <v>10</v>
      </c>
      <c r="C255" s="28">
        <v>1668.26</v>
      </c>
      <c r="D255" s="26">
        <v>0.14000000000000001</v>
      </c>
      <c r="E255" s="12">
        <v>4.1175476244710056</v>
      </c>
      <c r="F255" s="13"/>
    </row>
    <row r="256" spans="1:6" x14ac:dyDescent="0.25">
      <c r="A256" s="24">
        <v>2000</v>
      </c>
      <c r="B256" s="24">
        <v>11</v>
      </c>
      <c r="C256" s="28">
        <v>1673.6</v>
      </c>
      <c r="D256" s="26">
        <v>0.32</v>
      </c>
      <c r="E256" s="12">
        <v>4.1044096558317404</v>
      </c>
      <c r="F256" s="13"/>
    </row>
    <row r="257" spans="1:6" x14ac:dyDescent="0.25">
      <c r="A257" s="24">
        <v>2000</v>
      </c>
      <c r="B257" s="24">
        <v>12</v>
      </c>
      <c r="C257" s="28">
        <v>1683.47</v>
      </c>
      <c r="D257" s="26">
        <v>0.59</v>
      </c>
      <c r="E257" s="12">
        <v>4.080345952110819</v>
      </c>
      <c r="F257" s="13"/>
    </row>
    <row r="258" spans="1:6" x14ac:dyDescent="0.25">
      <c r="A258" s="24">
        <v>2001</v>
      </c>
      <c r="B258" s="24">
        <v>1</v>
      </c>
      <c r="C258" s="28">
        <v>1693.07</v>
      </c>
      <c r="D258" s="26">
        <v>0.56999999999999995</v>
      </c>
      <c r="E258" s="12">
        <v>4.0572096841831709</v>
      </c>
      <c r="F258" s="13"/>
    </row>
    <row r="259" spans="1:6" x14ac:dyDescent="0.25">
      <c r="A259" s="24">
        <v>2001</v>
      </c>
      <c r="B259" s="24">
        <v>2</v>
      </c>
      <c r="C259" s="28">
        <v>1700.86</v>
      </c>
      <c r="D259" s="26">
        <v>0.46</v>
      </c>
      <c r="E259" s="12">
        <v>4.0386275178439144</v>
      </c>
      <c r="F259" s="13"/>
    </row>
    <row r="260" spans="1:6" x14ac:dyDescent="0.25">
      <c r="A260" s="24">
        <v>2001</v>
      </c>
      <c r="B260" s="24">
        <v>3</v>
      </c>
      <c r="C260" s="28">
        <v>1707.32</v>
      </c>
      <c r="D260" s="26">
        <v>0.38</v>
      </c>
      <c r="E260" s="12">
        <v>4.0233465314059469</v>
      </c>
      <c r="F260" s="13"/>
    </row>
    <row r="261" spans="1:6" x14ac:dyDescent="0.25">
      <c r="A261" s="24">
        <v>2001</v>
      </c>
      <c r="B261" s="24">
        <v>4</v>
      </c>
      <c r="C261" s="28">
        <v>1717.22</v>
      </c>
      <c r="D261" s="26">
        <v>0.57999999999999996</v>
      </c>
      <c r="E261" s="12">
        <v>4.0001514075074835</v>
      </c>
      <c r="F261" s="13"/>
    </row>
    <row r="262" spans="1:6" x14ac:dyDescent="0.25">
      <c r="A262" s="24">
        <v>2001</v>
      </c>
      <c r="B262" s="24">
        <v>5</v>
      </c>
      <c r="C262" s="28">
        <v>1724.26</v>
      </c>
      <c r="D262" s="26">
        <v>0.41</v>
      </c>
      <c r="E262" s="12">
        <v>3.9838191456044916</v>
      </c>
      <c r="F262" s="13"/>
    </row>
    <row r="263" spans="1:6" x14ac:dyDescent="0.25">
      <c r="A263" s="24">
        <v>2001</v>
      </c>
      <c r="B263" s="24">
        <v>6</v>
      </c>
      <c r="C263" s="28">
        <v>1733.23</v>
      </c>
      <c r="D263" s="26">
        <v>0.52</v>
      </c>
      <c r="E263" s="12">
        <v>3.9632016524062013</v>
      </c>
      <c r="F263" s="13"/>
    </row>
    <row r="264" spans="1:6" x14ac:dyDescent="0.25">
      <c r="A264" s="24">
        <v>2001</v>
      </c>
      <c r="B264" s="24">
        <v>7</v>
      </c>
      <c r="C264" s="28">
        <v>1756.28</v>
      </c>
      <c r="D264" s="26">
        <v>1.33</v>
      </c>
      <c r="E264" s="12">
        <v>3.9111872822101263</v>
      </c>
      <c r="F264" s="13"/>
    </row>
    <row r="265" spans="1:6" x14ac:dyDescent="0.25">
      <c r="A265" s="24">
        <v>2001</v>
      </c>
      <c r="B265" s="24">
        <v>8</v>
      </c>
      <c r="C265" s="28">
        <v>1768.57</v>
      </c>
      <c r="D265" s="26">
        <v>0.7</v>
      </c>
      <c r="E265" s="12">
        <v>3.8840079838513604</v>
      </c>
      <c r="F265" s="13"/>
    </row>
    <row r="266" spans="1:6" x14ac:dyDescent="0.25">
      <c r="A266" s="24">
        <v>2001</v>
      </c>
      <c r="B266" s="24">
        <v>9</v>
      </c>
      <c r="C266" s="28">
        <v>1773.52</v>
      </c>
      <c r="D266" s="26">
        <v>0.28000000000000003</v>
      </c>
      <c r="E266" s="12">
        <v>3.87316748612928</v>
      </c>
      <c r="F266" s="13"/>
    </row>
    <row r="267" spans="1:6" x14ac:dyDescent="0.25">
      <c r="A267" s="24">
        <v>2001</v>
      </c>
      <c r="B267" s="24">
        <v>10</v>
      </c>
      <c r="C267" s="28">
        <v>1788.24</v>
      </c>
      <c r="D267" s="26">
        <v>0.83</v>
      </c>
      <c r="E267" s="12">
        <v>3.8412852860913524</v>
      </c>
      <c r="F267" s="13"/>
    </row>
    <row r="268" spans="1:6" x14ac:dyDescent="0.25">
      <c r="A268" s="24">
        <v>2001</v>
      </c>
      <c r="B268" s="24">
        <v>11</v>
      </c>
      <c r="C268" s="28">
        <v>1800.94</v>
      </c>
      <c r="D268" s="26">
        <v>0.71</v>
      </c>
      <c r="E268" s="12">
        <v>3.8141970304396593</v>
      </c>
      <c r="F268" s="13"/>
    </row>
    <row r="269" spans="1:6" x14ac:dyDescent="0.25">
      <c r="A269" s="24">
        <v>2001</v>
      </c>
      <c r="B269" s="24">
        <v>12</v>
      </c>
      <c r="C269" s="28">
        <v>1812.65</v>
      </c>
      <c r="D269" s="26">
        <v>0.65</v>
      </c>
      <c r="E269" s="12">
        <v>3.7895567263398893</v>
      </c>
      <c r="F269" s="13"/>
    </row>
    <row r="270" spans="1:6" x14ac:dyDescent="0.25">
      <c r="A270" s="24">
        <v>2002</v>
      </c>
      <c r="B270" s="24">
        <v>1</v>
      </c>
      <c r="C270" s="28">
        <v>1822.08</v>
      </c>
      <c r="D270" s="26">
        <v>0.52</v>
      </c>
      <c r="E270" s="12">
        <v>3.7699442395504041</v>
      </c>
      <c r="F270" s="13"/>
    </row>
    <row r="271" spans="1:6" x14ac:dyDescent="0.25">
      <c r="A271" s="24">
        <v>2002</v>
      </c>
      <c r="B271" s="24">
        <v>2</v>
      </c>
      <c r="C271" s="28">
        <v>1828.64</v>
      </c>
      <c r="D271" s="26">
        <v>0.36</v>
      </c>
      <c r="E271" s="12">
        <v>3.7564200717473093</v>
      </c>
      <c r="F271" s="13"/>
    </row>
    <row r="272" spans="1:6" x14ac:dyDescent="0.25">
      <c r="A272" s="24">
        <v>2002</v>
      </c>
      <c r="B272" s="24">
        <v>3</v>
      </c>
      <c r="C272" s="28">
        <v>1839.61</v>
      </c>
      <c r="D272" s="26">
        <v>0.6</v>
      </c>
      <c r="E272" s="12">
        <v>3.7340197106995507</v>
      </c>
      <c r="F272" s="13"/>
    </row>
    <row r="273" spans="1:6" x14ac:dyDescent="0.25">
      <c r="A273" s="24">
        <v>2002</v>
      </c>
      <c r="B273" s="24">
        <v>4</v>
      </c>
      <c r="C273" s="28">
        <v>1854.33</v>
      </c>
      <c r="D273" s="26">
        <v>0.8</v>
      </c>
      <c r="E273" s="12">
        <v>3.7043784008240177</v>
      </c>
      <c r="F273" s="13"/>
    </row>
    <row r="274" spans="1:6" x14ac:dyDescent="0.25">
      <c r="A274" s="24">
        <v>2002</v>
      </c>
      <c r="B274" s="24">
        <v>5</v>
      </c>
      <c r="C274" s="28">
        <v>1858.22</v>
      </c>
      <c r="D274" s="26">
        <v>0.21</v>
      </c>
      <c r="E274" s="12">
        <v>3.6966236505903498</v>
      </c>
      <c r="F274" s="13"/>
    </row>
    <row r="275" spans="1:6" x14ac:dyDescent="0.25">
      <c r="A275" s="24">
        <v>2002</v>
      </c>
      <c r="B275" s="24">
        <v>6</v>
      </c>
      <c r="C275" s="28">
        <v>1866.02</v>
      </c>
      <c r="D275" s="26">
        <v>0.42</v>
      </c>
      <c r="E275" s="12">
        <v>3.6811716916217407</v>
      </c>
      <c r="F275" s="13"/>
    </row>
    <row r="276" spans="1:6" x14ac:dyDescent="0.25">
      <c r="A276" s="24">
        <v>2002</v>
      </c>
      <c r="B276" s="24">
        <v>7</v>
      </c>
      <c r="C276" s="28">
        <v>1888.23</v>
      </c>
      <c r="D276" s="26">
        <v>1.19</v>
      </c>
      <c r="E276" s="12">
        <v>3.6378725049384877</v>
      </c>
      <c r="F276" s="13"/>
    </row>
    <row r="277" spans="1:6" x14ac:dyDescent="0.25">
      <c r="A277" s="24">
        <v>2002</v>
      </c>
      <c r="B277" s="24">
        <v>8</v>
      </c>
      <c r="C277" s="28">
        <v>1900.5</v>
      </c>
      <c r="D277" s="26">
        <v>0.65</v>
      </c>
      <c r="E277" s="12">
        <v>3.6143856879768483</v>
      </c>
      <c r="F277" s="13"/>
    </row>
    <row r="278" spans="1:6" x14ac:dyDescent="0.25">
      <c r="A278" s="24">
        <v>2002</v>
      </c>
      <c r="B278" s="24">
        <v>9</v>
      </c>
      <c r="C278" s="28">
        <v>1914.18</v>
      </c>
      <c r="D278" s="26">
        <v>0.72</v>
      </c>
      <c r="E278" s="12">
        <v>3.5885548903446907</v>
      </c>
      <c r="F278" s="13"/>
    </row>
    <row r="279" spans="1:6" x14ac:dyDescent="0.25">
      <c r="A279" s="24">
        <v>2002</v>
      </c>
      <c r="B279" s="24">
        <v>10</v>
      </c>
      <c r="C279" s="28">
        <v>1939.26</v>
      </c>
      <c r="D279" s="26">
        <v>1.31</v>
      </c>
      <c r="E279" s="12">
        <v>3.542144941885049</v>
      </c>
      <c r="F279" s="13"/>
    </row>
    <row r="280" spans="1:6" x14ac:dyDescent="0.25">
      <c r="A280" s="24">
        <v>2002</v>
      </c>
      <c r="B280" s="24">
        <v>11</v>
      </c>
      <c r="C280" s="28">
        <v>1997.83</v>
      </c>
      <c r="D280" s="26">
        <v>3.02</v>
      </c>
      <c r="E280" s="12">
        <v>3.4383005561033726</v>
      </c>
      <c r="F280" s="13"/>
    </row>
    <row r="281" spans="1:6" x14ac:dyDescent="0.25">
      <c r="A281" s="24">
        <v>2002</v>
      </c>
      <c r="B281" s="24">
        <v>12</v>
      </c>
      <c r="C281" s="28">
        <v>2039.78</v>
      </c>
      <c r="D281" s="26">
        <v>2.1</v>
      </c>
      <c r="E281" s="12">
        <v>3.3675886615223214</v>
      </c>
      <c r="F281" s="13"/>
    </row>
    <row r="282" spans="1:6" x14ac:dyDescent="0.25">
      <c r="A282" s="24">
        <v>2003</v>
      </c>
      <c r="B282" s="24">
        <v>1</v>
      </c>
      <c r="C282" s="28">
        <v>2085.6799999999998</v>
      </c>
      <c r="D282" s="26">
        <v>2.25</v>
      </c>
      <c r="E282" s="12">
        <v>3.2934774270261982</v>
      </c>
      <c r="F282" s="13"/>
    </row>
    <row r="283" spans="1:6" x14ac:dyDescent="0.25">
      <c r="A283" s="24">
        <v>2003</v>
      </c>
      <c r="B283" s="24">
        <v>2</v>
      </c>
      <c r="C283" s="28">
        <v>2118.4299999999998</v>
      </c>
      <c r="D283" s="26">
        <v>1.57</v>
      </c>
      <c r="E283" s="12">
        <v>3.2425617084350207</v>
      </c>
      <c r="F283" s="13"/>
    </row>
    <row r="284" spans="1:6" x14ac:dyDescent="0.25">
      <c r="A284" s="24">
        <v>2003</v>
      </c>
      <c r="B284" s="24">
        <v>3</v>
      </c>
      <c r="C284" s="28">
        <v>2144.4899999999998</v>
      </c>
      <c r="D284" s="26">
        <v>1.23</v>
      </c>
      <c r="E284" s="12">
        <v>3.2031578603770599</v>
      </c>
      <c r="F284" s="13"/>
    </row>
    <row r="285" spans="1:6" x14ac:dyDescent="0.25">
      <c r="A285" s="24">
        <v>2003</v>
      </c>
      <c r="B285" s="24">
        <v>4</v>
      </c>
      <c r="C285" s="28">
        <v>2165.29</v>
      </c>
      <c r="D285" s="26">
        <v>0.97</v>
      </c>
      <c r="E285" s="12">
        <v>3.172387994217865</v>
      </c>
      <c r="F285" s="13"/>
    </row>
    <row r="286" spans="1:6" x14ac:dyDescent="0.25">
      <c r="A286" s="24">
        <v>2003</v>
      </c>
      <c r="B286" s="24">
        <v>5</v>
      </c>
      <c r="C286" s="28">
        <v>2178.5</v>
      </c>
      <c r="D286" s="26">
        <v>0.61</v>
      </c>
      <c r="E286" s="12">
        <v>3.153151250860684</v>
      </c>
      <c r="F286" s="13"/>
    </row>
    <row r="287" spans="1:6" x14ac:dyDescent="0.25">
      <c r="A287" s="24">
        <v>2003</v>
      </c>
      <c r="B287" s="24">
        <v>6</v>
      </c>
      <c r="C287" s="28">
        <v>2175.23</v>
      </c>
      <c r="D287" s="26">
        <v>-0.15</v>
      </c>
      <c r="E287" s="12">
        <v>3.1578913494205212</v>
      </c>
      <c r="F287" s="13"/>
    </row>
    <row r="288" spans="1:6" x14ac:dyDescent="0.25">
      <c r="A288" s="24">
        <v>2003</v>
      </c>
      <c r="B288" s="24">
        <v>7</v>
      </c>
      <c r="C288" s="28">
        <v>2179.58</v>
      </c>
      <c r="D288" s="26">
        <v>0.2</v>
      </c>
      <c r="E288" s="12">
        <v>3.1515888382165373</v>
      </c>
      <c r="F288" s="13"/>
    </row>
    <row r="289" spans="1:6" x14ac:dyDescent="0.25">
      <c r="A289" s="24">
        <v>2003</v>
      </c>
      <c r="B289" s="24">
        <v>8</v>
      </c>
      <c r="C289" s="28">
        <v>2186.9899999999998</v>
      </c>
      <c r="D289" s="26">
        <v>0.34</v>
      </c>
      <c r="E289" s="12">
        <v>3.1409105665778085</v>
      </c>
      <c r="F289" s="13"/>
    </row>
    <row r="290" spans="1:6" x14ac:dyDescent="0.25">
      <c r="A290" s="24">
        <v>2003</v>
      </c>
      <c r="B290" s="24">
        <v>9</v>
      </c>
      <c r="C290" s="28">
        <v>2204.0500000000002</v>
      </c>
      <c r="D290" s="26">
        <v>0.78</v>
      </c>
      <c r="E290" s="12">
        <v>3.1165989882262197</v>
      </c>
      <c r="F290" s="13"/>
    </row>
    <row r="291" spans="1:6" x14ac:dyDescent="0.25">
      <c r="A291" s="24">
        <v>2003</v>
      </c>
      <c r="B291" s="24">
        <v>10</v>
      </c>
      <c r="C291" s="28">
        <v>2210.44</v>
      </c>
      <c r="D291" s="26">
        <v>0.28999999999999998</v>
      </c>
      <c r="E291" s="12">
        <v>3.1075894392066741</v>
      </c>
      <c r="F291" s="13"/>
    </row>
    <row r="292" spans="1:6" x14ac:dyDescent="0.25">
      <c r="A292" s="24">
        <v>2003</v>
      </c>
      <c r="B292" s="24">
        <v>11</v>
      </c>
      <c r="C292" s="28">
        <v>2217.96</v>
      </c>
      <c r="D292" s="26">
        <v>0.34</v>
      </c>
      <c r="E292" s="12">
        <v>3.0970531479377446</v>
      </c>
      <c r="F292" s="13"/>
    </row>
    <row r="293" spans="1:6" x14ac:dyDescent="0.25">
      <c r="A293" s="24">
        <v>2003</v>
      </c>
      <c r="B293" s="24">
        <v>12</v>
      </c>
      <c r="C293" s="28">
        <v>2229.4899999999998</v>
      </c>
      <c r="D293" s="26">
        <v>0.52</v>
      </c>
      <c r="E293" s="12">
        <v>3.0810364702241326</v>
      </c>
      <c r="F293" s="13"/>
    </row>
    <row r="294" spans="1:6" x14ac:dyDescent="0.25">
      <c r="A294" s="24">
        <v>2004</v>
      </c>
      <c r="B294" s="24">
        <v>1</v>
      </c>
      <c r="C294" s="28">
        <v>2246.4299999999998</v>
      </c>
      <c r="D294" s="26">
        <v>0.76</v>
      </c>
      <c r="E294" s="12">
        <v>3.0578028249266618</v>
      </c>
      <c r="F294" s="13"/>
    </row>
    <row r="295" spans="1:6" x14ac:dyDescent="0.25">
      <c r="A295" s="24">
        <v>2004</v>
      </c>
      <c r="B295" s="24">
        <v>2</v>
      </c>
      <c r="C295" s="28">
        <v>2260.13</v>
      </c>
      <c r="D295" s="26">
        <v>0.61</v>
      </c>
      <c r="E295" s="12">
        <v>3.0392676527456386</v>
      </c>
      <c r="F295" s="13"/>
    </row>
    <row r="296" spans="1:6" x14ac:dyDescent="0.25">
      <c r="A296" s="24">
        <v>2004</v>
      </c>
      <c r="B296" s="24">
        <v>3</v>
      </c>
      <c r="C296" s="28">
        <v>2270.75</v>
      </c>
      <c r="D296" s="26">
        <v>0.47</v>
      </c>
      <c r="E296" s="12">
        <v>3.0250533964549158</v>
      </c>
      <c r="F296" s="13"/>
    </row>
    <row r="297" spans="1:6" x14ac:dyDescent="0.25">
      <c r="A297" s="24">
        <v>2004</v>
      </c>
      <c r="B297" s="24">
        <v>4</v>
      </c>
      <c r="C297" s="28">
        <v>2279.15</v>
      </c>
      <c r="D297" s="26">
        <v>0.37</v>
      </c>
      <c r="E297" s="12">
        <v>3.0139043064300286</v>
      </c>
      <c r="F297" s="13"/>
    </row>
    <row r="298" spans="1:6" x14ac:dyDescent="0.25">
      <c r="A298" s="24">
        <v>2004</v>
      </c>
      <c r="B298" s="24">
        <v>5</v>
      </c>
      <c r="C298" s="28">
        <v>2290.77</v>
      </c>
      <c r="D298" s="26">
        <v>0.51</v>
      </c>
      <c r="E298" s="12">
        <v>2.9986161858239808</v>
      </c>
      <c r="F298" s="13"/>
    </row>
    <row r="299" spans="1:6" x14ac:dyDescent="0.25">
      <c r="A299" s="24">
        <v>2004</v>
      </c>
      <c r="B299" s="24">
        <v>6</v>
      </c>
      <c r="C299" s="28">
        <v>2307.0300000000002</v>
      </c>
      <c r="D299" s="26">
        <v>0.71</v>
      </c>
      <c r="E299" s="12">
        <v>2.977481870630204</v>
      </c>
      <c r="F299" s="13"/>
    </row>
    <row r="300" spans="1:6" x14ac:dyDescent="0.25">
      <c r="A300" s="24">
        <v>2004</v>
      </c>
      <c r="B300" s="24">
        <v>7</v>
      </c>
      <c r="C300" s="28">
        <v>2328.02</v>
      </c>
      <c r="D300" s="26">
        <v>0.91</v>
      </c>
      <c r="E300" s="12">
        <v>2.9506361629195625</v>
      </c>
      <c r="F300" s="13"/>
    </row>
    <row r="301" spans="1:6" x14ac:dyDescent="0.25">
      <c r="A301" s="24">
        <v>2004</v>
      </c>
      <c r="B301" s="24">
        <v>8</v>
      </c>
      <c r="C301" s="28">
        <v>2344.08</v>
      </c>
      <c r="D301" s="26">
        <v>0.69</v>
      </c>
      <c r="E301" s="12">
        <v>2.9304204634654112</v>
      </c>
      <c r="F301" s="13"/>
    </row>
    <row r="302" spans="1:6" x14ac:dyDescent="0.25">
      <c r="A302" s="24">
        <v>2004</v>
      </c>
      <c r="B302" s="24">
        <v>9</v>
      </c>
      <c r="C302" s="28">
        <v>2351.8200000000002</v>
      </c>
      <c r="D302" s="26">
        <v>0.33</v>
      </c>
      <c r="E302" s="12">
        <v>2.9207762498830694</v>
      </c>
      <c r="F302" s="13"/>
    </row>
    <row r="303" spans="1:6" x14ac:dyDescent="0.25">
      <c r="A303" s="24">
        <v>2004</v>
      </c>
      <c r="B303" s="24">
        <v>10</v>
      </c>
      <c r="C303" s="28">
        <v>2362.17</v>
      </c>
      <c r="D303" s="26">
        <v>0.44</v>
      </c>
      <c r="E303" s="12">
        <v>2.9079786806199386</v>
      </c>
      <c r="F303" s="13"/>
    </row>
    <row r="304" spans="1:6" x14ac:dyDescent="0.25">
      <c r="A304" s="24">
        <v>2004</v>
      </c>
      <c r="B304" s="24">
        <v>11</v>
      </c>
      <c r="C304" s="28">
        <v>2378.4699999999998</v>
      </c>
      <c r="D304" s="26">
        <v>0.69</v>
      </c>
      <c r="E304" s="12">
        <v>2.8880498808057284</v>
      </c>
      <c r="F304" s="13"/>
    </row>
    <row r="305" spans="1:6" x14ac:dyDescent="0.25">
      <c r="A305" s="24">
        <v>2004</v>
      </c>
      <c r="B305" s="24">
        <v>12</v>
      </c>
      <c r="C305" s="28">
        <v>2398.92</v>
      </c>
      <c r="D305" s="26">
        <v>0.86</v>
      </c>
      <c r="E305" s="12">
        <v>2.8634302102612841</v>
      </c>
      <c r="F305" s="13"/>
    </row>
    <row r="306" spans="1:6" x14ac:dyDescent="0.25">
      <c r="A306" s="24">
        <v>2005</v>
      </c>
      <c r="B306" s="24">
        <v>1</v>
      </c>
      <c r="C306" s="28">
        <v>2412.83</v>
      </c>
      <c r="D306" s="26">
        <v>0.57999999999999996</v>
      </c>
      <c r="E306" s="12">
        <v>2.8469224935034796</v>
      </c>
      <c r="F306" s="13"/>
    </row>
    <row r="307" spans="1:6" x14ac:dyDescent="0.25">
      <c r="A307" s="24">
        <v>2005</v>
      </c>
      <c r="B307" s="24">
        <v>2</v>
      </c>
      <c r="C307" s="28">
        <v>2427.0700000000002</v>
      </c>
      <c r="D307" s="26">
        <v>0.59</v>
      </c>
      <c r="E307" s="12">
        <v>2.8302191531352618</v>
      </c>
      <c r="F307" s="13"/>
    </row>
    <row r="308" spans="1:6" x14ac:dyDescent="0.25">
      <c r="A308" s="24">
        <v>2005</v>
      </c>
      <c r="B308" s="24">
        <v>3</v>
      </c>
      <c r="C308" s="28">
        <v>2441.87</v>
      </c>
      <c r="D308" s="26">
        <v>0.61</v>
      </c>
      <c r="E308" s="12">
        <v>2.8130653966017851</v>
      </c>
      <c r="F308" s="13"/>
    </row>
    <row r="309" spans="1:6" x14ac:dyDescent="0.25">
      <c r="A309" s="24">
        <v>2005</v>
      </c>
      <c r="B309" s="24">
        <v>4</v>
      </c>
      <c r="C309" s="28">
        <v>2463.11</v>
      </c>
      <c r="D309" s="26">
        <v>0.87</v>
      </c>
      <c r="E309" s="12">
        <v>2.7888076456187503</v>
      </c>
      <c r="F309" s="13"/>
    </row>
    <row r="310" spans="1:6" x14ac:dyDescent="0.25">
      <c r="A310" s="24">
        <v>2005</v>
      </c>
      <c r="B310" s="24">
        <v>5</v>
      </c>
      <c r="C310" s="28">
        <v>2475.1799999999998</v>
      </c>
      <c r="D310" s="26">
        <v>0.49</v>
      </c>
      <c r="E310" s="12">
        <v>2.7752082676815428</v>
      </c>
      <c r="F310" s="13"/>
    </row>
    <row r="311" spans="1:6" x14ac:dyDescent="0.25">
      <c r="A311" s="24">
        <v>2005</v>
      </c>
      <c r="B311" s="24">
        <v>6</v>
      </c>
      <c r="C311" s="28">
        <v>2474.6799999999998</v>
      </c>
      <c r="D311" s="26">
        <v>-0.02</v>
      </c>
      <c r="E311" s="12">
        <v>2.7757689883136409</v>
      </c>
      <c r="F311" s="13"/>
    </row>
    <row r="312" spans="1:6" x14ac:dyDescent="0.25">
      <c r="A312" s="24">
        <v>2005</v>
      </c>
      <c r="B312" s="24">
        <v>7</v>
      </c>
      <c r="C312" s="28">
        <v>2480.87</v>
      </c>
      <c r="D312" s="26">
        <v>0.25</v>
      </c>
      <c r="E312" s="12">
        <v>2.7688431880751514</v>
      </c>
      <c r="F312" s="13"/>
    </row>
    <row r="313" spans="1:6" x14ac:dyDescent="0.25">
      <c r="A313" s="24">
        <v>2005</v>
      </c>
      <c r="B313" s="24">
        <v>8</v>
      </c>
      <c r="C313" s="28">
        <v>2485.09</v>
      </c>
      <c r="D313" s="26">
        <v>0.17</v>
      </c>
      <c r="E313" s="12">
        <v>2.7641413389454708</v>
      </c>
      <c r="F313" s="13"/>
    </row>
    <row r="314" spans="1:6" x14ac:dyDescent="0.25">
      <c r="A314" s="24">
        <v>2005</v>
      </c>
      <c r="B314" s="24">
        <v>9</v>
      </c>
      <c r="C314" s="28">
        <v>2493.79</v>
      </c>
      <c r="D314" s="26">
        <v>0.35</v>
      </c>
      <c r="E314" s="12">
        <v>2.7544981734628822</v>
      </c>
      <c r="F314" s="13"/>
    </row>
    <row r="315" spans="1:6" x14ac:dyDescent="0.25">
      <c r="A315" s="24">
        <v>2005</v>
      </c>
      <c r="B315" s="24">
        <v>10</v>
      </c>
      <c r="C315" s="28">
        <v>2512.4899999999998</v>
      </c>
      <c r="D315" s="26">
        <v>0.75</v>
      </c>
      <c r="E315" s="12">
        <v>2.7339969512316471</v>
      </c>
      <c r="F315" s="13"/>
    </row>
    <row r="316" spans="1:6" x14ac:dyDescent="0.25">
      <c r="A316" s="24">
        <v>2005</v>
      </c>
      <c r="B316" s="24">
        <v>11</v>
      </c>
      <c r="C316" s="28">
        <v>2526.31</v>
      </c>
      <c r="D316" s="26">
        <v>0.55000000000000004</v>
      </c>
      <c r="E316" s="12">
        <v>2.7190408144685332</v>
      </c>
      <c r="F316" s="13"/>
    </row>
    <row r="317" spans="1:6" x14ac:dyDescent="0.25">
      <c r="A317" s="24">
        <v>2005</v>
      </c>
      <c r="B317" s="24">
        <v>12</v>
      </c>
      <c r="C317" s="28">
        <v>2535.4</v>
      </c>
      <c r="D317" s="26">
        <v>0.36</v>
      </c>
      <c r="E317" s="12">
        <v>2.7092924193421157</v>
      </c>
      <c r="F317" s="13"/>
    </row>
    <row r="318" spans="1:6" x14ac:dyDescent="0.25">
      <c r="A318" s="24">
        <v>2006</v>
      </c>
      <c r="B318" s="24">
        <v>1</v>
      </c>
      <c r="C318" s="28">
        <v>2550.36</v>
      </c>
      <c r="D318" s="26">
        <v>0.59</v>
      </c>
      <c r="E318" s="12">
        <v>2.6934001474301668</v>
      </c>
      <c r="F318" s="13"/>
    </row>
    <row r="319" spans="1:6" x14ac:dyDescent="0.25">
      <c r="A319" s="24">
        <v>2006</v>
      </c>
      <c r="B319" s="24">
        <v>2</v>
      </c>
      <c r="C319" s="28">
        <v>2560.8200000000002</v>
      </c>
      <c r="D319" s="26">
        <v>0.41</v>
      </c>
      <c r="E319" s="12">
        <v>2.6823986066962924</v>
      </c>
      <c r="F319" s="13"/>
    </row>
    <row r="320" spans="1:6" x14ac:dyDescent="0.25">
      <c r="A320" s="24">
        <v>2006</v>
      </c>
      <c r="B320" s="24">
        <v>3</v>
      </c>
      <c r="C320" s="28">
        <v>2571.83</v>
      </c>
      <c r="D320" s="26">
        <v>0.43</v>
      </c>
      <c r="E320" s="12">
        <v>2.6709152626728829</v>
      </c>
      <c r="F320" s="13"/>
    </row>
    <row r="321" spans="1:6" x14ac:dyDescent="0.25">
      <c r="A321" s="24">
        <v>2006</v>
      </c>
      <c r="B321" s="24">
        <v>4</v>
      </c>
      <c r="C321" s="28">
        <v>2577.23</v>
      </c>
      <c r="D321" s="26">
        <v>0.21</v>
      </c>
      <c r="E321" s="12">
        <v>2.6653189664872752</v>
      </c>
      <c r="F321" s="13"/>
    </row>
    <row r="322" spans="1:6" x14ac:dyDescent="0.25">
      <c r="A322" s="24">
        <v>2006</v>
      </c>
      <c r="B322" s="24">
        <v>5</v>
      </c>
      <c r="C322" s="28">
        <v>2579.81</v>
      </c>
      <c r="D322" s="26">
        <v>0.1</v>
      </c>
      <c r="E322" s="12">
        <v>2.6626534512231523</v>
      </c>
      <c r="F322" s="13"/>
    </row>
    <row r="323" spans="1:6" x14ac:dyDescent="0.25">
      <c r="A323" s="24">
        <v>2006</v>
      </c>
      <c r="B323" s="24">
        <v>6</v>
      </c>
      <c r="C323" s="28">
        <v>2574.39</v>
      </c>
      <c r="D323" s="26">
        <v>-0.21</v>
      </c>
      <c r="E323" s="12">
        <v>2.6682592769549296</v>
      </c>
      <c r="F323" s="13"/>
    </row>
    <row r="324" spans="1:6" x14ac:dyDescent="0.25">
      <c r="A324" s="24">
        <v>2006</v>
      </c>
      <c r="B324" s="24">
        <v>7</v>
      </c>
      <c r="C324" s="28">
        <v>2579.2800000000002</v>
      </c>
      <c r="D324" s="26">
        <v>0.19</v>
      </c>
      <c r="E324" s="12">
        <v>2.6632005831084644</v>
      </c>
      <c r="F324" s="13"/>
    </row>
    <row r="325" spans="1:6" x14ac:dyDescent="0.25">
      <c r="A325" s="24">
        <v>2006</v>
      </c>
      <c r="B325" s="24">
        <v>8</v>
      </c>
      <c r="C325" s="28">
        <v>2580.5700000000002</v>
      </c>
      <c r="D325" s="26">
        <v>0.05</v>
      </c>
      <c r="E325" s="12">
        <v>2.6618692769426908</v>
      </c>
      <c r="F325" s="13"/>
    </row>
    <row r="326" spans="1:6" x14ac:dyDescent="0.25">
      <c r="A326" s="24">
        <v>2006</v>
      </c>
      <c r="B326" s="24">
        <v>9</v>
      </c>
      <c r="C326" s="28">
        <v>2585.9899999999998</v>
      </c>
      <c r="D326" s="26">
        <v>0.21</v>
      </c>
      <c r="E326" s="12">
        <v>2.6562902408748683</v>
      </c>
      <c r="F326" s="13"/>
    </row>
    <row r="327" spans="1:6" x14ac:dyDescent="0.25">
      <c r="A327" s="24">
        <v>2006</v>
      </c>
      <c r="B327" s="24">
        <v>10</v>
      </c>
      <c r="C327" s="28">
        <v>2594.52</v>
      </c>
      <c r="D327" s="26">
        <v>0.33</v>
      </c>
      <c r="E327" s="12">
        <v>2.647557158934986</v>
      </c>
      <c r="F327" s="13"/>
    </row>
    <row r="328" spans="1:6" x14ac:dyDescent="0.25">
      <c r="A328" s="24">
        <v>2006</v>
      </c>
      <c r="B328" s="24">
        <v>11</v>
      </c>
      <c r="C328" s="28">
        <v>2602.56</v>
      </c>
      <c r="D328" s="26">
        <v>0.31</v>
      </c>
      <c r="E328" s="12">
        <v>2.6393781507438829</v>
      </c>
      <c r="F328" s="13"/>
    </row>
    <row r="329" spans="1:6" x14ac:dyDescent="0.25">
      <c r="A329" s="24">
        <v>2006</v>
      </c>
      <c r="B329" s="24">
        <v>12</v>
      </c>
      <c r="C329" s="28">
        <v>2615.0500000000002</v>
      </c>
      <c r="D329" s="26">
        <v>0.48</v>
      </c>
      <c r="E329" s="12">
        <v>2.6267719546471384</v>
      </c>
      <c r="F329" s="13"/>
    </row>
    <row r="330" spans="1:6" x14ac:dyDescent="0.25">
      <c r="A330" s="24">
        <v>2007</v>
      </c>
      <c r="B330" s="24">
        <v>1</v>
      </c>
      <c r="C330" s="28">
        <v>2626.56</v>
      </c>
      <c r="D330" s="26">
        <v>0.44</v>
      </c>
      <c r="E330" s="12">
        <v>2.6152610258284601</v>
      </c>
      <c r="F330" s="13"/>
    </row>
    <row r="331" spans="1:6" x14ac:dyDescent="0.25">
      <c r="A331" s="24">
        <v>2007</v>
      </c>
      <c r="B331" s="24">
        <v>2</v>
      </c>
      <c r="C331" s="28">
        <v>2638.12</v>
      </c>
      <c r="D331" s="26">
        <v>0.44</v>
      </c>
      <c r="E331" s="12">
        <v>2.6038011917577673</v>
      </c>
      <c r="F331" s="13"/>
    </row>
    <row r="332" spans="1:6" x14ac:dyDescent="0.25">
      <c r="A332" s="24">
        <v>2007</v>
      </c>
      <c r="B332" s="24">
        <v>3</v>
      </c>
      <c r="C332" s="28">
        <v>2647.88</v>
      </c>
      <c r="D332" s="26">
        <v>0.37</v>
      </c>
      <c r="E332" s="12">
        <v>2.5942036648186475</v>
      </c>
      <c r="F332" s="13"/>
    </row>
    <row r="333" spans="1:6" x14ac:dyDescent="0.25">
      <c r="A333" s="24">
        <v>2007</v>
      </c>
      <c r="B333" s="24">
        <v>4</v>
      </c>
      <c r="C333" s="28">
        <v>2654.5</v>
      </c>
      <c r="D333" s="26">
        <v>0.25</v>
      </c>
      <c r="E333" s="12">
        <v>2.5877340365417218</v>
      </c>
      <c r="F333" s="13"/>
    </row>
    <row r="334" spans="1:6" x14ac:dyDescent="0.25">
      <c r="A334" s="24">
        <v>2007</v>
      </c>
      <c r="B334" s="24">
        <v>5</v>
      </c>
      <c r="C334" s="28">
        <v>2661.93</v>
      </c>
      <c r="D334" s="26">
        <v>0.28000000000000003</v>
      </c>
      <c r="E334" s="12">
        <v>2.5805111328998134</v>
      </c>
      <c r="F334" s="13"/>
    </row>
    <row r="335" spans="1:6" x14ac:dyDescent="0.25">
      <c r="A335" s="24">
        <v>2007</v>
      </c>
      <c r="B335" s="24">
        <v>6</v>
      </c>
      <c r="C335" s="28">
        <v>2669.38</v>
      </c>
      <c r="D335" s="26">
        <v>0.28000000000000003</v>
      </c>
      <c r="E335" s="12">
        <v>2.5733091579318046</v>
      </c>
      <c r="F335" s="13"/>
    </row>
    <row r="336" spans="1:6" x14ac:dyDescent="0.25">
      <c r="A336" s="24">
        <v>2007</v>
      </c>
      <c r="B336" s="24">
        <v>7</v>
      </c>
      <c r="C336" s="28">
        <v>2675.79</v>
      </c>
      <c r="D336" s="26">
        <v>0.24</v>
      </c>
      <c r="E336" s="12">
        <v>2.5671446563444817</v>
      </c>
      <c r="F336" s="13"/>
    </row>
    <row r="337" spans="1:6" x14ac:dyDescent="0.25">
      <c r="A337" s="24">
        <v>2007</v>
      </c>
      <c r="B337" s="24">
        <v>8</v>
      </c>
      <c r="C337" s="28">
        <v>2688.37</v>
      </c>
      <c r="D337" s="26">
        <v>0.47</v>
      </c>
      <c r="E337" s="12">
        <v>2.555131920085405</v>
      </c>
      <c r="F337" s="13"/>
    </row>
    <row r="338" spans="1:6" x14ac:dyDescent="0.25">
      <c r="A338" s="24">
        <v>2007</v>
      </c>
      <c r="B338" s="24">
        <v>9</v>
      </c>
      <c r="C338" s="28">
        <v>2693.21</v>
      </c>
      <c r="D338" s="26">
        <v>0.18</v>
      </c>
      <c r="E338" s="12">
        <v>2.5505400618592682</v>
      </c>
      <c r="F338" s="13"/>
    </row>
    <row r="339" spans="1:6" x14ac:dyDescent="0.25">
      <c r="A339" s="24">
        <v>2007</v>
      </c>
      <c r="B339" s="24">
        <v>10</v>
      </c>
      <c r="C339" s="28">
        <v>2701.29</v>
      </c>
      <c r="D339" s="26">
        <v>0.3</v>
      </c>
      <c r="E339" s="12">
        <v>2.542910979569021</v>
      </c>
      <c r="F339" s="13"/>
    </row>
    <row r="340" spans="1:6" x14ac:dyDescent="0.25">
      <c r="A340" s="24">
        <v>2007</v>
      </c>
      <c r="B340" s="24">
        <v>11</v>
      </c>
      <c r="C340" s="28">
        <v>2711.55</v>
      </c>
      <c r="D340" s="26">
        <v>0.38</v>
      </c>
      <c r="E340" s="12">
        <v>2.5332890782025039</v>
      </c>
      <c r="F340" s="13"/>
    </row>
    <row r="341" spans="1:6" x14ac:dyDescent="0.25">
      <c r="A341" s="24">
        <v>2007</v>
      </c>
      <c r="B341" s="24">
        <v>12</v>
      </c>
      <c r="C341" s="28">
        <v>2731.62</v>
      </c>
      <c r="D341" s="26">
        <v>0.74</v>
      </c>
      <c r="E341" s="12">
        <v>2.5146762726880021</v>
      </c>
      <c r="F341" s="13"/>
    </row>
    <row r="342" spans="1:6" x14ac:dyDescent="0.25">
      <c r="A342" s="24">
        <v>2008</v>
      </c>
      <c r="B342" s="24">
        <v>1</v>
      </c>
      <c r="C342" s="28">
        <v>2746.37</v>
      </c>
      <c r="D342" s="26">
        <v>0.54</v>
      </c>
      <c r="E342" s="12">
        <v>2.5011706361488075</v>
      </c>
      <c r="F342" s="13"/>
    </row>
    <row r="343" spans="1:6" x14ac:dyDescent="0.25">
      <c r="A343" s="24">
        <v>2008</v>
      </c>
      <c r="B343" s="24">
        <v>2</v>
      </c>
      <c r="C343" s="28">
        <v>2759.83</v>
      </c>
      <c r="D343" s="26">
        <v>0.49</v>
      </c>
      <c r="E343" s="12">
        <v>2.4889721468351311</v>
      </c>
      <c r="F343" s="13"/>
    </row>
    <row r="344" spans="1:6" x14ac:dyDescent="0.25">
      <c r="A344" s="24">
        <v>2008</v>
      </c>
      <c r="B344" s="24">
        <v>3</v>
      </c>
      <c r="C344" s="28">
        <v>2773.08</v>
      </c>
      <c r="D344" s="26">
        <v>0.48</v>
      </c>
      <c r="E344" s="12">
        <v>2.4770796370822334</v>
      </c>
      <c r="F344" s="13"/>
    </row>
    <row r="345" spans="1:6" x14ac:dyDescent="0.25">
      <c r="A345" s="24">
        <v>2008</v>
      </c>
      <c r="B345" s="24">
        <v>4</v>
      </c>
      <c r="C345" s="28">
        <v>2788.33</v>
      </c>
      <c r="D345" s="26">
        <v>0.55000000000000004</v>
      </c>
      <c r="E345" s="12">
        <v>2.4635319348857561</v>
      </c>
      <c r="F345" s="13"/>
    </row>
    <row r="346" spans="1:6" x14ac:dyDescent="0.25">
      <c r="A346" s="24">
        <v>2008</v>
      </c>
      <c r="B346" s="24">
        <v>5</v>
      </c>
      <c r="C346" s="28">
        <v>2810.36</v>
      </c>
      <c r="D346" s="26">
        <v>0.79</v>
      </c>
      <c r="E346" s="12">
        <v>2.4442206692381045</v>
      </c>
      <c r="F346" s="13"/>
    </row>
    <row r="347" spans="1:6" x14ac:dyDescent="0.25">
      <c r="A347" s="24">
        <v>2008</v>
      </c>
      <c r="B347" s="24">
        <v>6</v>
      </c>
      <c r="C347" s="28">
        <v>2831.16</v>
      </c>
      <c r="D347" s="26">
        <v>0.74</v>
      </c>
      <c r="E347" s="12">
        <v>2.4262634397208216</v>
      </c>
      <c r="F347" s="13"/>
    </row>
    <row r="348" spans="1:6" x14ac:dyDescent="0.25">
      <c r="A348" s="24">
        <v>2008</v>
      </c>
      <c r="B348" s="24">
        <v>7</v>
      </c>
      <c r="C348" s="28">
        <v>2846.16</v>
      </c>
      <c r="D348" s="26">
        <v>0.53</v>
      </c>
      <c r="E348" s="12">
        <v>2.4134764032942635</v>
      </c>
      <c r="F348" s="13"/>
    </row>
    <row r="349" spans="1:6" x14ac:dyDescent="0.25">
      <c r="A349" s="24">
        <v>2008</v>
      </c>
      <c r="B349" s="24">
        <v>8</v>
      </c>
      <c r="C349" s="28">
        <v>2854.13</v>
      </c>
      <c r="D349" s="26">
        <v>0.28000000000000003</v>
      </c>
      <c r="E349" s="12">
        <v>2.4067369040653368</v>
      </c>
      <c r="F349" s="13"/>
    </row>
    <row r="350" spans="1:6" x14ac:dyDescent="0.25">
      <c r="A350" s="24">
        <v>2008</v>
      </c>
      <c r="B350" s="24">
        <v>9</v>
      </c>
      <c r="C350" s="28">
        <v>2861.55</v>
      </c>
      <c r="D350" s="26">
        <v>0.26</v>
      </c>
      <c r="E350" s="12">
        <v>2.4004962345581942</v>
      </c>
      <c r="F350" s="13"/>
    </row>
    <row r="351" spans="1:6" x14ac:dyDescent="0.25">
      <c r="A351" s="24">
        <v>2008</v>
      </c>
      <c r="B351" s="24">
        <v>10</v>
      </c>
      <c r="C351" s="28">
        <v>2874.43</v>
      </c>
      <c r="D351" s="26">
        <v>0.45</v>
      </c>
      <c r="E351" s="12">
        <v>2.3897398788629398</v>
      </c>
      <c r="F351" s="13"/>
    </row>
    <row r="352" spans="1:6" x14ac:dyDescent="0.25">
      <c r="A352" s="24">
        <v>2008</v>
      </c>
      <c r="B352" s="24">
        <v>11</v>
      </c>
      <c r="C352" s="28">
        <v>2884.78</v>
      </c>
      <c r="D352" s="26">
        <v>0.36</v>
      </c>
      <c r="E352" s="12">
        <v>2.3811659814613244</v>
      </c>
      <c r="F352" s="13"/>
    </row>
    <row r="353" spans="1:11" x14ac:dyDescent="0.25">
      <c r="A353" s="24">
        <v>2008</v>
      </c>
      <c r="B353" s="24">
        <v>12</v>
      </c>
      <c r="C353" s="28">
        <v>2892.86</v>
      </c>
      <c r="D353" s="26">
        <v>0.28000000000000003</v>
      </c>
      <c r="E353" s="12">
        <v>2.3745151856640141</v>
      </c>
      <c r="F353" s="13"/>
    </row>
    <row r="354" spans="1:11" x14ac:dyDescent="0.25">
      <c r="A354" s="24">
        <v>2009</v>
      </c>
      <c r="B354" s="24">
        <v>1</v>
      </c>
      <c r="C354" s="28">
        <v>2906.74</v>
      </c>
      <c r="D354" s="26">
        <v>0.48</v>
      </c>
      <c r="E354" s="12">
        <v>2.3631766171036972</v>
      </c>
      <c r="F354" s="13"/>
    </row>
    <row r="355" spans="1:11" x14ac:dyDescent="0.25">
      <c r="A355" s="24">
        <v>2009</v>
      </c>
      <c r="B355" s="24">
        <v>2</v>
      </c>
      <c r="C355" s="28">
        <v>2922.73</v>
      </c>
      <c r="D355" s="26">
        <v>0.55000000000000004</v>
      </c>
      <c r="E355" s="12">
        <v>2.350247884683156</v>
      </c>
      <c r="F355" s="13"/>
    </row>
    <row r="356" spans="1:11" x14ac:dyDescent="0.25">
      <c r="A356" s="24">
        <v>2009</v>
      </c>
      <c r="B356" s="24">
        <v>3</v>
      </c>
      <c r="C356" s="28">
        <v>2928.57</v>
      </c>
      <c r="D356" s="26">
        <v>0.2</v>
      </c>
      <c r="E356" s="12">
        <v>2.3455611441761679</v>
      </c>
      <c r="F356" s="13"/>
    </row>
    <row r="357" spans="1:11" x14ac:dyDescent="0.25">
      <c r="A357" s="24">
        <v>2009</v>
      </c>
      <c r="B357" s="24">
        <v>4</v>
      </c>
      <c r="C357" s="28">
        <v>2942.63</v>
      </c>
      <c r="D357" s="26">
        <v>0.48</v>
      </c>
      <c r="E357" s="12">
        <v>2.3343539622718454</v>
      </c>
      <c r="F357" s="13"/>
    </row>
    <row r="358" spans="1:11" x14ac:dyDescent="0.25">
      <c r="A358" s="24">
        <v>2009</v>
      </c>
      <c r="B358" s="24">
        <v>5</v>
      </c>
      <c r="C358" s="28">
        <v>2956.46</v>
      </c>
      <c r="D358" s="26">
        <v>0.47</v>
      </c>
      <c r="E358" s="12">
        <v>2.3234341070063524</v>
      </c>
      <c r="F358" s="13"/>
    </row>
    <row r="359" spans="1:11" x14ac:dyDescent="0.25">
      <c r="A359" s="24">
        <v>2009</v>
      </c>
      <c r="B359" s="24">
        <v>6</v>
      </c>
      <c r="C359" s="28">
        <v>2967.1</v>
      </c>
      <c r="D359" s="26">
        <v>0.36</v>
      </c>
      <c r="E359" s="12">
        <v>2.3151022884297801</v>
      </c>
      <c r="F359" s="13"/>
    </row>
    <row r="360" spans="1:11" x14ac:dyDescent="0.25">
      <c r="A360" s="24">
        <v>2009</v>
      </c>
      <c r="B360" s="24">
        <v>7</v>
      </c>
      <c r="C360" s="28">
        <v>2974.22</v>
      </c>
      <c r="D360" s="26">
        <v>0.24</v>
      </c>
      <c r="E360" s="12">
        <v>2.3095601535864869</v>
      </c>
      <c r="F360" s="13"/>
    </row>
    <row r="361" spans="1:11" x14ac:dyDescent="0.25">
      <c r="A361" s="24">
        <v>2009</v>
      </c>
      <c r="B361" s="24">
        <v>8</v>
      </c>
      <c r="C361" s="28">
        <v>2978.68</v>
      </c>
      <c r="D361" s="26">
        <v>0.15</v>
      </c>
      <c r="E361" s="12">
        <v>2.3061020317724634</v>
      </c>
      <c r="F361" s="13"/>
    </row>
    <row r="362" spans="1:11" x14ac:dyDescent="0.25">
      <c r="A362" s="24">
        <v>2009</v>
      </c>
      <c r="B362" s="24">
        <v>9</v>
      </c>
      <c r="C362" s="28">
        <v>2985.83</v>
      </c>
      <c r="D362" s="26">
        <v>0.24</v>
      </c>
      <c r="E362" s="12">
        <v>2.3005797382972242</v>
      </c>
      <c r="F362" s="13"/>
    </row>
    <row r="363" spans="1:11" x14ac:dyDescent="0.25">
      <c r="A363" s="24">
        <v>2009</v>
      </c>
      <c r="B363" s="24">
        <v>10</v>
      </c>
      <c r="C363" s="28">
        <v>2994.19</v>
      </c>
      <c r="D363" s="26">
        <v>0.28000000000000003</v>
      </c>
      <c r="E363" s="12">
        <v>2.2941563494634609</v>
      </c>
      <c r="F363" s="13"/>
    </row>
    <row r="364" spans="1:11" x14ac:dyDescent="0.25">
      <c r="A364" s="24">
        <v>2009</v>
      </c>
      <c r="B364" s="24">
        <v>11</v>
      </c>
      <c r="C364" s="28">
        <v>3006.47</v>
      </c>
      <c r="D364" s="26">
        <v>0.41</v>
      </c>
      <c r="E364" s="12">
        <v>2.2847858119322662</v>
      </c>
      <c r="F364" s="13"/>
    </row>
    <row r="365" spans="1:11" x14ac:dyDescent="0.25">
      <c r="A365" s="24">
        <v>2009</v>
      </c>
      <c r="B365" s="24">
        <v>12</v>
      </c>
      <c r="C365" s="28">
        <v>3017.59</v>
      </c>
      <c r="D365" s="26">
        <v>0.37</v>
      </c>
      <c r="E365" s="12">
        <v>2.2763662392836665</v>
      </c>
      <c r="F365" s="13"/>
    </row>
    <row r="366" spans="1:11" x14ac:dyDescent="0.25">
      <c r="A366" s="24">
        <v>2010</v>
      </c>
      <c r="B366" s="24">
        <v>1</v>
      </c>
      <c r="C366" s="28">
        <v>3040.22</v>
      </c>
      <c r="D366" s="26">
        <v>0.75</v>
      </c>
      <c r="E366" s="12">
        <v>2.2594220155120355</v>
      </c>
      <c r="F366" s="13"/>
    </row>
    <row r="367" spans="1:11" x14ac:dyDescent="0.25">
      <c r="A367" s="24">
        <v>2010</v>
      </c>
      <c r="B367" s="24">
        <v>2</v>
      </c>
      <c r="C367" s="28">
        <v>3063.93</v>
      </c>
      <c r="D367" s="26">
        <v>0.78</v>
      </c>
      <c r="E367" s="12">
        <v>2.2419376421785095</v>
      </c>
      <c r="F367" s="13"/>
    </row>
    <row r="368" spans="1:11" x14ac:dyDescent="0.25">
      <c r="A368" s="24">
        <v>2010</v>
      </c>
      <c r="B368" s="24">
        <v>3</v>
      </c>
      <c r="C368" s="28">
        <v>3079.86</v>
      </c>
      <c r="D368" s="26">
        <v>0.52</v>
      </c>
      <c r="E368" s="12">
        <v>2.2303416389056645</v>
      </c>
      <c r="F368" s="13"/>
      <c r="J368" s="29"/>
      <c r="K368" s="30"/>
    </row>
    <row r="369" spans="1:11" x14ac:dyDescent="0.25">
      <c r="A369" s="24">
        <v>2010</v>
      </c>
      <c r="B369" s="24">
        <v>4</v>
      </c>
      <c r="C369" s="28">
        <v>3097.42</v>
      </c>
      <c r="D369" s="26">
        <v>0.56999999999999995</v>
      </c>
      <c r="E369" s="12">
        <v>2.2176973093736079</v>
      </c>
      <c r="F369" s="13"/>
      <c r="J369" s="29"/>
      <c r="K369" s="30"/>
    </row>
    <row r="370" spans="1:11" x14ac:dyDescent="0.25">
      <c r="A370" s="24">
        <v>2010</v>
      </c>
      <c r="B370" s="24">
        <v>5</v>
      </c>
      <c r="C370" s="28">
        <v>3110.74</v>
      </c>
      <c r="D370" s="26">
        <v>0.43</v>
      </c>
      <c r="E370" s="12">
        <v>2.2082012640079212</v>
      </c>
      <c r="F370" s="13"/>
      <c r="J370" s="29"/>
      <c r="K370" s="30"/>
    </row>
    <row r="371" spans="1:11" x14ac:dyDescent="0.25">
      <c r="A371" s="24">
        <v>2010</v>
      </c>
      <c r="B371" s="24">
        <v>6</v>
      </c>
      <c r="C371" s="28">
        <v>3110.74</v>
      </c>
      <c r="D371" s="26">
        <v>0</v>
      </c>
      <c r="E371" s="12">
        <v>2.2082012640079212</v>
      </c>
      <c r="F371" s="13"/>
      <c r="J371" s="29"/>
      <c r="K371" s="30"/>
    </row>
    <row r="372" spans="1:11" x14ac:dyDescent="0.25">
      <c r="A372" s="24">
        <v>2010</v>
      </c>
      <c r="B372" s="24">
        <v>7</v>
      </c>
      <c r="C372" s="28">
        <v>3111.05</v>
      </c>
      <c r="D372" s="26">
        <v>0.01</v>
      </c>
      <c r="E372" s="12">
        <v>2.2079812282026969</v>
      </c>
      <c r="F372" s="13"/>
      <c r="J372" s="29"/>
      <c r="K372" s="30"/>
    </row>
    <row r="373" spans="1:11" x14ac:dyDescent="0.25">
      <c r="A373" s="24">
        <v>2010</v>
      </c>
      <c r="B373" s="24">
        <v>8</v>
      </c>
      <c r="C373" s="28">
        <v>3112.29</v>
      </c>
      <c r="D373" s="26">
        <v>0.04</v>
      </c>
      <c r="E373" s="12">
        <v>2.2071015233156293</v>
      </c>
      <c r="F373" s="13"/>
      <c r="J373" s="29"/>
      <c r="K373" s="30"/>
    </row>
    <row r="374" spans="1:11" x14ac:dyDescent="0.25">
      <c r="A374" s="24">
        <v>2010</v>
      </c>
      <c r="B374" s="24">
        <v>9</v>
      </c>
      <c r="C374" s="28">
        <v>3126.29</v>
      </c>
      <c r="D374" s="26">
        <v>0.45</v>
      </c>
      <c r="E374" s="12">
        <v>2.1972177884969084</v>
      </c>
      <c r="F374" s="13"/>
      <c r="J374" s="29"/>
      <c r="K374" s="30"/>
    </row>
    <row r="375" spans="1:11" x14ac:dyDescent="0.25">
      <c r="A375" s="24">
        <v>2010</v>
      </c>
      <c r="B375" s="24">
        <v>10</v>
      </c>
      <c r="C375" s="28">
        <v>3149.74</v>
      </c>
      <c r="D375" s="10">
        <v>0.75</v>
      </c>
      <c r="E375" s="12">
        <v>2.1808593725196368</v>
      </c>
      <c r="F375" s="13"/>
      <c r="J375" s="29"/>
      <c r="K375" s="30"/>
    </row>
    <row r="376" spans="1:11" x14ac:dyDescent="0.25">
      <c r="A376" s="24">
        <v>2010</v>
      </c>
      <c r="B376" s="24">
        <v>11</v>
      </c>
      <c r="C376" s="28">
        <v>3175.88</v>
      </c>
      <c r="D376" s="10">
        <v>0.83</v>
      </c>
      <c r="E376" s="12">
        <v>2.1629091779286371</v>
      </c>
      <c r="F376" s="13"/>
      <c r="J376" s="29"/>
      <c r="K376" s="30"/>
    </row>
    <row r="377" spans="1:11" x14ac:dyDescent="0.25">
      <c r="A377" s="24">
        <v>2010</v>
      </c>
      <c r="B377" s="24">
        <v>12</v>
      </c>
      <c r="C377" s="28">
        <v>3195.89</v>
      </c>
      <c r="D377" s="31">
        <v>0.63</v>
      </c>
      <c r="E377" s="12">
        <v>2.1493668430390285</v>
      </c>
      <c r="F377" s="13"/>
      <c r="J377" s="29"/>
      <c r="K377" s="30"/>
    </row>
    <row r="378" spans="1:11" x14ac:dyDescent="0.25">
      <c r="A378" s="24">
        <v>2011</v>
      </c>
      <c r="B378" s="24">
        <v>1</v>
      </c>
      <c r="C378" s="28">
        <v>3222.42</v>
      </c>
      <c r="D378" s="31">
        <v>0.83</v>
      </c>
      <c r="E378" s="12">
        <v>2.1316712284556329</v>
      </c>
      <c r="F378" s="13"/>
      <c r="J378" s="29"/>
      <c r="K378" s="30"/>
    </row>
    <row r="379" spans="1:11" x14ac:dyDescent="0.25">
      <c r="A379" s="24">
        <v>2011</v>
      </c>
      <c r="B379" s="24">
        <v>2</v>
      </c>
      <c r="C379" s="28">
        <v>3248.2</v>
      </c>
      <c r="D379" s="31">
        <v>0.8</v>
      </c>
      <c r="E379" s="12">
        <v>2.1147527861584878</v>
      </c>
      <c r="F379" s="13"/>
    </row>
    <row r="380" spans="1:11" x14ac:dyDescent="0.25">
      <c r="A380" s="24">
        <v>2011</v>
      </c>
      <c r="B380" s="24">
        <v>3</v>
      </c>
      <c r="C380" s="28">
        <v>3273.86</v>
      </c>
      <c r="D380" s="31">
        <v>0.79</v>
      </c>
      <c r="E380" s="12">
        <v>2.0981776862785826</v>
      </c>
      <c r="F380" s="13"/>
    </row>
    <row r="381" spans="1:11" x14ac:dyDescent="0.25">
      <c r="A381" s="24">
        <v>2011</v>
      </c>
      <c r="B381" s="24">
        <v>4</v>
      </c>
      <c r="C381" s="17">
        <v>3299.07</v>
      </c>
      <c r="D381" s="10">
        <v>0.77</v>
      </c>
      <c r="E381" s="12">
        <v>2.0821443618959283</v>
      </c>
      <c r="F381" s="13"/>
    </row>
    <row r="382" spans="1:11" x14ac:dyDescent="0.25">
      <c r="A382" s="24">
        <v>2011</v>
      </c>
      <c r="B382" s="24">
        <v>5</v>
      </c>
      <c r="C382" s="17">
        <v>3314.58</v>
      </c>
      <c r="D382" s="31">
        <v>0.47</v>
      </c>
      <c r="E382" s="12">
        <v>2.0724013298819157</v>
      </c>
      <c r="F382" s="13"/>
    </row>
    <row r="383" spans="1:11" x14ac:dyDescent="0.25">
      <c r="A383" s="24">
        <v>2011</v>
      </c>
      <c r="B383" s="24">
        <v>6</v>
      </c>
      <c r="C383" s="17">
        <v>3319.55</v>
      </c>
      <c r="D383" s="10">
        <v>0.15</v>
      </c>
      <c r="E383" s="12">
        <v>2.0692985495021916</v>
      </c>
      <c r="F383" s="13"/>
    </row>
    <row r="384" spans="1:11" x14ac:dyDescent="0.25">
      <c r="A384" s="24">
        <v>2011</v>
      </c>
      <c r="B384" s="24">
        <v>7</v>
      </c>
      <c r="C384" s="17">
        <v>3324.86</v>
      </c>
      <c r="D384" s="11">
        <v>0.16</v>
      </c>
      <c r="E384" s="12">
        <v>2.0659937561280777</v>
      </c>
      <c r="F384" s="13"/>
    </row>
    <row r="385" spans="1:6" x14ac:dyDescent="0.25">
      <c r="A385" s="10">
        <v>2011</v>
      </c>
      <c r="B385" s="10">
        <v>8</v>
      </c>
      <c r="C385" s="17">
        <v>3337.16</v>
      </c>
      <c r="D385" s="11">
        <v>0.37</v>
      </c>
      <c r="E385" s="12">
        <v>2.0583789809298927</v>
      </c>
      <c r="F385" s="13"/>
    </row>
    <row r="386" spans="1:6" x14ac:dyDescent="0.25">
      <c r="A386" s="24">
        <v>2011</v>
      </c>
      <c r="B386" s="24">
        <v>9</v>
      </c>
      <c r="C386" s="17">
        <v>3354.85</v>
      </c>
      <c r="D386" s="11">
        <v>0.53</v>
      </c>
      <c r="E386" s="12">
        <v>2.0475252246747249</v>
      </c>
      <c r="F386" s="13"/>
    </row>
    <row r="387" spans="1:6" x14ac:dyDescent="0.25">
      <c r="A387" s="24">
        <v>2011</v>
      </c>
      <c r="B387" s="10">
        <v>10</v>
      </c>
      <c r="C387" s="17">
        <v>3369.28</v>
      </c>
      <c r="D387" s="10">
        <v>0.43</v>
      </c>
      <c r="E387" s="12">
        <v>2.0387560547060501</v>
      </c>
      <c r="F387" s="13"/>
    </row>
    <row r="388" spans="1:6" x14ac:dyDescent="0.25">
      <c r="A388" s="24">
        <v>2011</v>
      </c>
      <c r="B388" s="10">
        <v>11</v>
      </c>
      <c r="C388" s="17">
        <v>3386.8</v>
      </c>
      <c r="D388" s="10">
        <v>0.52</v>
      </c>
      <c r="E388" s="12">
        <v>2.0282095193102632</v>
      </c>
      <c r="F388" s="13"/>
    </row>
    <row r="389" spans="1:6" x14ac:dyDescent="0.25">
      <c r="A389" s="10">
        <v>2011</v>
      </c>
      <c r="B389" s="10">
        <v>12</v>
      </c>
      <c r="C389" s="17">
        <v>3403.73</v>
      </c>
      <c r="D389" s="12">
        <v>0.5</v>
      </c>
      <c r="E389" s="12">
        <v>2.0181212963425419</v>
      </c>
      <c r="F389" s="13"/>
    </row>
    <row r="390" spans="1:6" x14ac:dyDescent="0.25">
      <c r="A390" s="10">
        <v>2012</v>
      </c>
      <c r="B390" s="10">
        <v>1</v>
      </c>
      <c r="C390" s="17">
        <v>3422.79</v>
      </c>
      <c r="D390" s="10">
        <v>0.56000000000000005</v>
      </c>
      <c r="E390" s="12">
        <v>2.0068832735867526</v>
      </c>
      <c r="F390" s="13"/>
    </row>
    <row r="391" spans="1:6" x14ac:dyDescent="0.25">
      <c r="A391" s="10">
        <v>2012</v>
      </c>
      <c r="B391" s="10">
        <v>2</v>
      </c>
      <c r="C391" s="17">
        <v>3438.19</v>
      </c>
      <c r="D391" s="10">
        <v>0.45</v>
      </c>
      <c r="E391" s="12">
        <v>1.9978942408651064</v>
      </c>
      <c r="F391" s="13"/>
    </row>
    <row r="392" spans="1:6" x14ac:dyDescent="0.25">
      <c r="A392" s="10">
        <v>2012</v>
      </c>
      <c r="B392" s="10">
        <v>3</v>
      </c>
      <c r="C392" s="17">
        <v>3445.41</v>
      </c>
      <c r="D392" s="10">
        <v>0.21</v>
      </c>
      <c r="E392" s="12">
        <v>1.9937075703617277</v>
      </c>
      <c r="F392" s="13"/>
    </row>
    <row r="393" spans="1:6" x14ac:dyDescent="0.25">
      <c r="A393" s="10">
        <v>2012</v>
      </c>
      <c r="B393" s="10">
        <v>4</v>
      </c>
      <c r="C393" s="17">
        <v>3467.46</v>
      </c>
      <c r="D393" s="10">
        <v>0.64</v>
      </c>
      <c r="E393" s="12">
        <v>1.9810293413622653</v>
      </c>
      <c r="F393" s="13"/>
    </row>
    <row r="394" spans="1:6" x14ac:dyDescent="0.25">
      <c r="A394" s="10">
        <v>2012</v>
      </c>
      <c r="B394" s="10">
        <v>5</v>
      </c>
      <c r="C394" s="17">
        <v>3479.94</v>
      </c>
      <c r="D394" s="10">
        <v>0.36</v>
      </c>
      <c r="E394" s="12">
        <v>1.9739248377845595</v>
      </c>
      <c r="F394" s="13"/>
    </row>
    <row r="395" spans="1:6" x14ac:dyDescent="0.25">
      <c r="A395" s="10">
        <v>2012</v>
      </c>
      <c r="B395" s="10">
        <v>6</v>
      </c>
      <c r="C395" s="17">
        <v>3482.72</v>
      </c>
      <c r="D395">
        <v>0.08</v>
      </c>
      <c r="E395" s="12">
        <v>1.9723491983277441</v>
      </c>
      <c r="F395" s="13"/>
    </row>
    <row r="396" spans="1:6" x14ac:dyDescent="0.25">
      <c r="A396" s="10">
        <v>2012</v>
      </c>
      <c r="B396" s="10">
        <v>7</v>
      </c>
      <c r="C396" s="17">
        <v>3497.7</v>
      </c>
      <c r="D396">
        <v>0.43</v>
      </c>
      <c r="E396" s="12">
        <v>1.9639019927380852</v>
      </c>
      <c r="F396" s="13"/>
    </row>
    <row r="397" spans="1:6" x14ac:dyDescent="0.25">
      <c r="A397" s="10">
        <v>2012</v>
      </c>
      <c r="B397" s="10">
        <v>8</v>
      </c>
      <c r="C397" s="17">
        <v>3512.04</v>
      </c>
      <c r="D397" s="10">
        <v>0.41</v>
      </c>
      <c r="E397" s="12">
        <v>1.9558831903964649</v>
      </c>
      <c r="F397" s="13"/>
    </row>
    <row r="398" spans="1:6" x14ac:dyDescent="0.25">
      <c r="A398" s="10">
        <v>2012</v>
      </c>
      <c r="B398" s="10">
        <v>9</v>
      </c>
      <c r="C398" s="17">
        <v>3532.06</v>
      </c>
      <c r="D398">
        <v>0.56999999999999995</v>
      </c>
      <c r="E398" s="12">
        <v>1.9447970872521985</v>
      </c>
      <c r="F398" s="13"/>
    </row>
    <row r="399" spans="1:6" x14ac:dyDescent="0.25">
      <c r="A399" s="10">
        <v>2012</v>
      </c>
      <c r="B399" s="10">
        <v>10</v>
      </c>
      <c r="C399" s="17">
        <v>3552.9</v>
      </c>
      <c r="D399">
        <v>0.59</v>
      </c>
      <c r="E399" s="12">
        <v>1.9333896253764531</v>
      </c>
      <c r="F399" s="13"/>
    </row>
    <row r="400" spans="1:6" x14ac:dyDescent="0.25">
      <c r="A400" s="10">
        <v>2012</v>
      </c>
      <c r="B400" s="10">
        <v>11</v>
      </c>
      <c r="C400" s="17">
        <v>3574.22</v>
      </c>
      <c r="D400">
        <v>0.6</v>
      </c>
      <c r="E400" s="12">
        <v>1.9218570765090008</v>
      </c>
      <c r="F400" s="13"/>
    </row>
    <row r="401" spans="1:6" x14ac:dyDescent="0.25">
      <c r="A401" s="10">
        <v>2012</v>
      </c>
      <c r="B401" s="10">
        <v>12</v>
      </c>
      <c r="C401" s="17">
        <v>3602.46</v>
      </c>
      <c r="D401">
        <v>0.79</v>
      </c>
      <c r="E401" s="12">
        <v>1.9067914702730913</v>
      </c>
      <c r="F401" s="13"/>
    </row>
    <row r="402" spans="1:6" x14ac:dyDescent="0.25">
      <c r="A402" s="10">
        <v>2013</v>
      </c>
      <c r="B402" s="10">
        <v>1</v>
      </c>
      <c r="C402" s="17">
        <v>3633.44</v>
      </c>
      <c r="D402">
        <v>0.86</v>
      </c>
      <c r="E402" s="12">
        <v>1.8905334889250958</v>
      </c>
      <c r="F402" s="13"/>
    </row>
    <row r="403" spans="1:6" x14ac:dyDescent="0.25">
      <c r="A403" s="10">
        <v>2013</v>
      </c>
      <c r="B403" s="10">
        <v>2</v>
      </c>
      <c r="C403" s="17">
        <v>3655.24</v>
      </c>
      <c r="D403">
        <v>0.6</v>
      </c>
      <c r="E403" s="12">
        <v>1.8792582703187755</v>
      </c>
      <c r="F403" s="13"/>
    </row>
    <row r="404" spans="1:6" x14ac:dyDescent="0.25">
      <c r="A404" s="10">
        <v>2013</v>
      </c>
      <c r="B404" s="10">
        <v>3</v>
      </c>
      <c r="C404" s="17">
        <v>3672.42</v>
      </c>
      <c r="D404">
        <v>0.47</v>
      </c>
      <c r="E404" s="12">
        <v>1.8704668855958742</v>
      </c>
      <c r="F404" s="13"/>
    </row>
    <row r="405" spans="1:6" x14ac:dyDescent="0.25">
      <c r="A405" s="10">
        <v>2013</v>
      </c>
      <c r="B405" s="10">
        <v>4</v>
      </c>
      <c r="C405" s="17">
        <v>3692.62</v>
      </c>
      <c r="D405">
        <v>0.55000000000000004</v>
      </c>
      <c r="E405" s="12">
        <v>1.8602347384783706</v>
      </c>
      <c r="F405" s="13"/>
    </row>
    <row r="406" spans="1:6" x14ac:dyDescent="0.25">
      <c r="A406" s="10">
        <v>2013</v>
      </c>
      <c r="B406" s="10">
        <v>5</v>
      </c>
      <c r="C406" s="17">
        <v>3706.28</v>
      </c>
      <c r="D406">
        <v>0.37</v>
      </c>
      <c r="E406" s="12">
        <v>1.8533785898528983</v>
      </c>
      <c r="F406" s="13"/>
    </row>
    <row r="407" spans="1:6" x14ac:dyDescent="0.25">
      <c r="A407" s="10">
        <v>2013</v>
      </c>
      <c r="B407" s="10">
        <v>6</v>
      </c>
      <c r="C407" s="17">
        <v>3715.92</v>
      </c>
      <c r="D407">
        <v>0.26</v>
      </c>
      <c r="E407" s="12">
        <v>1.8485704751447825</v>
      </c>
      <c r="F407" s="13"/>
    </row>
    <row r="408" spans="1:6" x14ac:dyDescent="0.25">
      <c r="A408" s="10">
        <v>2013</v>
      </c>
      <c r="B408" s="10">
        <v>7</v>
      </c>
      <c r="C408" s="17">
        <v>3717.03</v>
      </c>
      <c r="D408">
        <v>0.03</v>
      </c>
      <c r="E408" s="12">
        <v>1.8480184448336441</v>
      </c>
      <c r="F408" s="13"/>
    </row>
    <row r="409" spans="1:6" x14ac:dyDescent="0.25">
      <c r="A409" s="10">
        <v>2013</v>
      </c>
      <c r="B409" s="10">
        <v>8</v>
      </c>
      <c r="C409" s="17">
        <v>3725.95</v>
      </c>
      <c r="D409">
        <v>0.24</v>
      </c>
      <c r="E409" s="12">
        <v>1.8435942511305843</v>
      </c>
      <c r="F409" s="13"/>
    </row>
    <row r="410" spans="1:6" x14ac:dyDescent="0.25">
      <c r="A410" s="10">
        <v>2013</v>
      </c>
      <c r="B410" s="10">
        <v>9</v>
      </c>
      <c r="C410" s="17">
        <v>3738.99</v>
      </c>
      <c r="D410">
        <v>0.35</v>
      </c>
      <c r="E410" s="12">
        <v>1.8371645818790638</v>
      </c>
      <c r="F410" s="13"/>
    </row>
    <row r="411" spans="1:6" x14ac:dyDescent="0.25">
      <c r="A411" s="10">
        <v>2013</v>
      </c>
      <c r="B411" s="10">
        <v>10</v>
      </c>
      <c r="C411" s="17">
        <v>3760.3</v>
      </c>
      <c r="D411">
        <v>0.56999999999999995</v>
      </c>
      <c r="E411" s="12">
        <v>1.8267531845863363</v>
      </c>
      <c r="F411" s="13"/>
    </row>
    <row r="412" spans="1:6" x14ac:dyDescent="0.25">
      <c r="A412" s="10">
        <v>2013</v>
      </c>
      <c r="B412" s="10">
        <v>11</v>
      </c>
      <c r="C412" s="17">
        <v>3780.61</v>
      </c>
      <c r="D412">
        <v>0.54</v>
      </c>
      <c r="E412" s="12">
        <v>1.8169395944040776</v>
      </c>
      <c r="F412" s="13"/>
    </row>
    <row r="413" spans="1:6" x14ac:dyDescent="0.25">
      <c r="A413" s="10">
        <v>2013</v>
      </c>
      <c r="B413" s="10">
        <v>12</v>
      </c>
      <c r="C413" s="17">
        <v>3815.39</v>
      </c>
      <c r="D413">
        <v>0.92</v>
      </c>
      <c r="E413" s="12">
        <v>1.8003768946293828</v>
      </c>
      <c r="F413" s="13"/>
    </row>
    <row r="414" spans="1:6" x14ac:dyDescent="0.25">
      <c r="A414" s="10">
        <v>2014</v>
      </c>
      <c r="B414" s="10">
        <v>1</v>
      </c>
      <c r="C414" s="17">
        <v>3836.37</v>
      </c>
      <c r="D414">
        <v>0.55000000000000004</v>
      </c>
      <c r="E414" s="12">
        <v>1.7905311531473764</v>
      </c>
      <c r="F414" s="13"/>
    </row>
    <row r="415" spans="1:6" x14ac:dyDescent="0.25">
      <c r="A415" s="10">
        <v>2014</v>
      </c>
      <c r="B415" s="10">
        <v>2</v>
      </c>
      <c r="C415" s="17">
        <v>3862.84</v>
      </c>
      <c r="D415">
        <v>0.69</v>
      </c>
      <c r="E415" s="12">
        <v>1.7782615899182985</v>
      </c>
      <c r="F415" s="13"/>
    </row>
    <row r="416" spans="1:6" x14ac:dyDescent="0.25">
      <c r="A416" s="10">
        <v>2014</v>
      </c>
      <c r="B416" s="10">
        <v>3</v>
      </c>
      <c r="C416" s="17">
        <v>3898.38</v>
      </c>
      <c r="D416">
        <v>0.92</v>
      </c>
      <c r="E416" s="12">
        <v>1.7620498771284483</v>
      </c>
      <c r="F416" s="13"/>
    </row>
    <row r="417" spans="1:6" x14ac:dyDescent="0.25">
      <c r="A417" s="10">
        <v>2014</v>
      </c>
      <c r="B417" s="10">
        <v>4</v>
      </c>
      <c r="C417" s="17">
        <v>3924.5</v>
      </c>
      <c r="D417">
        <v>0.67</v>
      </c>
      <c r="E417" s="12">
        <v>1.7503223340552938</v>
      </c>
      <c r="F417" s="13"/>
    </row>
    <row r="418" spans="1:6" x14ac:dyDescent="0.25">
      <c r="A418" s="10">
        <v>2014</v>
      </c>
      <c r="B418" s="10">
        <v>5</v>
      </c>
      <c r="C418" s="17">
        <v>3942.55</v>
      </c>
      <c r="D418">
        <v>0.46</v>
      </c>
      <c r="E418" s="12">
        <v>1.7423089117449366</v>
      </c>
      <c r="F418" s="13"/>
    </row>
    <row r="419" spans="1:6" x14ac:dyDescent="0.25">
      <c r="A419" s="10">
        <v>2014</v>
      </c>
      <c r="B419" s="10">
        <v>6</v>
      </c>
      <c r="C419" s="17">
        <v>3958.32</v>
      </c>
      <c r="D419">
        <v>0.4</v>
      </c>
      <c r="E419" s="12">
        <v>1.7353675296590474</v>
      </c>
      <c r="F419" s="13"/>
    </row>
    <row r="420" spans="1:6" x14ac:dyDescent="0.25">
      <c r="A420" s="10">
        <v>2014</v>
      </c>
      <c r="B420" s="10">
        <v>7</v>
      </c>
      <c r="C420" s="17">
        <v>3958.72</v>
      </c>
      <c r="D420">
        <v>0.01</v>
      </c>
      <c r="E420" s="12">
        <v>1.7351921833319863</v>
      </c>
      <c r="F420" s="13"/>
    </row>
    <row r="421" spans="1:6" x14ac:dyDescent="0.25">
      <c r="A421" s="10">
        <v>2014</v>
      </c>
      <c r="B421" s="10">
        <v>8</v>
      </c>
      <c r="C421" s="17">
        <v>3968.62</v>
      </c>
      <c r="D421">
        <v>0.25</v>
      </c>
      <c r="E421" s="12">
        <v>1.7308636251392173</v>
      </c>
      <c r="F421" s="13"/>
    </row>
    <row r="422" spans="1:6" x14ac:dyDescent="0.25">
      <c r="A422" s="10">
        <v>2014</v>
      </c>
      <c r="B422" s="10">
        <v>9</v>
      </c>
      <c r="C422" s="17">
        <v>3991.24</v>
      </c>
      <c r="D422">
        <v>0.56999999999999995</v>
      </c>
      <c r="E422" s="12">
        <v>1.7210541084976099</v>
      </c>
      <c r="F422" s="13"/>
    </row>
    <row r="423" spans="1:6" x14ac:dyDescent="0.25">
      <c r="A423" s="10">
        <v>2014</v>
      </c>
      <c r="B423" s="10">
        <v>10</v>
      </c>
      <c r="C423" s="17">
        <v>4008</v>
      </c>
      <c r="D423">
        <v>0.42</v>
      </c>
      <c r="E423" s="12">
        <v>1.7138572854291418</v>
      </c>
      <c r="F423" s="13"/>
    </row>
    <row r="424" spans="1:6" x14ac:dyDescent="0.25">
      <c r="A424" s="10">
        <v>2014</v>
      </c>
      <c r="B424" s="10">
        <v>11</v>
      </c>
      <c r="C424" s="17">
        <v>4028.44</v>
      </c>
      <c r="D424">
        <v>0.51</v>
      </c>
      <c r="E424" s="12">
        <v>1.7051613031347121</v>
      </c>
      <c r="F424" s="13"/>
    </row>
    <row r="425" spans="1:6" x14ac:dyDescent="0.25">
      <c r="A425" s="10">
        <v>2014</v>
      </c>
      <c r="B425" s="10">
        <v>12</v>
      </c>
      <c r="C425" s="17">
        <v>4059.86</v>
      </c>
      <c r="D425">
        <v>0.78</v>
      </c>
      <c r="E425" s="12">
        <v>1.6919647475528714</v>
      </c>
    </row>
    <row r="426" spans="1:6" x14ac:dyDescent="0.25">
      <c r="A426" s="10">
        <v>2015</v>
      </c>
      <c r="B426" s="10">
        <v>1</v>
      </c>
      <c r="C426" s="17">
        <v>4110.2</v>
      </c>
      <c r="D426">
        <v>1.24</v>
      </c>
      <c r="E426" s="12">
        <v>1.67124227531507</v>
      </c>
    </row>
    <row r="427" spans="1:6" x14ac:dyDescent="0.25">
      <c r="A427" s="10">
        <v>2015</v>
      </c>
      <c r="B427" s="10">
        <v>2</v>
      </c>
      <c r="C427" s="17">
        <v>4160.34</v>
      </c>
      <c r="D427">
        <v>1.22</v>
      </c>
      <c r="E427" s="12">
        <v>1.6511006311984118</v>
      </c>
    </row>
    <row r="428" spans="1:6" x14ac:dyDescent="0.25">
      <c r="A428" s="10">
        <v>2015</v>
      </c>
      <c r="B428" s="10">
        <v>3</v>
      </c>
      <c r="C428" s="17">
        <v>4215.26</v>
      </c>
      <c r="D428">
        <v>1.32</v>
      </c>
      <c r="E428" s="12">
        <v>1.6295886849209775</v>
      </c>
    </row>
    <row r="429" spans="1:6" x14ac:dyDescent="0.25">
      <c r="A429" s="10">
        <v>2015</v>
      </c>
      <c r="B429" s="10">
        <v>4</v>
      </c>
      <c r="C429" s="17">
        <v>4245.1899999999996</v>
      </c>
      <c r="D429">
        <v>0.71</v>
      </c>
      <c r="E429" s="12">
        <v>1.6180995432477701</v>
      </c>
    </row>
    <row r="430" spans="1:6" x14ac:dyDescent="0.25">
      <c r="A430" s="10">
        <v>2015</v>
      </c>
      <c r="B430" s="10">
        <v>5</v>
      </c>
      <c r="C430" s="17">
        <v>4276.6000000000004</v>
      </c>
      <c r="D430">
        <v>0.74</v>
      </c>
      <c r="E430" s="12">
        <v>1.6062152176963007</v>
      </c>
    </row>
    <row r="431" spans="1:6" x14ac:dyDescent="0.25">
      <c r="A431" s="10">
        <v>2015</v>
      </c>
      <c r="B431" s="10">
        <v>6</v>
      </c>
      <c r="C431" s="17">
        <v>4310.3900000000003</v>
      </c>
      <c r="D431">
        <v>0.79</v>
      </c>
      <c r="E431" s="12">
        <v>1.5936237788227978</v>
      </c>
    </row>
    <row r="432" spans="1:6" x14ac:dyDescent="0.25">
      <c r="A432" s="10">
        <v>2015</v>
      </c>
      <c r="B432" s="10">
        <v>7</v>
      </c>
      <c r="C432" s="17">
        <v>4337.1099999999997</v>
      </c>
      <c r="D432">
        <v>0.62</v>
      </c>
      <c r="E432" s="12">
        <v>1.5838058061704685</v>
      </c>
    </row>
    <row r="433" spans="1:5" x14ac:dyDescent="0.25">
      <c r="A433" s="10">
        <v>2015</v>
      </c>
      <c r="B433" s="10">
        <v>8</v>
      </c>
      <c r="C433" s="17">
        <v>4346.6499999999996</v>
      </c>
      <c r="D433">
        <v>0.22</v>
      </c>
      <c r="E433" s="12">
        <v>1.580329679178218</v>
      </c>
    </row>
    <row r="434" spans="1:5" x14ac:dyDescent="0.25">
      <c r="A434" s="10">
        <v>2015</v>
      </c>
      <c r="B434" s="10">
        <v>9</v>
      </c>
      <c r="C434" s="17">
        <v>4370.12</v>
      </c>
      <c r="D434">
        <v>0.54</v>
      </c>
      <c r="E434" s="12">
        <v>1.5718424208030901</v>
      </c>
    </row>
    <row r="435" spans="1:5" x14ac:dyDescent="0.25">
      <c r="A435" s="10">
        <v>2015</v>
      </c>
      <c r="B435" s="10">
        <v>10</v>
      </c>
      <c r="C435" s="17">
        <v>4405.95</v>
      </c>
      <c r="D435">
        <v>0.82</v>
      </c>
      <c r="E435" s="12">
        <v>1.5590599076249165</v>
      </c>
    </row>
    <row r="436" spans="1:5" x14ac:dyDescent="0.25">
      <c r="A436" s="10">
        <v>2015</v>
      </c>
      <c r="B436" s="10">
        <v>11</v>
      </c>
      <c r="C436" s="17">
        <v>4450.45</v>
      </c>
      <c r="D436">
        <v>1.01</v>
      </c>
      <c r="E436" s="12">
        <v>1.5434708849666889</v>
      </c>
    </row>
    <row r="437" spans="1:5" x14ac:dyDescent="0.25">
      <c r="A437" s="10">
        <v>2015</v>
      </c>
      <c r="B437" s="10">
        <v>12</v>
      </c>
      <c r="C437" s="17">
        <v>4493.17</v>
      </c>
      <c r="D437">
        <v>0.96</v>
      </c>
      <c r="E437" s="12">
        <v>1.5287959280418948</v>
      </c>
    </row>
    <row r="438" spans="1:5" x14ac:dyDescent="0.25">
      <c r="A438" s="10">
        <v>2016</v>
      </c>
      <c r="B438" s="10">
        <v>1</v>
      </c>
      <c r="C438" s="17">
        <v>4550.2299999999996</v>
      </c>
      <c r="D438">
        <v>1.27</v>
      </c>
      <c r="E438" s="12">
        <v>1.50962478819752</v>
      </c>
    </row>
    <row r="439" spans="1:5" x14ac:dyDescent="0.25">
      <c r="A439" s="10">
        <v>2016</v>
      </c>
      <c r="B439" s="10">
        <v>2</v>
      </c>
      <c r="C439" s="17">
        <v>4591.18</v>
      </c>
      <c r="D439" s="19">
        <v>0.9</v>
      </c>
      <c r="E439" s="12">
        <v>1.4961600285765315</v>
      </c>
    </row>
    <row r="440" spans="1:5" x14ac:dyDescent="0.25">
      <c r="A440" s="10">
        <v>2016</v>
      </c>
      <c r="B440" s="10">
        <v>3</v>
      </c>
      <c r="C440" s="17">
        <v>4610.92</v>
      </c>
      <c r="D440" s="19">
        <v>0.43</v>
      </c>
      <c r="E440" s="12">
        <v>1.4897547561007349</v>
      </c>
    </row>
    <row r="441" spans="1:5" x14ac:dyDescent="0.25">
      <c r="A441" s="10">
        <v>2016</v>
      </c>
      <c r="B441" s="10">
        <v>4</v>
      </c>
      <c r="C441" s="17">
        <v>4639.05</v>
      </c>
      <c r="D441" s="19">
        <v>0.61</v>
      </c>
      <c r="E441" s="12">
        <v>1.4807212683631348</v>
      </c>
    </row>
    <row r="442" spans="1:5" x14ac:dyDescent="0.25">
      <c r="A442" s="10">
        <v>2016</v>
      </c>
      <c r="B442" s="10">
        <v>5</v>
      </c>
      <c r="C442" s="17">
        <v>4675.2299999999996</v>
      </c>
      <c r="D442" s="19">
        <v>0.78</v>
      </c>
      <c r="E442" s="12">
        <v>1.4692624747873368</v>
      </c>
    </row>
    <row r="443" spans="1:5" x14ac:dyDescent="0.25">
      <c r="A443" s="10">
        <v>2016</v>
      </c>
      <c r="B443" s="10">
        <v>6</v>
      </c>
      <c r="C443" s="17">
        <v>4691.59</v>
      </c>
      <c r="D443" s="19">
        <v>0.35</v>
      </c>
      <c r="E443" s="12">
        <v>1.4641390232309304</v>
      </c>
    </row>
    <row r="444" spans="1:5" x14ac:dyDescent="0.25">
      <c r="A444" s="10">
        <v>2016</v>
      </c>
      <c r="B444" s="10">
        <v>7</v>
      </c>
      <c r="C444" s="17">
        <v>4715.99</v>
      </c>
      <c r="D444" s="19">
        <v>0.52</v>
      </c>
      <c r="E444" s="12">
        <v>1.4565637331716141</v>
      </c>
    </row>
    <row r="445" spans="1:5" x14ac:dyDescent="0.25">
      <c r="A445" s="10">
        <v>2016</v>
      </c>
      <c r="B445" s="10">
        <v>8</v>
      </c>
      <c r="C445" s="17">
        <v>4736.74</v>
      </c>
      <c r="D445" s="10">
        <v>0.44</v>
      </c>
      <c r="E445" s="12">
        <v>1.4501830372788036</v>
      </c>
    </row>
    <row r="446" spans="1:5" x14ac:dyDescent="0.25">
      <c r="A446" s="10">
        <v>2016</v>
      </c>
      <c r="B446" s="10">
        <v>9</v>
      </c>
      <c r="C446" s="17">
        <v>4740.53</v>
      </c>
      <c r="D446" s="10">
        <v>0.08</v>
      </c>
      <c r="E446" s="12">
        <v>1.4490236323786583</v>
      </c>
    </row>
    <row r="447" spans="1:5" x14ac:dyDescent="0.25">
      <c r="A447" s="10">
        <v>2016</v>
      </c>
      <c r="B447" s="10">
        <v>10</v>
      </c>
      <c r="C447" s="17">
        <v>4752.8599999999997</v>
      </c>
      <c r="D447" s="10">
        <v>0.26</v>
      </c>
      <c r="E447" s="12">
        <v>1.4452645354586504</v>
      </c>
    </row>
    <row r="448" spans="1:5" x14ac:dyDescent="0.25">
      <c r="A448" s="10">
        <v>2016</v>
      </c>
      <c r="B448" s="10">
        <v>11</v>
      </c>
      <c r="C448" s="17">
        <v>4761.42</v>
      </c>
      <c r="D448" s="10">
        <v>0.18</v>
      </c>
      <c r="E448" s="12">
        <v>1.4426662634256169</v>
      </c>
    </row>
    <row r="449" spans="1:5" x14ac:dyDescent="0.25">
      <c r="A449" s="10">
        <v>2016</v>
      </c>
      <c r="B449" s="10">
        <v>12</v>
      </c>
      <c r="C449" s="17">
        <v>4775.7</v>
      </c>
      <c r="D449" s="12">
        <v>0.3</v>
      </c>
      <c r="E449" s="12">
        <v>1.4383524928282767</v>
      </c>
    </row>
    <row r="450" spans="1:5" x14ac:dyDescent="0.25">
      <c r="A450" s="10">
        <v>2017</v>
      </c>
      <c r="B450" s="10">
        <v>1</v>
      </c>
      <c r="C450" s="17">
        <v>4793.8500000000004</v>
      </c>
      <c r="D450" s="10">
        <v>0.38</v>
      </c>
      <c r="E450" s="12">
        <v>1.4329067451004933</v>
      </c>
    </row>
    <row r="451" spans="1:5" x14ac:dyDescent="0.25">
      <c r="A451" s="10">
        <v>2017</v>
      </c>
      <c r="B451" s="10">
        <v>2</v>
      </c>
      <c r="C451" s="17">
        <v>4809.67</v>
      </c>
      <c r="D451" s="10">
        <v>0.33</v>
      </c>
      <c r="E451" s="12">
        <v>1.4281936182731871</v>
      </c>
    </row>
    <row r="452" spans="1:5" x14ac:dyDescent="0.25">
      <c r="A452" s="10">
        <v>2017</v>
      </c>
      <c r="B452" s="10">
        <v>3</v>
      </c>
      <c r="C452" s="17">
        <v>4821.6899999999996</v>
      </c>
      <c r="D452" s="10">
        <v>0.25</v>
      </c>
      <c r="E452" s="12">
        <v>1.4246332717366734</v>
      </c>
    </row>
    <row r="453" spans="1:5" x14ac:dyDescent="0.25">
      <c r="A453" s="10">
        <v>2017</v>
      </c>
      <c r="B453" s="10">
        <v>4</v>
      </c>
      <c r="C453" s="17">
        <v>4828.4399999999996</v>
      </c>
      <c r="D453" s="10">
        <v>0.14000000000000001</v>
      </c>
      <c r="E453" s="12">
        <v>1.4226416813712091</v>
      </c>
    </row>
    <row r="454" spans="1:5" x14ac:dyDescent="0.25">
      <c r="A454" s="10">
        <v>2017</v>
      </c>
      <c r="B454" s="10">
        <v>5</v>
      </c>
      <c r="C454" s="17">
        <v>4843.41</v>
      </c>
      <c r="D454" s="10">
        <v>0.31</v>
      </c>
      <c r="E454" s="12">
        <v>1.4182445838778879</v>
      </c>
    </row>
    <row r="455" spans="1:5" x14ac:dyDescent="0.25">
      <c r="A455" s="10">
        <v>2017</v>
      </c>
      <c r="B455" s="10">
        <v>6</v>
      </c>
      <c r="C455" s="17">
        <v>4832.2700000000004</v>
      </c>
      <c r="D455" s="10">
        <v>-0.23</v>
      </c>
      <c r="E455" s="12">
        <v>1.4215141124150761</v>
      </c>
    </row>
    <row r="456" spans="1:5" x14ac:dyDescent="0.25">
      <c r="A456" s="10">
        <v>2017</v>
      </c>
      <c r="B456" s="10">
        <v>7</v>
      </c>
      <c r="C456" s="17">
        <v>4843.87</v>
      </c>
      <c r="D456" s="10">
        <v>0.24</v>
      </c>
      <c r="E456" s="12">
        <v>1.4181098997289359</v>
      </c>
    </row>
    <row r="457" spans="1:5" x14ac:dyDescent="0.25">
      <c r="A457" s="10">
        <v>2017</v>
      </c>
      <c r="B457" s="10">
        <v>8</v>
      </c>
      <c r="C457" s="17">
        <v>4853.07</v>
      </c>
      <c r="D457" s="10">
        <v>0.19</v>
      </c>
      <c r="E457" s="12">
        <v>1.4154215785059767</v>
      </c>
    </row>
    <row r="458" spans="1:5" x14ac:dyDescent="0.25">
      <c r="A458" s="10">
        <v>2017</v>
      </c>
      <c r="B458" s="10">
        <v>9</v>
      </c>
      <c r="C458" s="17">
        <v>4860.83</v>
      </c>
      <c r="D458" s="10">
        <v>0.16</v>
      </c>
      <c r="E458" s="12">
        <v>1.4131619497081775</v>
      </c>
    </row>
    <row r="459" spans="1:5" x14ac:dyDescent="0.25">
      <c r="A459" s="10">
        <v>2017</v>
      </c>
      <c r="B459" s="10">
        <v>10</v>
      </c>
      <c r="C459" s="17">
        <v>4881.25</v>
      </c>
      <c r="D459" s="10">
        <v>0.42</v>
      </c>
      <c r="E459" s="12">
        <v>1.4072501920614597</v>
      </c>
    </row>
    <row r="460" spans="1:5" x14ac:dyDescent="0.25">
      <c r="A460" s="10">
        <v>2017</v>
      </c>
      <c r="B460" s="10">
        <v>11</v>
      </c>
      <c r="C460" s="17">
        <v>4894.92</v>
      </c>
      <c r="D460" s="10">
        <v>0.28000000000000003</v>
      </c>
      <c r="E460" s="12">
        <v>1.4033201768363937</v>
      </c>
    </row>
    <row r="461" spans="1:5" x14ac:dyDescent="0.25">
      <c r="A461" s="10">
        <v>2017</v>
      </c>
      <c r="B461" s="10">
        <v>12</v>
      </c>
      <c r="C461" s="17">
        <v>4916.46</v>
      </c>
      <c r="D461" s="10">
        <v>0.44</v>
      </c>
      <c r="E461" s="12">
        <v>1.3971719489225989</v>
      </c>
    </row>
    <row r="462" spans="1:5" x14ac:dyDescent="0.25">
      <c r="A462" s="10">
        <v>2018</v>
      </c>
      <c r="B462" s="10">
        <v>1</v>
      </c>
      <c r="C462" s="17">
        <v>4930.72</v>
      </c>
      <c r="D462" s="10">
        <v>0.28999999999999998</v>
      </c>
      <c r="E462" s="12">
        <v>1.3931312262712139</v>
      </c>
    </row>
    <row r="463" spans="1:5" x14ac:dyDescent="0.25">
      <c r="A463" s="10">
        <v>2018</v>
      </c>
      <c r="B463" s="10">
        <v>2</v>
      </c>
      <c r="C463" s="17">
        <v>4946.5</v>
      </c>
      <c r="D463" s="10">
        <v>0.32</v>
      </c>
      <c r="E463" s="12">
        <v>1.3886869503689478</v>
      </c>
    </row>
    <row r="464" spans="1:5" x14ac:dyDescent="0.25">
      <c r="A464" s="10">
        <v>2018</v>
      </c>
      <c r="B464" s="10">
        <v>3</v>
      </c>
      <c r="C464" s="17">
        <v>4950.95</v>
      </c>
      <c r="D464" s="10">
        <v>0.09</v>
      </c>
      <c r="E464" s="12">
        <v>1.387438774376635</v>
      </c>
    </row>
    <row r="465" spans="1:7" x14ac:dyDescent="0.25">
      <c r="A465" s="10">
        <v>2018</v>
      </c>
      <c r="B465" s="10">
        <v>4</v>
      </c>
      <c r="C465" s="17">
        <v>4961.84</v>
      </c>
      <c r="D465" s="10">
        <v>0.22</v>
      </c>
      <c r="E465" s="12">
        <v>1.3843936926623994</v>
      </c>
    </row>
    <row r="466" spans="1:7" x14ac:dyDescent="0.25">
      <c r="A466" s="10">
        <v>2018</v>
      </c>
      <c r="B466" s="10">
        <v>5</v>
      </c>
      <c r="C466" s="17">
        <v>4981.6899999999996</v>
      </c>
      <c r="D466" s="12">
        <v>0.4</v>
      </c>
      <c r="E466" s="12">
        <v>1.3788774492190403</v>
      </c>
    </row>
    <row r="467" spans="1:7" x14ac:dyDescent="0.25">
      <c r="A467" s="10">
        <v>2018</v>
      </c>
      <c r="B467" s="10">
        <v>6</v>
      </c>
      <c r="C467" s="17">
        <v>5044.46</v>
      </c>
      <c r="D467" s="10">
        <v>1.26</v>
      </c>
      <c r="E467" s="12">
        <v>1.3617195894109577</v>
      </c>
    </row>
    <row r="468" spans="1:7" x14ac:dyDescent="0.25">
      <c r="A468" s="10">
        <v>2018</v>
      </c>
      <c r="B468" s="10">
        <v>7</v>
      </c>
      <c r="C468" s="17">
        <v>5061.1099999999997</v>
      </c>
      <c r="D468" s="10">
        <v>0.33</v>
      </c>
      <c r="E468" s="12">
        <v>1.3572398149812988</v>
      </c>
    </row>
    <row r="469" spans="1:7" x14ac:dyDescent="0.25">
      <c r="A469" s="10">
        <v>2018</v>
      </c>
      <c r="B469" s="10">
        <v>8</v>
      </c>
      <c r="C469" s="17">
        <v>5056.5600000000004</v>
      </c>
      <c r="D469" s="10">
        <v>-0.09</v>
      </c>
      <c r="E469" s="12">
        <v>1.3584610881706141</v>
      </c>
    </row>
    <row r="470" spans="1:7" x14ac:dyDescent="0.25">
      <c r="A470" s="10">
        <v>2018</v>
      </c>
      <c r="B470" s="10">
        <v>9</v>
      </c>
      <c r="C470" s="17">
        <v>5080.83</v>
      </c>
      <c r="D470" s="10">
        <v>0.48</v>
      </c>
      <c r="E470" s="12">
        <v>1.3519720203195149</v>
      </c>
    </row>
    <row r="471" spans="1:7" x14ac:dyDescent="0.25">
      <c r="A471" s="10">
        <v>2018</v>
      </c>
      <c r="B471" s="10">
        <v>10</v>
      </c>
      <c r="C471" s="17">
        <v>5103.6899999999996</v>
      </c>
      <c r="D471" s="10">
        <v>0.45</v>
      </c>
      <c r="E471" s="12">
        <v>1.3459163859873937</v>
      </c>
    </row>
    <row r="472" spans="1:7" x14ac:dyDescent="0.25">
      <c r="A472" s="10">
        <v>2018</v>
      </c>
      <c r="B472" s="10">
        <v>11</v>
      </c>
      <c r="C472" s="17">
        <v>5092.97</v>
      </c>
      <c r="D472" s="10">
        <v>-0.21</v>
      </c>
      <c r="E472" s="12">
        <v>1.3487493545023828</v>
      </c>
    </row>
    <row r="473" spans="1:7" x14ac:dyDescent="0.25">
      <c r="A473" s="10">
        <v>2018</v>
      </c>
      <c r="B473" s="10">
        <v>12</v>
      </c>
      <c r="C473" s="17">
        <v>5100.6099999999997</v>
      </c>
      <c r="D473" s="10">
        <v>0.15</v>
      </c>
      <c r="E473" s="12">
        <v>1.3467291167134914</v>
      </c>
    </row>
    <row r="474" spans="1:7" x14ac:dyDescent="0.25">
      <c r="A474" s="10">
        <v>2019</v>
      </c>
      <c r="B474" s="10">
        <v>1</v>
      </c>
      <c r="C474" s="17">
        <v>5116.93</v>
      </c>
      <c r="D474" s="10">
        <v>0.32</v>
      </c>
      <c r="E474" s="12">
        <v>1.3424338421670807</v>
      </c>
      <c r="G474" s="33"/>
    </row>
    <row r="475" spans="1:7" x14ac:dyDescent="0.25">
      <c r="A475" s="10">
        <v>2019</v>
      </c>
      <c r="B475" s="10">
        <v>2</v>
      </c>
      <c r="C475" s="17">
        <v>5138.93</v>
      </c>
      <c r="D475" s="10">
        <v>0.43</v>
      </c>
      <c r="E475" s="12">
        <v>1.3366868200189534</v>
      </c>
      <c r="G475" s="33"/>
    </row>
    <row r="476" spans="1:7" x14ac:dyDescent="0.25">
      <c r="A476" s="10">
        <v>2019</v>
      </c>
      <c r="B476" s="10">
        <v>3</v>
      </c>
      <c r="C476" s="17">
        <v>5177.47</v>
      </c>
      <c r="D476" s="10">
        <v>0.75</v>
      </c>
      <c r="E476" s="12">
        <v>1.3267368038829777</v>
      </c>
      <c r="G476" s="33"/>
    </row>
    <row r="477" spans="1:7" x14ac:dyDescent="0.25">
      <c r="A477" s="10">
        <v>2019</v>
      </c>
      <c r="B477" s="10">
        <v>4</v>
      </c>
      <c r="C477" s="17">
        <v>5206.9799999999996</v>
      </c>
      <c r="D477" s="10">
        <v>0.56999999999999995</v>
      </c>
      <c r="E477" s="12">
        <v>1.3192176655182084</v>
      </c>
      <c r="G477" s="33"/>
    </row>
    <row r="478" spans="1:7" x14ac:dyDescent="0.25">
      <c r="A478" s="10">
        <v>2019</v>
      </c>
      <c r="B478" s="10">
        <v>5</v>
      </c>
      <c r="C478" s="17">
        <v>5213.75</v>
      </c>
      <c r="D478" s="10">
        <v>0.13</v>
      </c>
      <c r="E478" s="12">
        <v>1.3175046751378567</v>
      </c>
      <c r="G478" s="33"/>
    </row>
    <row r="479" spans="1:7" x14ac:dyDescent="0.25">
      <c r="A479" s="10">
        <v>2019</v>
      </c>
      <c r="B479" s="10">
        <v>6</v>
      </c>
      <c r="C479" s="17">
        <v>5214.2700000000004</v>
      </c>
      <c r="D479" s="10">
        <v>0.01</v>
      </c>
      <c r="E479" s="12">
        <v>1.3173732852345581</v>
      </c>
      <c r="G479" s="33"/>
    </row>
    <row r="480" spans="1:7" x14ac:dyDescent="0.25">
      <c r="A480" s="10">
        <v>2019</v>
      </c>
      <c r="B480" s="10">
        <v>7</v>
      </c>
      <c r="C480" s="17">
        <v>5224.18</v>
      </c>
      <c r="D480" s="10">
        <v>0.19</v>
      </c>
      <c r="E480" s="12">
        <v>1.3148742960617743</v>
      </c>
      <c r="G480" s="33"/>
    </row>
    <row r="481" spans="1:9" x14ac:dyDescent="0.25">
      <c r="A481" s="10">
        <v>2019</v>
      </c>
      <c r="B481" s="10">
        <v>8</v>
      </c>
      <c r="C481" s="17">
        <v>5229.93</v>
      </c>
      <c r="D481" s="10">
        <v>0.11</v>
      </c>
      <c r="E481" s="12">
        <v>1.31342866921737</v>
      </c>
      <c r="G481" s="33"/>
    </row>
    <row r="482" spans="1:9" x14ac:dyDescent="0.25">
      <c r="A482" s="10">
        <v>2019</v>
      </c>
      <c r="B482" s="10">
        <v>9</v>
      </c>
      <c r="C482" s="17">
        <v>5227.84</v>
      </c>
      <c r="D482" s="10">
        <v>-0.04</v>
      </c>
      <c r="E482" s="12">
        <v>1.3139537552794271</v>
      </c>
      <c r="G482" s="33"/>
    </row>
    <row r="483" spans="1:9" x14ac:dyDescent="0.25">
      <c r="A483" s="10">
        <v>2019</v>
      </c>
      <c r="B483" s="10">
        <v>10</v>
      </c>
      <c r="C483" s="17">
        <v>5233.07</v>
      </c>
      <c r="D483" s="12">
        <v>0.1</v>
      </c>
      <c r="E483" s="12">
        <v>1.3126405723600105</v>
      </c>
      <c r="G483" s="33"/>
    </row>
    <row r="484" spans="1:9" x14ac:dyDescent="0.25">
      <c r="A484" s="10">
        <v>2019</v>
      </c>
      <c r="B484" s="10">
        <v>11</v>
      </c>
      <c r="C484" s="17">
        <v>5259.76</v>
      </c>
      <c r="D484" s="10">
        <v>0.51</v>
      </c>
      <c r="E484" s="12">
        <v>1.30597974052048</v>
      </c>
      <c r="G484" s="33"/>
    </row>
    <row r="485" spans="1:9" x14ac:dyDescent="0.25">
      <c r="A485" s="10">
        <v>2019</v>
      </c>
      <c r="B485" s="10">
        <v>12</v>
      </c>
      <c r="C485" s="17">
        <v>5320.25</v>
      </c>
      <c r="D485" s="10">
        <v>1.1499999999999999</v>
      </c>
      <c r="E485" s="12">
        <v>1.2911310558714346</v>
      </c>
      <c r="G485" s="33"/>
    </row>
    <row r="486" spans="1:9" x14ac:dyDescent="0.25">
      <c r="A486" s="10">
        <v>2020</v>
      </c>
      <c r="B486" s="10">
        <v>1</v>
      </c>
      <c r="C486" s="17">
        <v>5331.42</v>
      </c>
      <c r="D486" s="10">
        <v>0.21</v>
      </c>
      <c r="E486" s="12">
        <v>1.2884259728177485</v>
      </c>
      <c r="H486" s="33"/>
      <c r="I486" s="33"/>
    </row>
    <row r="487" spans="1:9" x14ac:dyDescent="0.25">
      <c r="A487" s="10">
        <v>2020</v>
      </c>
      <c r="B487" s="10">
        <v>2</v>
      </c>
      <c r="C487" s="17">
        <v>5344.75</v>
      </c>
      <c r="D487" s="10">
        <v>0.25</v>
      </c>
      <c r="E487" s="12">
        <v>1.2852125917956874</v>
      </c>
      <c r="H487" s="33"/>
      <c r="I487" s="33"/>
    </row>
    <row r="488" spans="1:9" x14ac:dyDescent="0.25">
      <c r="A488" s="10">
        <v>2020</v>
      </c>
      <c r="B488" s="10">
        <v>3</v>
      </c>
      <c r="C488" s="17">
        <v>5348.49</v>
      </c>
      <c r="D488" s="10">
        <v>7.0000000000000007E-2</v>
      </c>
      <c r="E488" s="12">
        <v>1.284313890462542</v>
      </c>
      <c r="H488" s="33"/>
      <c r="I488" s="33"/>
    </row>
    <row r="489" spans="1:9" x14ac:dyDescent="0.25">
      <c r="A489" s="10">
        <v>2020</v>
      </c>
      <c r="B489" s="10">
        <v>4</v>
      </c>
      <c r="C489" s="17">
        <v>5331.91</v>
      </c>
      <c r="D489" s="10">
        <v>-0.31</v>
      </c>
      <c r="E489" s="12">
        <v>1.288307567081965</v>
      </c>
      <c r="H489" s="33"/>
      <c r="I489" s="33"/>
    </row>
    <row r="490" spans="1:9" x14ac:dyDescent="0.25">
      <c r="A490" s="10">
        <v>2020</v>
      </c>
      <c r="B490" s="10">
        <v>5</v>
      </c>
      <c r="C490" s="17">
        <v>5311.65</v>
      </c>
      <c r="D490" s="10">
        <v>-0.38</v>
      </c>
      <c r="E490" s="12">
        <v>1.2932215036758825</v>
      </c>
      <c r="H490" s="33"/>
      <c r="I490" s="33"/>
    </row>
    <row r="491" spans="1:9" x14ac:dyDescent="0.25">
      <c r="A491" s="10">
        <v>2020</v>
      </c>
      <c r="B491" s="10">
        <v>6</v>
      </c>
      <c r="C491" s="17">
        <v>5325.46</v>
      </c>
      <c r="D491" s="10">
        <v>0.26</v>
      </c>
      <c r="E491" s="12">
        <v>1.289867917513229</v>
      </c>
      <c r="H491" s="33"/>
      <c r="I491" s="33"/>
    </row>
    <row r="492" spans="1:9" x14ac:dyDescent="0.25">
      <c r="A492" s="10">
        <v>2020</v>
      </c>
      <c r="B492" s="10">
        <v>7</v>
      </c>
      <c r="C492" s="17">
        <v>5344.63</v>
      </c>
      <c r="D492" s="10">
        <v>0.36</v>
      </c>
      <c r="E492" s="12">
        <v>1.2852414479580438</v>
      </c>
      <c r="H492" s="33"/>
      <c r="I492" s="33"/>
    </row>
    <row r="493" spans="1:9" x14ac:dyDescent="0.25">
      <c r="A493" s="10">
        <v>2020</v>
      </c>
      <c r="B493" s="10">
        <v>8</v>
      </c>
      <c r="C493" s="17">
        <v>5357.46</v>
      </c>
      <c r="D493" s="10">
        <v>0.24</v>
      </c>
      <c r="E493" s="12">
        <v>1.2821635625837617</v>
      </c>
      <c r="H493" s="33"/>
      <c r="I493" s="33"/>
    </row>
    <row r="494" spans="1:9" x14ac:dyDescent="0.25">
      <c r="A494" s="10">
        <v>2020</v>
      </c>
      <c r="B494" s="10">
        <v>9</v>
      </c>
      <c r="C494" s="10">
        <v>5391.75</v>
      </c>
      <c r="D494" s="10">
        <v>0.64</v>
      </c>
      <c r="E494" s="12">
        <v>1.274009366161265</v>
      </c>
    </row>
    <row r="495" spans="1:9" x14ac:dyDescent="0.25">
      <c r="A495" s="10">
        <v>2020</v>
      </c>
      <c r="B495" s="10">
        <v>10</v>
      </c>
      <c r="C495" s="10">
        <v>5438.12</v>
      </c>
      <c r="D495" s="10">
        <v>0.86</v>
      </c>
      <c r="E495" s="12">
        <v>1.2631460872507412</v>
      </c>
    </row>
    <row r="496" spans="1:9" x14ac:dyDescent="0.25">
      <c r="A496" s="10">
        <v>2020</v>
      </c>
      <c r="B496" s="10">
        <v>11</v>
      </c>
      <c r="C496" s="10">
        <v>5486.52</v>
      </c>
      <c r="D496" s="10">
        <v>0.89</v>
      </c>
      <c r="E496" s="12">
        <v>1.2520030912126447</v>
      </c>
    </row>
    <row r="497" spans="1:7" x14ac:dyDescent="0.25">
      <c r="A497" s="10">
        <v>2020</v>
      </c>
      <c r="B497" s="10">
        <v>12</v>
      </c>
      <c r="C497" s="10">
        <v>5560.59</v>
      </c>
      <c r="D497" s="10">
        <v>1.35</v>
      </c>
      <c r="E497" s="12">
        <v>1.2353257478073369</v>
      </c>
    </row>
    <row r="498" spans="1:7" x14ac:dyDescent="0.25">
      <c r="A498" s="10">
        <v>2021</v>
      </c>
      <c r="B498" s="10">
        <v>1</v>
      </c>
      <c r="C498" s="10">
        <v>5574.49</v>
      </c>
      <c r="D498" s="10">
        <v>0.25</v>
      </c>
      <c r="E498" s="12">
        <v>1.2322454610197526</v>
      </c>
    </row>
    <row r="499" spans="1:7" x14ac:dyDescent="0.25">
      <c r="A499" s="10">
        <v>2021</v>
      </c>
      <c r="B499" s="10">
        <v>2</v>
      </c>
      <c r="C499" s="10">
        <v>5622.43</v>
      </c>
      <c r="D499" s="10">
        <v>0.86</v>
      </c>
      <c r="E499" s="12">
        <v>1.2217386432556741</v>
      </c>
    </row>
    <row r="500" spans="1:7" x14ac:dyDescent="0.25">
      <c r="A500" s="10">
        <v>2021</v>
      </c>
      <c r="B500" s="10">
        <v>3</v>
      </c>
      <c r="C500" s="10">
        <v>5674.72</v>
      </c>
      <c r="D500" s="10">
        <v>0.93</v>
      </c>
      <c r="E500" s="12">
        <v>1.2104808695406999</v>
      </c>
    </row>
    <row r="501" spans="1:7" x14ac:dyDescent="0.25">
      <c r="A501" s="10">
        <v>2021</v>
      </c>
      <c r="B501" s="10">
        <v>4</v>
      </c>
      <c r="C501" s="10">
        <v>5692.31</v>
      </c>
      <c r="D501" s="10">
        <v>0.31</v>
      </c>
      <c r="E501" s="12">
        <v>1.2067403215917616</v>
      </c>
    </row>
    <row r="502" spans="1:7" x14ac:dyDescent="0.25">
      <c r="A502" s="10">
        <v>2021</v>
      </c>
      <c r="B502" s="10">
        <v>5</v>
      </c>
      <c r="C502" s="10">
        <v>5739.56</v>
      </c>
      <c r="D502" s="10">
        <v>0.83</v>
      </c>
      <c r="E502" s="12">
        <v>1.1968060269428318</v>
      </c>
    </row>
    <row r="503" spans="1:7" x14ac:dyDescent="0.25">
      <c r="A503" s="10">
        <v>2021</v>
      </c>
      <c r="B503" s="10">
        <v>6</v>
      </c>
      <c r="C503" s="10">
        <v>5769.98</v>
      </c>
      <c r="D503" s="10">
        <v>0.53</v>
      </c>
      <c r="E503" s="12">
        <v>1.1904963275435965</v>
      </c>
    </row>
    <row r="504" spans="1:7" x14ac:dyDescent="0.25">
      <c r="A504" s="10">
        <v>2021</v>
      </c>
      <c r="B504" s="10">
        <v>7</v>
      </c>
      <c r="C504" s="10">
        <v>5825.37</v>
      </c>
      <c r="D504" s="10">
        <v>0.96</v>
      </c>
      <c r="E504" s="12">
        <v>1.1791766016579206</v>
      </c>
    </row>
    <row r="505" spans="1:7" x14ac:dyDescent="0.25">
      <c r="A505" s="10">
        <v>2021</v>
      </c>
      <c r="B505" s="10">
        <v>8</v>
      </c>
      <c r="C505" s="10">
        <v>5876.05</v>
      </c>
      <c r="D505" s="10">
        <v>0.87</v>
      </c>
      <c r="E505" s="12">
        <v>1.1690063903472572</v>
      </c>
      <c r="F505" s="39"/>
      <c r="G505" s="19"/>
    </row>
    <row r="506" spans="1:7" x14ac:dyDescent="0.25">
      <c r="A506" s="10">
        <v>2021</v>
      </c>
      <c r="B506" s="10">
        <v>9</v>
      </c>
      <c r="C506" s="10">
        <v>5944.21</v>
      </c>
      <c r="D506" s="10">
        <v>1.1599999999999999</v>
      </c>
      <c r="E506" s="12">
        <v>1.1556018377547228</v>
      </c>
      <c r="F506" s="39"/>
      <c r="G506" s="19"/>
    </row>
    <row r="507" spans="1:7" x14ac:dyDescent="0.25">
      <c r="A507" s="10">
        <v>2021</v>
      </c>
      <c r="B507" s="10">
        <v>10</v>
      </c>
      <c r="C507" s="10">
        <v>6018.51</v>
      </c>
      <c r="D507" s="10">
        <v>1.25</v>
      </c>
      <c r="E507" s="12">
        <v>1.1413356461981454</v>
      </c>
      <c r="F507" s="39"/>
      <c r="G507" s="19"/>
    </row>
    <row r="508" spans="1:7" x14ac:dyDescent="0.25">
      <c r="A508" s="10">
        <v>2021</v>
      </c>
      <c r="B508" s="10">
        <v>11</v>
      </c>
      <c r="C508" s="10">
        <v>6075.69</v>
      </c>
      <c r="D508" s="10">
        <v>0.95</v>
      </c>
      <c r="E508" s="12">
        <v>1.1305942205741242</v>
      </c>
      <c r="F508" s="39"/>
      <c r="G508" s="19"/>
    </row>
    <row r="509" spans="1:7" x14ac:dyDescent="0.25">
      <c r="A509" s="10">
        <v>2021</v>
      </c>
      <c r="B509" s="10">
        <v>12</v>
      </c>
      <c r="C509" s="10">
        <v>6120.04</v>
      </c>
      <c r="D509" s="10">
        <v>0.73</v>
      </c>
      <c r="E509" s="12">
        <v>1.122401160776727</v>
      </c>
      <c r="F509" s="39"/>
      <c r="G509" s="19"/>
    </row>
    <row r="510" spans="1:7" x14ac:dyDescent="0.25">
      <c r="A510" s="10">
        <v>2022</v>
      </c>
      <c r="B510" s="10">
        <v>1</v>
      </c>
      <c r="C510" s="10">
        <v>6153.09</v>
      </c>
      <c r="D510" s="10">
        <v>0.54</v>
      </c>
      <c r="E510" s="12">
        <v>1.1163724242616311</v>
      </c>
      <c r="F510" s="39"/>
      <c r="G510" s="19"/>
    </row>
    <row r="511" spans="1:7" x14ac:dyDescent="0.25">
      <c r="A511" s="10">
        <v>2022</v>
      </c>
      <c r="B511" s="10">
        <v>2</v>
      </c>
      <c r="C511" s="10">
        <v>6215.24</v>
      </c>
      <c r="D511" s="10">
        <v>1.01</v>
      </c>
      <c r="E511" s="12">
        <v>1.1052091311035455</v>
      </c>
      <c r="F511" s="39"/>
      <c r="G511" s="19"/>
    </row>
    <row r="512" spans="1:7" x14ac:dyDescent="0.25">
      <c r="A512" s="10">
        <v>2022</v>
      </c>
      <c r="B512" s="10">
        <v>3</v>
      </c>
      <c r="C512" s="10">
        <v>6315.93</v>
      </c>
      <c r="D512" s="10">
        <v>1.62</v>
      </c>
      <c r="E512" s="12">
        <v>1.0875896344639666</v>
      </c>
      <c r="F512" s="39"/>
      <c r="G512" s="19"/>
    </row>
    <row r="513" spans="1:7" x14ac:dyDescent="0.25">
      <c r="A513" s="10">
        <v>2022</v>
      </c>
      <c r="B513" s="10">
        <v>4</v>
      </c>
      <c r="C513" s="10">
        <v>6382.88</v>
      </c>
      <c r="D513" s="10">
        <v>1.06</v>
      </c>
      <c r="E513" s="12">
        <v>1.0761819116135662</v>
      </c>
      <c r="F513" s="39"/>
      <c r="G513" s="19"/>
    </row>
    <row r="514" spans="1:7" x14ac:dyDescent="0.25">
      <c r="A514" s="10">
        <v>2022</v>
      </c>
      <c r="B514" s="10">
        <v>5</v>
      </c>
      <c r="C514" s="10">
        <v>6412.88</v>
      </c>
      <c r="D514" s="10">
        <v>0.47</v>
      </c>
      <c r="E514" s="12">
        <v>1.0711474407754396</v>
      </c>
      <c r="F514" s="39"/>
      <c r="G514" s="19"/>
    </row>
    <row r="515" spans="1:7" x14ac:dyDescent="0.25">
      <c r="A515" s="10">
        <v>2022</v>
      </c>
      <c r="B515" s="10">
        <v>6</v>
      </c>
      <c r="C515" s="12">
        <v>6455.85</v>
      </c>
      <c r="D515" s="10">
        <v>0.67</v>
      </c>
      <c r="E515" s="12">
        <v>1.0640179062400767</v>
      </c>
      <c r="F515" s="39"/>
      <c r="G515" s="19"/>
    </row>
    <row r="516" spans="1:7" x14ac:dyDescent="0.25">
      <c r="A516" s="10">
        <v>2022</v>
      </c>
      <c r="B516" s="10">
        <v>7</v>
      </c>
      <c r="C516" s="12">
        <v>6411.95</v>
      </c>
      <c r="D516" s="10">
        <v>-0.68</v>
      </c>
      <c r="E516" s="12">
        <v>1.0713028017997646</v>
      </c>
      <c r="G516" s="19"/>
    </row>
    <row r="517" spans="1:7" x14ac:dyDescent="0.25">
      <c r="A517" s="10">
        <v>2022</v>
      </c>
      <c r="B517" s="10">
        <v>8</v>
      </c>
      <c r="C517" s="12">
        <v>6388.87</v>
      </c>
      <c r="D517" s="10">
        <v>-0.36</v>
      </c>
      <c r="E517" s="12">
        <v>1.07517291790254</v>
      </c>
      <c r="G517" s="19"/>
    </row>
    <row r="518" spans="1:7" x14ac:dyDescent="0.25">
      <c r="A518" s="10">
        <v>2022</v>
      </c>
      <c r="B518" s="10">
        <v>9</v>
      </c>
      <c r="C518" s="12">
        <v>6370.34</v>
      </c>
      <c r="D518" s="10">
        <v>-0.28999999999999998</v>
      </c>
      <c r="E518" s="12">
        <v>1.0783003732924774</v>
      </c>
      <c r="G518" s="19"/>
    </row>
    <row r="519" spans="1:7" x14ac:dyDescent="0.25">
      <c r="A519" s="10">
        <v>2022</v>
      </c>
      <c r="B519" s="10">
        <v>10</v>
      </c>
      <c r="C519" s="12">
        <v>6407.93</v>
      </c>
      <c r="D519" s="10">
        <v>0.59</v>
      </c>
      <c r="E519" s="12">
        <v>1.0719748811238574</v>
      </c>
      <c r="G519" s="19"/>
    </row>
    <row r="520" spans="1:7" x14ac:dyDescent="0.25">
      <c r="A520" s="10">
        <v>2022</v>
      </c>
      <c r="B520" s="10">
        <v>11</v>
      </c>
      <c r="C520" s="12">
        <v>6434.2</v>
      </c>
      <c r="D520" s="10">
        <v>0.41</v>
      </c>
      <c r="E520" s="12">
        <v>1.0675981473998322</v>
      </c>
      <c r="G520" s="19"/>
    </row>
    <row r="521" spans="1:7" x14ac:dyDescent="0.25">
      <c r="A521" s="10">
        <v>2022</v>
      </c>
      <c r="B521" s="10">
        <v>12</v>
      </c>
      <c r="C521" s="12">
        <v>6474.09</v>
      </c>
      <c r="D521" s="10">
        <v>0.62</v>
      </c>
      <c r="E521" s="12">
        <v>1.0610201588176871</v>
      </c>
      <c r="G521" s="19"/>
    </row>
    <row r="522" spans="1:7" x14ac:dyDescent="0.25">
      <c r="A522" s="10">
        <v>2023</v>
      </c>
      <c r="B522" s="10">
        <v>1</v>
      </c>
      <c r="C522" s="12">
        <v>6508.4</v>
      </c>
      <c r="D522" s="12">
        <v>0.53</v>
      </c>
      <c r="E522" s="12">
        <v>1.055426833015795</v>
      </c>
    </row>
    <row r="523" spans="1:7" x14ac:dyDescent="0.25">
      <c r="A523" s="10">
        <v>2023</v>
      </c>
      <c r="B523" s="10">
        <v>2</v>
      </c>
      <c r="C523" s="12">
        <v>6563.07</v>
      </c>
      <c r="D523" s="12">
        <v>0.84</v>
      </c>
      <c r="E523" s="12">
        <v>1.0466351874960957</v>
      </c>
    </row>
    <row r="524" spans="1:7" x14ac:dyDescent="0.25">
      <c r="A524" s="10">
        <v>2023</v>
      </c>
      <c r="B524" s="10">
        <v>3</v>
      </c>
      <c r="C524" s="12">
        <v>6609.67</v>
      </c>
      <c r="D524" s="12">
        <v>0.71</v>
      </c>
      <c r="E524" s="12">
        <v>1.0392561201996469</v>
      </c>
    </row>
    <row r="525" spans="1:7" x14ac:dyDescent="0.25">
      <c r="A525" s="10">
        <v>2023</v>
      </c>
      <c r="B525" s="10">
        <v>4</v>
      </c>
      <c r="C525" s="10">
        <v>6649.99</v>
      </c>
      <c r="D525" s="10">
        <v>0.61</v>
      </c>
      <c r="E525" s="12">
        <v>1.0329549367743411</v>
      </c>
    </row>
    <row r="526" spans="1:7" x14ac:dyDescent="0.25">
      <c r="A526" s="10">
        <v>2023</v>
      </c>
      <c r="B526" s="10">
        <v>5</v>
      </c>
      <c r="C526" s="10">
        <v>6665.28</v>
      </c>
      <c r="D526" s="10">
        <v>0.23</v>
      </c>
      <c r="E526" s="12">
        <v>1.0305853617552452</v>
      </c>
    </row>
    <row r="527" spans="1:7" x14ac:dyDescent="0.25">
      <c r="A527" s="10">
        <v>2023</v>
      </c>
      <c r="B527" s="10">
        <v>6</v>
      </c>
      <c r="C527" s="10">
        <v>6659.95</v>
      </c>
      <c r="D527" s="10">
        <v>-0.08</v>
      </c>
      <c r="E527" s="12">
        <v>1.0314101457218148</v>
      </c>
    </row>
    <row r="528" spans="1:7" x14ac:dyDescent="0.25">
      <c r="A528" s="10">
        <v>2023</v>
      </c>
      <c r="B528" s="10">
        <v>7</v>
      </c>
      <c r="C528" s="10">
        <v>6667.94</v>
      </c>
      <c r="D528" s="10">
        <v>0.12</v>
      </c>
      <c r="E528" s="12">
        <v>1.0301742367207865</v>
      </c>
    </row>
    <row r="529" spans="1:5" x14ac:dyDescent="0.25">
      <c r="A529" s="10">
        <v>2023</v>
      </c>
      <c r="B529" s="10">
        <v>8</v>
      </c>
      <c r="C529" s="10">
        <v>6683.28</v>
      </c>
      <c r="D529" s="10">
        <v>0.23</v>
      </c>
      <c r="E529" s="12">
        <v>1.027809698232006</v>
      </c>
    </row>
    <row r="530" spans="1:5" x14ac:dyDescent="0.25">
      <c r="A530" s="10">
        <v>2023</v>
      </c>
      <c r="B530" s="10">
        <v>9</v>
      </c>
      <c r="C530" s="10">
        <v>6700.66</v>
      </c>
      <c r="D530" s="10">
        <v>0.26</v>
      </c>
      <c r="E530" s="12">
        <v>1.0251437918055835</v>
      </c>
    </row>
    <row r="531" spans="1:5" x14ac:dyDescent="0.25">
      <c r="A531" s="10">
        <v>2023</v>
      </c>
      <c r="B531" s="10">
        <v>10</v>
      </c>
      <c r="C531" s="10">
        <v>6716.74</v>
      </c>
      <c r="D531" s="10">
        <v>0.24</v>
      </c>
      <c r="E531" s="12">
        <v>1.0226895785753209</v>
      </c>
    </row>
    <row r="532" spans="1:5" x14ac:dyDescent="0.25">
      <c r="A532" s="10">
        <v>2023</v>
      </c>
      <c r="B532" s="10">
        <v>11</v>
      </c>
      <c r="C532" s="10">
        <v>6735.55</v>
      </c>
      <c r="D532" s="10">
        <v>0.28000000000000003</v>
      </c>
      <c r="E532" s="12">
        <v>1.0198335696416774</v>
      </c>
    </row>
    <row r="533" spans="1:5" x14ac:dyDescent="0.25">
      <c r="A533" s="10">
        <v>2023</v>
      </c>
      <c r="B533" s="10">
        <v>12</v>
      </c>
      <c r="C533" s="10">
        <v>6773.27</v>
      </c>
      <c r="D533" s="10">
        <v>0.56000000000000005</v>
      </c>
      <c r="E533" s="12">
        <v>1.014154167780112</v>
      </c>
    </row>
    <row r="534" spans="1:5" x14ac:dyDescent="0.25">
      <c r="A534" s="10">
        <v>2024</v>
      </c>
      <c r="B534" s="10">
        <v>1</v>
      </c>
      <c r="C534" s="10">
        <v>6801.72</v>
      </c>
      <c r="D534" s="10">
        <v>0.42</v>
      </c>
      <c r="E534" s="12">
        <v>1.0099121986791577</v>
      </c>
    </row>
    <row r="535" spans="1:5" x14ac:dyDescent="0.25">
      <c r="A535" s="10">
        <v>2024</v>
      </c>
      <c r="B535" s="10">
        <v>2</v>
      </c>
      <c r="C535" s="10">
        <v>6858.17</v>
      </c>
      <c r="D535" s="10">
        <v>0.83</v>
      </c>
      <c r="E535" s="12">
        <v>1.0015995520670966</v>
      </c>
    </row>
    <row r="536" spans="1:5" x14ac:dyDescent="0.25">
      <c r="A536" s="10">
        <v>2024</v>
      </c>
      <c r="B536" s="10">
        <v>3</v>
      </c>
      <c r="C536" s="10">
        <v>6869.14</v>
      </c>
      <c r="D536" s="10">
        <v>0.16</v>
      </c>
      <c r="E536" s="12">
        <v>1</v>
      </c>
    </row>
  </sheetData>
  <mergeCells count="3">
    <mergeCell ref="A3:A4"/>
    <mergeCell ref="B3:B4"/>
    <mergeCell ref="C3:E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EE496"/>
  <sheetViews>
    <sheetView workbookViewId="0">
      <pane xSplit="1" ySplit="124" topLeftCell="B125" activePane="bottomRight" state="frozen"/>
      <selection pane="topRight" activeCell="B1" sqref="B1"/>
      <selection pane="bottomLeft" activeCell="A125" sqref="A125"/>
      <selection pane="bottomRight" activeCell="B125" sqref="B125"/>
    </sheetView>
  </sheetViews>
  <sheetFormatPr defaultColWidth="14" defaultRowHeight="15" x14ac:dyDescent="0.25"/>
  <cols>
    <col min="1" max="1" width="9.7109375" customWidth="1"/>
    <col min="2" max="2" width="16.42578125" bestFit="1" customWidth="1"/>
    <col min="3" max="5" width="15.42578125" customWidth="1"/>
    <col min="6" max="6" width="18.140625" bestFit="1" customWidth="1"/>
    <col min="7" max="8" width="15.42578125" customWidth="1"/>
    <col min="9" max="10" width="18.140625" customWidth="1"/>
    <col min="11" max="11" width="13.85546875" bestFit="1" customWidth="1"/>
    <col min="12" max="12" width="17.28515625" bestFit="1" customWidth="1"/>
  </cols>
  <sheetData>
    <row r="1" spans="1:16359" ht="18.75" x14ac:dyDescent="0.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  <c r="AMM1" s="6"/>
      <c r="AMN1" s="6"/>
      <c r="AMO1" s="6"/>
      <c r="AMP1" s="6"/>
      <c r="AMQ1" s="6"/>
      <c r="AMR1" s="6"/>
      <c r="AMS1" s="6"/>
      <c r="AMT1" s="6"/>
      <c r="AMU1" s="6"/>
      <c r="AMV1" s="6"/>
      <c r="AMW1" s="6"/>
      <c r="AMX1" s="6"/>
      <c r="AMY1" s="6"/>
      <c r="AMZ1" s="6"/>
      <c r="ANA1" s="6"/>
      <c r="ANB1" s="6"/>
      <c r="ANC1" s="6"/>
      <c r="AND1" s="6"/>
      <c r="ANE1" s="6"/>
      <c r="ANF1" s="6"/>
      <c r="ANG1" s="6"/>
      <c r="ANH1" s="6"/>
      <c r="ANI1" s="6"/>
      <c r="ANJ1" s="6"/>
      <c r="ANK1" s="6"/>
      <c r="ANL1" s="6"/>
      <c r="ANM1" s="6"/>
      <c r="ANN1" s="6"/>
      <c r="ANO1" s="6"/>
      <c r="ANP1" s="6"/>
      <c r="ANQ1" s="6"/>
      <c r="ANR1" s="6"/>
      <c r="ANS1" s="6"/>
      <c r="ANT1" s="6"/>
      <c r="ANU1" s="6"/>
      <c r="ANV1" s="6"/>
      <c r="ANW1" s="6"/>
      <c r="ANX1" s="6"/>
      <c r="ANY1" s="6"/>
      <c r="ANZ1" s="6"/>
      <c r="AOA1" s="6"/>
      <c r="AOB1" s="6"/>
      <c r="AOC1" s="6"/>
      <c r="AOD1" s="6"/>
      <c r="AOE1" s="6"/>
      <c r="AOF1" s="6"/>
      <c r="AOG1" s="6"/>
      <c r="AOH1" s="6"/>
      <c r="AOI1" s="6"/>
      <c r="AOJ1" s="6"/>
      <c r="AOK1" s="6"/>
      <c r="AOL1" s="6"/>
      <c r="AOM1" s="6"/>
      <c r="AON1" s="6"/>
      <c r="AOO1" s="6"/>
      <c r="AOP1" s="6"/>
      <c r="AOQ1" s="6"/>
      <c r="AOR1" s="6"/>
      <c r="AOS1" s="6"/>
      <c r="AOT1" s="6"/>
      <c r="AOU1" s="6"/>
      <c r="AOV1" s="6"/>
      <c r="AOW1" s="6"/>
      <c r="AOX1" s="6"/>
      <c r="AOY1" s="6"/>
      <c r="AOZ1" s="6"/>
      <c r="APA1" s="6"/>
      <c r="APB1" s="6"/>
      <c r="APC1" s="6"/>
      <c r="APD1" s="6"/>
      <c r="APE1" s="6"/>
      <c r="APF1" s="6"/>
      <c r="APG1" s="6"/>
      <c r="APH1" s="6"/>
      <c r="API1" s="6"/>
      <c r="APJ1" s="6"/>
      <c r="APK1" s="6"/>
      <c r="APL1" s="6"/>
      <c r="APM1" s="6"/>
      <c r="APN1" s="6"/>
      <c r="APO1" s="6"/>
      <c r="APP1" s="6"/>
      <c r="APQ1" s="6"/>
      <c r="APR1" s="6"/>
      <c r="APS1" s="6"/>
      <c r="APT1" s="6"/>
      <c r="APU1" s="6"/>
      <c r="APV1" s="6"/>
      <c r="APW1" s="6"/>
      <c r="APX1" s="6"/>
      <c r="APY1" s="6"/>
      <c r="APZ1" s="6"/>
      <c r="AQA1" s="6"/>
      <c r="AQB1" s="6"/>
      <c r="AQC1" s="6"/>
      <c r="AQD1" s="6"/>
      <c r="AQE1" s="6"/>
      <c r="AQF1" s="6"/>
      <c r="AQG1" s="6"/>
      <c r="AQH1" s="6"/>
      <c r="AQI1" s="6"/>
      <c r="AQJ1" s="6"/>
      <c r="AQK1" s="6"/>
      <c r="AQL1" s="6"/>
      <c r="AQM1" s="6"/>
      <c r="AQN1" s="6"/>
      <c r="AQO1" s="6"/>
      <c r="AQP1" s="6"/>
      <c r="AQQ1" s="6"/>
      <c r="AQR1" s="6"/>
      <c r="AQS1" s="6"/>
      <c r="AQT1" s="6"/>
      <c r="AQU1" s="6"/>
      <c r="AQV1" s="6"/>
      <c r="AQW1" s="6"/>
      <c r="AQX1" s="6"/>
      <c r="AQY1" s="6"/>
      <c r="AQZ1" s="6"/>
      <c r="ARA1" s="6"/>
      <c r="ARB1" s="6"/>
      <c r="ARC1" s="6"/>
      <c r="ARD1" s="6"/>
      <c r="ARE1" s="6"/>
      <c r="ARF1" s="6"/>
      <c r="ARG1" s="6"/>
      <c r="ARH1" s="6"/>
      <c r="ARI1" s="6"/>
      <c r="ARJ1" s="6"/>
      <c r="ARK1" s="6"/>
      <c r="ARL1" s="6"/>
      <c r="ARM1" s="6"/>
      <c r="ARN1" s="6"/>
      <c r="ARO1" s="6"/>
      <c r="ARP1" s="6"/>
      <c r="ARQ1" s="6"/>
      <c r="ARR1" s="6"/>
      <c r="ARS1" s="6"/>
      <c r="ART1" s="6"/>
      <c r="ARU1" s="6"/>
      <c r="ARV1" s="6"/>
      <c r="ARW1" s="6"/>
      <c r="ARX1" s="6"/>
      <c r="ARY1" s="6"/>
      <c r="ARZ1" s="6"/>
      <c r="ASA1" s="6"/>
      <c r="ASB1" s="6"/>
      <c r="ASC1" s="6"/>
      <c r="ASD1" s="6"/>
      <c r="ASE1" s="6"/>
      <c r="ASF1" s="6"/>
      <c r="ASG1" s="6"/>
      <c r="ASH1" s="6"/>
      <c r="ASI1" s="6"/>
      <c r="ASJ1" s="6"/>
      <c r="ASK1" s="6"/>
      <c r="ASL1" s="6"/>
      <c r="ASM1" s="6"/>
      <c r="ASN1" s="6"/>
      <c r="ASO1" s="6"/>
      <c r="ASP1" s="6"/>
      <c r="ASQ1" s="6"/>
      <c r="ASR1" s="6"/>
      <c r="ASS1" s="6"/>
      <c r="AST1" s="6"/>
      <c r="ASU1" s="6"/>
      <c r="ASV1" s="6"/>
      <c r="ASW1" s="6"/>
      <c r="ASX1" s="6"/>
      <c r="ASY1" s="6"/>
      <c r="ASZ1" s="6"/>
      <c r="ATA1" s="6"/>
      <c r="ATB1" s="6"/>
      <c r="ATC1" s="6"/>
      <c r="ATD1" s="6"/>
      <c r="ATE1" s="6"/>
      <c r="ATF1" s="6"/>
      <c r="ATG1" s="6"/>
      <c r="ATH1" s="6"/>
      <c r="ATI1" s="6"/>
      <c r="ATJ1" s="6"/>
      <c r="ATK1" s="6"/>
      <c r="ATL1" s="6"/>
      <c r="ATM1" s="6"/>
      <c r="ATN1" s="6"/>
      <c r="ATO1" s="6"/>
      <c r="ATP1" s="6"/>
      <c r="ATQ1" s="6"/>
      <c r="ATR1" s="6"/>
      <c r="ATS1" s="6"/>
      <c r="ATT1" s="6"/>
      <c r="ATU1" s="6"/>
      <c r="ATV1" s="6"/>
      <c r="ATW1" s="6"/>
      <c r="ATX1" s="6"/>
      <c r="ATY1" s="6"/>
      <c r="ATZ1" s="6"/>
      <c r="AUA1" s="6"/>
      <c r="AUB1" s="6"/>
      <c r="AUC1" s="6"/>
      <c r="AUD1" s="6"/>
      <c r="AUE1" s="6"/>
      <c r="AUF1" s="6"/>
      <c r="AUG1" s="6"/>
      <c r="AUH1" s="6"/>
      <c r="AUI1" s="6"/>
      <c r="AUJ1" s="6"/>
      <c r="AUK1" s="6"/>
      <c r="AUL1" s="6"/>
      <c r="AUM1" s="6"/>
      <c r="AUN1" s="6"/>
      <c r="AUO1" s="6"/>
      <c r="AUP1" s="6"/>
      <c r="AUQ1" s="6"/>
      <c r="AUR1" s="6"/>
      <c r="AUS1" s="6"/>
      <c r="AUT1" s="6"/>
      <c r="AUU1" s="6"/>
      <c r="AUV1" s="6"/>
      <c r="AUW1" s="6"/>
      <c r="AUX1" s="6"/>
      <c r="AUY1" s="6"/>
      <c r="AUZ1" s="6"/>
      <c r="AVA1" s="6"/>
      <c r="AVB1" s="6"/>
      <c r="AVC1" s="6"/>
      <c r="AVD1" s="6"/>
      <c r="AVE1" s="6"/>
      <c r="AVF1" s="6"/>
      <c r="AVG1" s="6"/>
      <c r="AVH1" s="6"/>
      <c r="AVI1" s="6"/>
      <c r="AVJ1" s="6"/>
      <c r="AVK1" s="6"/>
      <c r="AVL1" s="6"/>
      <c r="AVM1" s="6"/>
      <c r="AVN1" s="6"/>
      <c r="AVO1" s="6"/>
      <c r="AVP1" s="6"/>
      <c r="AVQ1" s="6"/>
      <c r="AVR1" s="6"/>
      <c r="AVS1" s="6"/>
      <c r="AVT1" s="6"/>
      <c r="AVU1" s="6"/>
      <c r="AVV1" s="6"/>
      <c r="AVW1" s="6"/>
      <c r="AVX1" s="6"/>
      <c r="AVY1" s="6"/>
      <c r="AVZ1" s="6"/>
      <c r="AWA1" s="6"/>
      <c r="AWB1" s="6"/>
      <c r="AWC1" s="6"/>
      <c r="AWD1" s="6"/>
      <c r="AWE1" s="6"/>
      <c r="AWF1" s="6"/>
      <c r="AWG1" s="6"/>
      <c r="AWH1" s="6"/>
      <c r="AWI1" s="6"/>
      <c r="AWJ1" s="6"/>
      <c r="AWK1" s="6"/>
      <c r="AWL1" s="6"/>
      <c r="AWM1" s="6"/>
      <c r="AWN1" s="6"/>
      <c r="AWO1" s="6"/>
      <c r="AWP1" s="6"/>
      <c r="AWQ1" s="6"/>
      <c r="AWR1" s="6"/>
      <c r="AWS1" s="6"/>
      <c r="AWT1" s="6"/>
      <c r="AWU1" s="6"/>
      <c r="AWV1" s="6"/>
      <c r="AWW1" s="6"/>
      <c r="AWX1" s="6"/>
      <c r="AWY1" s="6"/>
      <c r="AWZ1" s="6"/>
      <c r="AXA1" s="6"/>
      <c r="AXB1" s="6"/>
      <c r="AXC1" s="6"/>
      <c r="AXD1" s="6"/>
      <c r="AXE1" s="6"/>
      <c r="AXF1" s="6"/>
      <c r="AXG1" s="6"/>
      <c r="AXH1" s="6"/>
      <c r="AXI1" s="6"/>
      <c r="AXJ1" s="6"/>
      <c r="AXK1" s="6"/>
      <c r="AXL1" s="6"/>
      <c r="AXM1" s="6"/>
      <c r="AXN1" s="6"/>
      <c r="AXO1" s="6"/>
      <c r="AXP1" s="6"/>
      <c r="AXQ1" s="6"/>
      <c r="AXR1" s="6"/>
      <c r="AXS1" s="6"/>
      <c r="AXT1" s="6"/>
      <c r="AXU1" s="6"/>
      <c r="AXV1" s="6"/>
      <c r="AXW1" s="6"/>
      <c r="AXX1" s="6"/>
      <c r="AXY1" s="6"/>
      <c r="AXZ1" s="6"/>
      <c r="AYA1" s="6"/>
      <c r="AYB1" s="6"/>
      <c r="AYC1" s="6"/>
      <c r="AYD1" s="6"/>
      <c r="AYE1" s="6"/>
      <c r="AYF1" s="6"/>
      <c r="AYG1" s="6"/>
      <c r="AYH1" s="6"/>
      <c r="AYI1" s="6"/>
      <c r="AYJ1" s="6"/>
      <c r="AYK1" s="6"/>
      <c r="AYL1" s="6"/>
      <c r="AYM1" s="6"/>
      <c r="AYN1" s="6"/>
      <c r="AYO1" s="6"/>
      <c r="AYP1" s="6"/>
      <c r="AYQ1" s="6"/>
      <c r="AYR1" s="6"/>
      <c r="AYS1" s="6"/>
      <c r="AYT1" s="6"/>
      <c r="AYU1" s="6"/>
      <c r="AYV1" s="6"/>
      <c r="AYW1" s="6"/>
      <c r="AYX1" s="6"/>
      <c r="AYY1" s="6"/>
      <c r="AYZ1" s="6"/>
      <c r="AZA1" s="6"/>
      <c r="AZB1" s="6"/>
      <c r="AZC1" s="6"/>
      <c r="AZD1" s="6"/>
      <c r="AZE1" s="6"/>
      <c r="AZF1" s="6"/>
      <c r="AZG1" s="6"/>
      <c r="AZH1" s="6"/>
      <c r="AZI1" s="6"/>
      <c r="AZJ1" s="6"/>
      <c r="AZK1" s="6"/>
      <c r="AZL1" s="6"/>
      <c r="AZM1" s="6"/>
      <c r="AZN1" s="6"/>
      <c r="AZO1" s="6"/>
      <c r="AZP1" s="6"/>
      <c r="AZQ1" s="6"/>
      <c r="AZR1" s="6"/>
      <c r="AZS1" s="6"/>
      <c r="AZT1" s="6"/>
      <c r="AZU1" s="6"/>
      <c r="AZV1" s="6"/>
      <c r="AZW1" s="6"/>
      <c r="AZX1" s="6"/>
      <c r="AZY1" s="6"/>
      <c r="AZZ1" s="6"/>
      <c r="BAA1" s="6"/>
      <c r="BAB1" s="6"/>
      <c r="BAC1" s="6"/>
      <c r="BAD1" s="6"/>
      <c r="BAE1" s="6"/>
      <c r="BAF1" s="6"/>
      <c r="BAG1" s="6"/>
      <c r="BAH1" s="6"/>
      <c r="BAI1" s="6"/>
      <c r="BAJ1" s="6"/>
      <c r="BAK1" s="6"/>
      <c r="BAL1" s="6"/>
      <c r="BAM1" s="6"/>
      <c r="BAN1" s="6"/>
      <c r="BAO1" s="6"/>
      <c r="BAP1" s="6"/>
      <c r="BAQ1" s="6"/>
      <c r="BAR1" s="6"/>
      <c r="BAS1" s="6"/>
      <c r="BAT1" s="6"/>
      <c r="BAU1" s="6"/>
      <c r="BAV1" s="6"/>
      <c r="BAW1" s="6"/>
      <c r="BAX1" s="6"/>
      <c r="BAY1" s="6"/>
      <c r="BAZ1" s="6"/>
      <c r="BBA1" s="6"/>
      <c r="BBB1" s="6"/>
      <c r="BBC1" s="6"/>
      <c r="BBD1" s="6"/>
      <c r="BBE1" s="6"/>
      <c r="BBF1" s="6"/>
      <c r="BBG1" s="6"/>
      <c r="BBH1" s="6"/>
      <c r="BBI1" s="6"/>
      <c r="BBJ1" s="6"/>
      <c r="BBK1" s="6"/>
      <c r="BBL1" s="6"/>
      <c r="BBM1" s="6"/>
      <c r="BBN1" s="6"/>
      <c r="BBO1" s="6"/>
      <c r="BBP1" s="6"/>
      <c r="BBQ1" s="6"/>
      <c r="BBR1" s="6"/>
      <c r="BBS1" s="6"/>
      <c r="BBT1" s="6"/>
      <c r="BBU1" s="6"/>
      <c r="BBV1" s="6"/>
      <c r="BBW1" s="6"/>
      <c r="BBX1" s="6"/>
      <c r="BBY1" s="6"/>
      <c r="BBZ1" s="6"/>
      <c r="BCA1" s="6"/>
      <c r="BCB1" s="6"/>
      <c r="BCC1" s="6"/>
      <c r="BCD1" s="6"/>
      <c r="BCE1" s="6"/>
      <c r="BCF1" s="6"/>
      <c r="BCG1" s="6"/>
      <c r="BCH1" s="6"/>
      <c r="BCI1" s="6"/>
      <c r="BCJ1" s="6"/>
      <c r="BCK1" s="6"/>
      <c r="BCL1" s="6"/>
      <c r="BCM1" s="6"/>
      <c r="BCN1" s="6"/>
      <c r="BCO1" s="6"/>
      <c r="BCP1" s="6"/>
      <c r="BCQ1" s="6"/>
      <c r="BCR1" s="6"/>
      <c r="BCS1" s="6"/>
      <c r="BCT1" s="6"/>
      <c r="BCU1" s="6"/>
      <c r="BCV1" s="6"/>
      <c r="BCW1" s="6"/>
      <c r="BCX1" s="6"/>
      <c r="BCY1" s="6"/>
      <c r="BCZ1" s="6"/>
      <c r="BDA1" s="6"/>
      <c r="BDB1" s="6"/>
      <c r="BDC1" s="6"/>
      <c r="BDD1" s="6"/>
      <c r="BDE1" s="6"/>
      <c r="BDF1" s="6"/>
      <c r="BDG1" s="6"/>
      <c r="BDH1" s="6"/>
      <c r="BDI1" s="6"/>
      <c r="BDJ1" s="6"/>
      <c r="BDK1" s="6"/>
      <c r="BDL1" s="6"/>
      <c r="BDM1" s="6"/>
      <c r="BDN1" s="6"/>
      <c r="BDO1" s="6"/>
      <c r="BDP1" s="6"/>
      <c r="BDQ1" s="6"/>
      <c r="BDR1" s="6"/>
      <c r="BDS1" s="6"/>
      <c r="BDT1" s="6"/>
      <c r="BDU1" s="6"/>
      <c r="BDV1" s="6"/>
      <c r="BDW1" s="6"/>
      <c r="BDX1" s="6"/>
      <c r="BDY1" s="6"/>
      <c r="BDZ1" s="6"/>
      <c r="BEA1" s="6"/>
      <c r="BEB1" s="6"/>
      <c r="BEC1" s="6"/>
      <c r="BED1" s="6"/>
      <c r="BEE1" s="6"/>
      <c r="BEF1" s="6"/>
      <c r="BEG1" s="6"/>
      <c r="BEH1" s="6"/>
      <c r="BEI1" s="6"/>
      <c r="BEJ1" s="6"/>
      <c r="BEK1" s="6"/>
      <c r="BEL1" s="6"/>
      <c r="BEM1" s="6"/>
      <c r="BEN1" s="6"/>
      <c r="BEO1" s="6"/>
      <c r="BEP1" s="6"/>
      <c r="BEQ1" s="6"/>
      <c r="BER1" s="6"/>
      <c r="BES1" s="6"/>
      <c r="BET1" s="6"/>
      <c r="BEU1" s="6"/>
      <c r="BEV1" s="6"/>
      <c r="BEW1" s="6"/>
      <c r="BEX1" s="6"/>
      <c r="BEY1" s="6"/>
      <c r="BEZ1" s="6"/>
      <c r="BFA1" s="6"/>
      <c r="BFB1" s="6"/>
      <c r="BFC1" s="6"/>
      <c r="BFD1" s="6"/>
      <c r="BFE1" s="6"/>
      <c r="BFF1" s="6"/>
      <c r="BFG1" s="6"/>
      <c r="BFH1" s="6"/>
      <c r="BFI1" s="6"/>
      <c r="BFJ1" s="6"/>
      <c r="BFK1" s="6"/>
      <c r="BFL1" s="6"/>
      <c r="BFM1" s="6"/>
      <c r="BFN1" s="6"/>
      <c r="BFO1" s="6"/>
      <c r="BFP1" s="6"/>
      <c r="BFQ1" s="6"/>
      <c r="BFR1" s="6"/>
      <c r="BFS1" s="6"/>
      <c r="BFT1" s="6"/>
      <c r="BFU1" s="6"/>
      <c r="BFV1" s="6"/>
      <c r="BFW1" s="6"/>
      <c r="BFX1" s="6"/>
      <c r="BFY1" s="6"/>
      <c r="BFZ1" s="6"/>
      <c r="BGA1" s="6"/>
      <c r="BGB1" s="6"/>
      <c r="BGC1" s="6"/>
      <c r="BGD1" s="6"/>
      <c r="BGE1" s="6"/>
      <c r="BGF1" s="6"/>
      <c r="BGG1" s="6"/>
      <c r="BGH1" s="6"/>
      <c r="BGI1" s="6"/>
      <c r="BGJ1" s="6"/>
      <c r="BGK1" s="6"/>
      <c r="BGL1" s="6"/>
      <c r="BGM1" s="6"/>
      <c r="BGN1" s="6"/>
      <c r="BGO1" s="6"/>
      <c r="BGP1" s="6"/>
      <c r="BGQ1" s="6"/>
      <c r="BGR1" s="6"/>
      <c r="BGS1" s="6"/>
      <c r="BGT1" s="6"/>
      <c r="BGU1" s="6"/>
      <c r="BGV1" s="6"/>
      <c r="BGW1" s="6"/>
      <c r="BGX1" s="6"/>
      <c r="BGY1" s="6"/>
      <c r="BGZ1" s="6"/>
      <c r="BHA1" s="6"/>
      <c r="BHB1" s="6"/>
      <c r="BHC1" s="6"/>
      <c r="BHD1" s="6"/>
      <c r="BHE1" s="6"/>
      <c r="BHF1" s="6"/>
      <c r="BHG1" s="6"/>
      <c r="BHH1" s="6"/>
      <c r="BHI1" s="6"/>
      <c r="BHJ1" s="6"/>
      <c r="BHK1" s="6"/>
      <c r="BHL1" s="6"/>
      <c r="BHM1" s="6"/>
      <c r="BHN1" s="6"/>
      <c r="BHO1" s="6"/>
      <c r="BHP1" s="6"/>
      <c r="BHQ1" s="6"/>
      <c r="BHR1" s="6"/>
      <c r="BHS1" s="6"/>
      <c r="BHT1" s="6"/>
      <c r="BHU1" s="6"/>
      <c r="BHV1" s="6"/>
      <c r="BHW1" s="6"/>
      <c r="BHX1" s="6"/>
      <c r="BHY1" s="6"/>
      <c r="BHZ1" s="6"/>
      <c r="BIA1" s="6"/>
      <c r="BIB1" s="6"/>
      <c r="BIC1" s="6"/>
      <c r="BID1" s="6"/>
      <c r="BIE1" s="6"/>
      <c r="BIF1" s="6"/>
      <c r="BIG1" s="6"/>
      <c r="BIH1" s="6"/>
      <c r="BII1" s="6"/>
      <c r="BIJ1" s="6"/>
      <c r="BIK1" s="6"/>
      <c r="BIL1" s="6"/>
      <c r="BIM1" s="6"/>
      <c r="BIN1" s="6"/>
      <c r="BIO1" s="6"/>
      <c r="BIP1" s="6"/>
      <c r="BIQ1" s="6"/>
      <c r="BIR1" s="6"/>
      <c r="BIS1" s="6"/>
      <c r="BIT1" s="6"/>
      <c r="BIU1" s="6"/>
      <c r="BIV1" s="6"/>
      <c r="BIW1" s="6"/>
      <c r="BIX1" s="6"/>
      <c r="BIY1" s="6"/>
      <c r="BIZ1" s="6"/>
      <c r="BJA1" s="6"/>
      <c r="BJB1" s="6"/>
      <c r="BJC1" s="6"/>
      <c r="BJD1" s="6"/>
      <c r="BJE1" s="6"/>
      <c r="BJF1" s="6"/>
      <c r="BJG1" s="6"/>
      <c r="BJH1" s="6"/>
      <c r="BJI1" s="6"/>
      <c r="BJJ1" s="6"/>
      <c r="BJK1" s="6"/>
      <c r="BJL1" s="6"/>
      <c r="BJM1" s="6"/>
      <c r="BJN1" s="6"/>
      <c r="BJO1" s="6"/>
      <c r="BJP1" s="6"/>
      <c r="BJQ1" s="6"/>
      <c r="BJR1" s="6"/>
      <c r="BJS1" s="6"/>
      <c r="BJT1" s="6"/>
      <c r="BJU1" s="6"/>
      <c r="BJV1" s="6"/>
      <c r="BJW1" s="6"/>
      <c r="BJX1" s="6"/>
      <c r="BJY1" s="6"/>
      <c r="BJZ1" s="6"/>
      <c r="BKA1" s="6"/>
      <c r="BKB1" s="6"/>
      <c r="BKC1" s="6"/>
      <c r="BKD1" s="6"/>
      <c r="BKE1" s="6"/>
      <c r="BKF1" s="6"/>
      <c r="BKG1" s="6"/>
      <c r="BKH1" s="6"/>
      <c r="BKI1" s="6"/>
      <c r="BKJ1" s="6"/>
      <c r="BKK1" s="6"/>
      <c r="BKL1" s="6"/>
      <c r="BKM1" s="6"/>
      <c r="BKN1" s="6"/>
      <c r="BKO1" s="6"/>
      <c r="BKP1" s="6"/>
      <c r="BKQ1" s="6"/>
      <c r="BKR1" s="6"/>
      <c r="BKS1" s="6"/>
      <c r="BKT1" s="6"/>
      <c r="BKU1" s="6"/>
      <c r="BKV1" s="6"/>
      <c r="BKW1" s="6"/>
      <c r="BKX1" s="6"/>
      <c r="BKY1" s="6"/>
      <c r="BKZ1" s="6"/>
      <c r="BLA1" s="6"/>
      <c r="BLB1" s="6"/>
      <c r="BLC1" s="6"/>
      <c r="BLD1" s="6"/>
      <c r="BLE1" s="6"/>
      <c r="BLF1" s="6"/>
      <c r="BLG1" s="6"/>
      <c r="BLH1" s="6"/>
      <c r="BLI1" s="6"/>
      <c r="BLJ1" s="6"/>
      <c r="BLK1" s="6"/>
      <c r="BLL1" s="6"/>
      <c r="BLM1" s="6"/>
      <c r="BLN1" s="6"/>
      <c r="BLO1" s="6"/>
      <c r="BLP1" s="6"/>
      <c r="BLQ1" s="6"/>
      <c r="BLR1" s="6"/>
      <c r="BLS1" s="6"/>
      <c r="BLT1" s="6"/>
      <c r="BLU1" s="6"/>
      <c r="BLV1" s="6"/>
      <c r="BLW1" s="6"/>
      <c r="BLX1" s="6"/>
      <c r="BLY1" s="6"/>
      <c r="BLZ1" s="6"/>
      <c r="BMA1" s="6"/>
      <c r="BMB1" s="6"/>
      <c r="BMC1" s="6"/>
      <c r="BMD1" s="6"/>
      <c r="BME1" s="6"/>
      <c r="BMF1" s="6"/>
      <c r="BMG1" s="6"/>
      <c r="BMH1" s="6"/>
      <c r="BMI1" s="6"/>
      <c r="BMJ1" s="6"/>
      <c r="BMK1" s="6"/>
      <c r="BML1" s="6"/>
      <c r="BMM1" s="6"/>
      <c r="BMN1" s="6"/>
      <c r="BMO1" s="6"/>
      <c r="BMP1" s="6"/>
      <c r="BMQ1" s="6"/>
      <c r="BMR1" s="6"/>
      <c r="BMS1" s="6"/>
      <c r="BMT1" s="6"/>
      <c r="BMU1" s="6"/>
      <c r="BMV1" s="6"/>
      <c r="BMW1" s="6"/>
      <c r="BMX1" s="6"/>
      <c r="BMY1" s="6"/>
      <c r="BMZ1" s="6"/>
      <c r="BNA1" s="6"/>
      <c r="BNB1" s="6"/>
      <c r="BNC1" s="6"/>
      <c r="BND1" s="6"/>
      <c r="BNE1" s="6"/>
      <c r="BNF1" s="6"/>
      <c r="BNG1" s="6"/>
      <c r="BNH1" s="6"/>
      <c r="BNI1" s="6"/>
      <c r="BNJ1" s="6"/>
      <c r="BNK1" s="6"/>
      <c r="BNL1" s="6"/>
      <c r="BNM1" s="6"/>
      <c r="BNN1" s="6"/>
      <c r="BNO1" s="6"/>
      <c r="BNP1" s="6"/>
      <c r="BNQ1" s="6"/>
      <c r="BNR1" s="6"/>
      <c r="BNS1" s="6"/>
      <c r="BNT1" s="6"/>
      <c r="BNU1" s="6"/>
      <c r="BNV1" s="6"/>
      <c r="BNW1" s="6"/>
      <c r="BNX1" s="6"/>
      <c r="BNY1" s="6"/>
      <c r="BNZ1" s="6"/>
      <c r="BOA1" s="6"/>
      <c r="BOB1" s="6"/>
      <c r="BOC1" s="6"/>
      <c r="BOD1" s="6"/>
      <c r="BOE1" s="6"/>
      <c r="BOF1" s="6"/>
      <c r="BOG1" s="6"/>
      <c r="BOH1" s="6"/>
      <c r="BOI1" s="6"/>
      <c r="BOJ1" s="6"/>
      <c r="BOK1" s="6"/>
      <c r="BOL1" s="6"/>
      <c r="BOM1" s="6"/>
      <c r="BON1" s="6"/>
      <c r="BOO1" s="6"/>
      <c r="BOP1" s="6"/>
      <c r="BOQ1" s="6"/>
      <c r="BOR1" s="6"/>
      <c r="BOS1" s="6"/>
      <c r="BOT1" s="6"/>
      <c r="BOU1" s="6"/>
      <c r="BOV1" s="6"/>
      <c r="BOW1" s="6"/>
      <c r="BOX1" s="6"/>
      <c r="BOY1" s="6"/>
      <c r="BOZ1" s="6"/>
      <c r="BPA1" s="6"/>
      <c r="BPB1" s="6"/>
      <c r="BPC1" s="6"/>
      <c r="BPD1" s="6"/>
      <c r="BPE1" s="6"/>
      <c r="BPF1" s="6"/>
      <c r="BPG1" s="6"/>
      <c r="BPH1" s="6"/>
      <c r="BPI1" s="6"/>
      <c r="BPJ1" s="6"/>
      <c r="BPK1" s="6"/>
      <c r="BPL1" s="6"/>
      <c r="BPM1" s="6"/>
      <c r="BPN1" s="6"/>
      <c r="BPO1" s="6"/>
      <c r="BPP1" s="6"/>
      <c r="BPQ1" s="6"/>
      <c r="BPR1" s="6"/>
      <c r="BPS1" s="6"/>
      <c r="BPT1" s="6"/>
      <c r="BPU1" s="6"/>
      <c r="BPV1" s="6"/>
      <c r="BPW1" s="6"/>
      <c r="BPX1" s="6"/>
      <c r="BPY1" s="6"/>
      <c r="BPZ1" s="6"/>
      <c r="BQA1" s="6"/>
      <c r="BQB1" s="6"/>
      <c r="BQC1" s="6"/>
      <c r="BQD1" s="6"/>
      <c r="BQE1" s="6"/>
      <c r="BQF1" s="6"/>
      <c r="BQG1" s="6"/>
      <c r="BQH1" s="6"/>
      <c r="BQI1" s="6"/>
      <c r="BQJ1" s="6"/>
      <c r="BQK1" s="6"/>
      <c r="BQL1" s="6"/>
      <c r="BQM1" s="6"/>
      <c r="BQN1" s="6"/>
      <c r="BQO1" s="6"/>
      <c r="BQP1" s="6"/>
      <c r="BQQ1" s="6"/>
      <c r="BQR1" s="6"/>
      <c r="BQS1" s="6"/>
      <c r="BQT1" s="6"/>
      <c r="BQU1" s="6"/>
      <c r="BQV1" s="6"/>
      <c r="BQW1" s="6"/>
      <c r="BQX1" s="6"/>
      <c r="BQY1" s="6"/>
      <c r="BQZ1" s="6"/>
      <c r="BRA1" s="6"/>
      <c r="BRB1" s="6"/>
      <c r="BRC1" s="6"/>
      <c r="BRD1" s="6"/>
      <c r="BRE1" s="6"/>
      <c r="BRF1" s="6"/>
      <c r="BRG1" s="6"/>
      <c r="BRH1" s="6"/>
      <c r="BRI1" s="6"/>
      <c r="BRJ1" s="6"/>
      <c r="BRK1" s="6"/>
      <c r="BRL1" s="6"/>
      <c r="BRM1" s="6"/>
      <c r="BRN1" s="6"/>
      <c r="BRO1" s="6"/>
      <c r="BRP1" s="6"/>
      <c r="BRQ1" s="6"/>
      <c r="BRR1" s="6"/>
      <c r="BRS1" s="6"/>
      <c r="BRT1" s="6"/>
      <c r="BRU1" s="6"/>
      <c r="BRV1" s="6"/>
      <c r="BRW1" s="6"/>
      <c r="BRX1" s="6"/>
      <c r="BRY1" s="6"/>
      <c r="BRZ1" s="6"/>
      <c r="BSA1" s="6"/>
      <c r="BSB1" s="6"/>
      <c r="BSC1" s="6"/>
      <c r="BSD1" s="6"/>
      <c r="BSE1" s="6"/>
      <c r="BSF1" s="6"/>
      <c r="BSG1" s="6"/>
      <c r="BSH1" s="6"/>
      <c r="BSI1" s="6"/>
      <c r="BSJ1" s="6"/>
      <c r="BSK1" s="6"/>
      <c r="BSL1" s="6"/>
      <c r="BSM1" s="6"/>
      <c r="BSN1" s="6"/>
      <c r="BSO1" s="6"/>
      <c r="BSP1" s="6"/>
      <c r="BSQ1" s="6"/>
      <c r="BSR1" s="6"/>
      <c r="BSS1" s="6"/>
      <c r="BST1" s="6"/>
      <c r="BSU1" s="6"/>
      <c r="BSV1" s="6"/>
      <c r="BSW1" s="6"/>
      <c r="BSX1" s="6"/>
      <c r="BSY1" s="6"/>
      <c r="BSZ1" s="6"/>
      <c r="BTA1" s="6"/>
      <c r="BTB1" s="6"/>
      <c r="BTC1" s="6"/>
      <c r="BTD1" s="6"/>
      <c r="BTE1" s="6"/>
      <c r="BTF1" s="6"/>
      <c r="BTG1" s="6"/>
      <c r="BTH1" s="6"/>
      <c r="BTI1" s="6"/>
      <c r="BTJ1" s="6"/>
      <c r="BTK1" s="6"/>
      <c r="BTL1" s="6"/>
      <c r="BTM1" s="6"/>
      <c r="BTN1" s="6"/>
      <c r="BTO1" s="6"/>
      <c r="BTP1" s="6"/>
      <c r="BTQ1" s="6"/>
      <c r="BTR1" s="6"/>
      <c r="BTS1" s="6"/>
      <c r="BTT1" s="6"/>
      <c r="BTU1" s="6"/>
      <c r="BTV1" s="6"/>
      <c r="BTW1" s="6"/>
      <c r="BTX1" s="6"/>
      <c r="BTY1" s="6"/>
      <c r="BTZ1" s="6"/>
      <c r="BUA1" s="6"/>
      <c r="BUB1" s="6"/>
      <c r="BUC1" s="6"/>
      <c r="BUD1" s="6"/>
      <c r="BUE1" s="6"/>
      <c r="BUF1" s="6"/>
      <c r="BUG1" s="6"/>
      <c r="BUH1" s="6"/>
      <c r="BUI1" s="6"/>
      <c r="BUJ1" s="6"/>
      <c r="BUK1" s="6"/>
      <c r="BUL1" s="6"/>
      <c r="BUM1" s="6"/>
      <c r="BUN1" s="6"/>
      <c r="BUO1" s="6"/>
      <c r="BUP1" s="6"/>
      <c r="BUQ1" s="6"/>
      <c r="BUR1" s="6"/>
      <c r="BUS1" s="6"/>
      <c r="BUT1" s="6"/>
      <c r="BUU1" s="6"/>
      <c r="BUV1" s="6"/>
      <c r="BUW1" s="6"/>
      <c r="BUX1" s="6"/>
      <c r="BUY1" s="6"/>
      <c r="BUZ1" s="6"/>
      <c r="BVA1" s="6"/>
      <c r="BVB1" s="6"/>
      <c r="BVC1" s="6"/>
      <c r="BVD1" s="6"/>
      <c r="BVE1" s="6"/>
      <c r="BVF1" s="6"/>
      <c r="BVG1" s="6"/>
      <c r="BVH1" s="6"/>
      <c r="BVI1" s="6"/>
      <c r="BVJ1" s="6"/>
      <c r="BVK1" s="6"/>
      <c r="BVL1" s="6"/>
      <c r="BVM1" s="6"/>
      <c r="BVN1" s="6"/>
      <c r="BVO1" s="6"/>
      <c r="BVP1" s="6"/>
      <c r="BVQ1" s="6"/>
      <c r="BVR1" s="6"/>
      <c r="BVS1" s="6"/>
      <c r="BVT1" s="6"/>
      <c r="BVU1" s="6"/>
      <c r="BVV1" s="6"/>
      <c r="BVW1" s="6"/>
      <c r="BVX1" s="6"/>
      <c r="BVY1" s="6"/>
      <c r="BVZ1" s="6"/>
      <c r="BWA1" s="6"/>
      <c r="BWB1" s="6"/>
      <c r="BWC1" s="6"/>
      <c r="BWD1" s="6"/>
      <c r="BWE1" s="6"/>
      <c r="BWF1" s="6"/>
      <c r="BWG1" s="6"/>
      <c r="BWH1" s="6"/>
      <c r="BWI1" s="6"/>
      <c r="BWJ1" s="6"/>
      <c r="BWK1" s="6"/>
      <c r="BWL1" s="6"/>
      <c r="BWM1" s="6"/>
      <c r="BWN1" s="6"/>
      <c r="BWO1" s="6"/>
      <c r="BWP1" s="6"/>
      <c r="BWQ1" s="6"/>
      <c r="BWR1" s="6"/>
      <c r="BWS1" s="6"/>
      <c r="BWT1" s="6"/>
      <c r="BWU1" s="6"/>
      <c r="BWV1" s="6"/>
      <c r="BWW1" s="6"/>
      <c r="BWX1" s="6"/>
      <c r="BWY1" s="6"/>
      <c r="BWZ1" s="6"/>
      <c r="BXA1" s="6"/>
      <c r="BXB1" s="6"/>
      <c r="BXC1" s="6"/>
      <c r="BXD1" s="6"/>
      <c r="BXE1" s="6"/>
      <c r="BXF1" s="6"/>
      <c r="BXG1" s="6"/>
      <c r="BXH1" s="6"/>
      <c r="BXI1" s="6"/>
      <c r="BXJ1" s="6"/>
      <c r="BXK1" s="6"/>
      <c r="BXL1" s="6"/>
      <c r="BXM1" s="6"/>
      <c r="BXN1" s="6"/>
      <c r="BXO1" s="6"/>
      <c r="BXP1" s="6"/>
      <c r="BXQ1" s="6"/>
      <c r="BXR1" s="6"/>
      <c r="BXS1" s="6"/>
      <c r="BXT1" s="6"/>
      <c r="BXU1" s="6"/>
      <c r="BXV1" s="6"/>
      <c r="BXW1" s="6"/>
      <c r="BXX1" s="6"/>
      <c r="BXY1" s="6"/>
      <c r="BXZ1" s="6"/>
      <c r="BYA1" s="6"/>
      <c r="BYB1" s="6"/>
      <c r="BYC1" s="6"/>
      <c r="BYD1" s="6"/>
      <c r="BYE1" s="6"/>
      <c r="BYF1" s="6"/>
      <c r="BYG1" s="6"/>
      <c r="BYH1" s="6"/>
      <c r="BYI1" s="6"/>
      <c r="BYJ1" s="6"/>
      <c r="BYK1" s="6"/>
      <c r="BYL1" s="6"/>
      <c r="BYM1" s="6"/>
      <c r="BYN1" s="6"/>
      <c r="BYO1" s="6"/>
      <c r="BYP1" s="6"/>
      <c r="BYQ1" s="6"/>
      <c r="BYR1" s="6"/>
      <c r="BYS1" s="6"/>
      <c r="BYT1" s="6"/>
      <c r="BYU1" s="6"/>
      <c r="BYV1" s="6"/>
      <c r="BYW1" s="6"/>
      <c r="BYX1" s="6"/>
      <c r="BYY1" s="6"/>
      <c r="BYZ1" s="6"/>
      <c r="BZA1" s="6"/>
      <c r="BZB1" s="6"/>
      <c r="BZC1" s="6"/>
      <c r="BZD1" s="6"/>
      <c r="BZE1" s="6"/>
      <c r="BZF1" s="6"/>
      <c r="BZG1" s="6"/>
      <c r="BZH1" s="6"/>
      <c r="BZI1" s="6"/>
      <c r="BZJ1" s="6"/>
      <c r="BZK1" s="6"/>
      <c r="BZL1" s="6"/>
      <c r="BZM1" s="6"/>
      <c r="BZN1" s="6"/>
      <c r="BZO1" s="6"/>
      <c r="BZP1" s="6"/>
      <c r="BZQ1" s="6"/>
      <c r="BZR1" s="6"/>
      <c r="BZS1" s="6"/>
      <c r="BZT1" s="6"/>
      <c r="BZU1" s="6"/>
      <c r="BZV1" s="6"/>
      <c r="BZW1" s="6"/>
      <c r="BZX1" s="6"/>
      <c r="BZY1" s="6"/>
      <c r="BZZ1" s="6"/>
      <c r="CAA1" s="6"/>
      <c r="CAB1" s="6"/>
      <c r="CAC1" s="6"/>
      <c r="CAD1" s="6"/>
      <c r="CAE1" s="6"/>
      <c r="CAF1" s="6"/>
      <c r="CAG1" s="6"/>
      <c r="CAH1" s="6"/>
      <c r="CAI1" s="6"/>
      <c r="CAJ1" s="6"/>
      <c r="CAK1" s="6"/>
      <c r="CAL1" s="6"/>
      <c r="CAM1" s="6"/>
      <c r="CAN1" s="6"/>
      <c r="CAO1" s="6"/>
      <c r="CAP1" s="6"/>
      <c r="CAQ1" s="6"/>
      <c r="CAR1" s="6"/>
      <c r="CAS1" s="6"/>
      <c r="CAT1" s="6"/>
      <c r="CAU1" s="6"/>
      <c r="CAV1" s="6"/>
      <c r="CAW1" s="6"/>
      <c r="CAX1" s="6"/>
      <c r="CAY1" s="6"/>
      <c r="CAZ1" s="6"/>
      <c r="CBA1" s="6"/>
      <c r="CBB1" s="6"/>
      <c r="CBC1" s="6"/>
      <c r="CBD1" s="6"/>
      <c r="CBE1" s="6"/>
      <c r="CBF1" s="6"/>
      <c r="CBG1" s="6"/>
      <c r="CBH1" s="6"/>
      <c r="CBI1" s="6"/>
      <c r="CBJ1" s="6"/>
      <c r="CBK1" s="6"/>
      <c r="CBL1" s="6"/>
      <c r="CBM1" s="6"/>
      <c r="CBN1" s="6"/>
      <c r="CBO1" s="6"/>
      <c r="CBP1" s="6"/>
      <c r="CBQ1" s="6"/>
      <c r="CBR1" s="6"/>
      <c r="CBS1" s="6"/>
      <c r="CBT1" s="6"/>
      <c r="CBU1" s="6"/>
      <c r="CBV1" s="6"/>
      <c r="CBW1" s="6"/>
      <c r="CBX1" s="6"/>
      <c r="CBY1" s="6"/>
      <c r="CBZ1" s="6"/>
      <c r="CCA1" s="6"/>
      <c r="CCB1" s="6"/>
      <c r="CCC1" s="6"/>
      <c r="CCD1" s="6"/>
      <c r="CCE1" s="6"/>
      <c r="CCF1" s="6"/>
      <c r="CCG1" s="6"/>
      <c r="CCH1" s="6"/>
      <c r="CCI1" s="6"/>
      <c r="CCJ1" s="6"/>
      <c r="CCK1" s="6"/>
      <c r="CCL1" s="6"/>
      <c r="CCM1" s="6"/>
      <c r="CCN1" s="6"/>
      <c r="CCO1" s="6"/>
      <c r="CCP1" s="6"/>
      <c r="CCQ1" s="6"/>
      <c r="CCR1" s="6"/>
      <c r="CCS1" s="6"/>
      <c r="CCT1" s="6"/>
      <c r="CCU1" s="6"/>
      <c r="CCV1" s="6"/>
      <c r="CCW1" s="6"/>
      <c r="CCX1" s="6"/>
      <c r="CCY1" s="6"/>
      <c r="CCZ1" s="6"/>
      <c r="CDA1" s="6"/>
      <c r="CDB1" s="6"/>
      <c r="CDC1" s="6"/>
      <c r="CDD1" s="6"/>
      <c r="CDE1" s="6"/>
      <c r="CDF1" s="6"/>
      <c r="CDG1" s="6"/>
      <c r="CDH1" s="6"/>
      <c r="CDI1" s="6"/>
      <c r="CDJ1" s="6"/>
      <c r="CDK1" s="6"/>
      <c r="CDL1" s="6"/>
      <c r="CDM1" s="6"/>
      <c r="CDN1" s="6"/>
      <c r="CDO1" s="6"/>
      <c r="CDP1" s="6"/>
      <c r="CDQ1" s="6"/>
      <c r="CDR1" s="6"/>
      <c r="CDS1" s="6"/>
      <c r="CDT1" s="6"/>
      <c r="CDU1" s="6"/>
      <c r="CDV1" s="6"/>
      <c r="CDW1" s="6"/>
      <c r="CDX1" s="6"/>
      <c r="CDY1" s="6"/>
      <c r="CDZ1" s="6"/>
      <c r="CEA1" s="6"/>
      <c r="CEB1" s="6"/>
      <c r="CEC1" s="6"/>
      <c r="CED1" s="6"/>
      <c r="CEE1" s="6"/>
      <c r="CEF1" s="6"/>
      <c r="CEG1" s="6"/>
      <c r="CEH1" s="6"/>
      <c r="CEI1" s="6"/>
      <c r="CEJ1" s="6"/>
      <c r="CEK1" s="6"/>
      <c r="CEL1" s="6"/>
      <c r="CEM1" s="6"/>
      <c r="CEN1" s="6"/>
      <c r="CEO1" s="6"/>
      <c r="CEP1" s="6"/>
      <c r="CEQ1" s="6"/>
      <c r="CER1" s="6"/>
      <c r="CES1" s="6"/>
      <c r="CET1" s="6"/>
      <c r="CEU1" s="6"/>
      <c r="CEV1" s="6"/>
      <c r="CEW1" s="6"/>
      <c r="CEX1" s="6"/>
      <c r="CEY1" s="6"/>
      <c r="CEZ1" s="6"/>
      <c r="CFA1" s="6"/>
      <c r="CFB1" s="6"/>
      <c r="CFC1" s="6"/>
      <c r="CFD1" s="6"/>
      <c r="CFE1" s="6"/>
      <c r="CFF1" s="6"/>
      <c r="CFG1" s="6"/>
      <c r="CFH1" s="6"/>
      <c r="CFI1" s="6"/>
      <c r="CFJ1" s="6"/>
      <c r="CFK1" s="6"/>
      <c r="CFL1" s="6"/>
      <c r="CFM1" s="6"/>
      <c r="CFN1" s="6"/>
      <c r="CFO1" s="6"/>
      <c r="CFP1" s="6"/>
      <c r="CFQ1" s="6"/>
      <c r="CFR1" s="6"/>
      <c r="CFS1" s="6"/>
      <c r="CFT1" s="6"/>
      <c r="CFU1" s="6"/>
      <c r="CFV1" s="6"/>
      <c r="CFW1" s="6"/>
      <c r="CFX1" s="6"/>
      <c r="CFY1" s="6"/>
      <c r="CFZ1" s="6"/>
      <c r="CGA1" s="6"/>
      <c r="CGB1" s="6"/>
      <c r="CGC1" s="6"/>
      <c r="CGD1" s="6"/>
      <c r="CGE1" s="6"/>
      <c r="CGF1" s="6"/>
      <c r="CGG1" s="6"/>
      <c r="CGH1" s="6"/>
      <c r="CGI1" s="6"/>
      <c r="CGJ1" s="6"/>
      <c r="CGK1" s="6"/>
      <c r="CGL1" s="6"/>
      <c r="CGM1" s="6"/>
      <c r="CGN1" s="6"/>
      <c r="CGO1" s="6"/>
      <c r="CGP1" s="6"/>
      <c r="CGQ1" s="6"/>
      <c r="CGR1" s="6"/>
      <c r="CGS1" s="6"/>
      <c r="CGT1" s="6"/>
      <c r="CGU1" s="6"/>
      <c r="CGV1" s="6"/>
      <c r="CGW1" s="6"/>
      <c r="CGX1" s="6"/>
      <c r="CGY1" s="6"/>
      <c r="CGZ1" s="6"/>
      <c r="CHA1" s="6"/>
      <c r="CHB1" s="6"/>
      <c r="CHC1" s="6"/>
      <c r="CHD1" s="6"/>
      <c r="CHE1" s="6"/>
      <c r="CHF1" s="6"/>
      <c r="CHG1" s="6"/>
      <c r="CHH1" s="6"/>
      <c r="CHI1" s="6"/>
      <c r="CHJ1" s="6"/>
      <c r="CHK1" s="6"/>
      <c r="CHL1" s="6"/>
      <c r="CHM1" s="6"/>
      <c r="CHN1" s="6"/>
      <c r="CHO1" s="6"/>
      <c r="CHP1" s="6"/>
      <c r="CHQ1" s="6"/>
      <c r="CHR1" s="6"/>
      <c r="CHS1" s="6"/>
      <c r="CHT1" s="6"/>
      <c r="CHU1" s="6"/>
      <c r="CHV1" s="6"/>
      <c r="CHW1" s="6"/>
      <c r="CHX1" s="6"/>
      <c r="CHY1" s="6"/>
      <c r="CHZ1" s="6"/>
      <c r="CIA1" s="6"/>
      <c r="CIB1" s="6"/>
      <c r="CIC1" s="6"/>
      <c r="CID1" s="6"/>
      <c r="CIE1" s="6"/>
      <c r="CIF1" s="6"/>
      <c r="CIG1" s="6"/>
      <c r="CIH1" s="6"/>
      <c r="CII1" s="6"/>
      <c r="CIJ1" s="6"/>
      <c r="CIK1" s="6"/>
      <c r="CIL1" s="6"/>
      <c r="CIM1" s="6"/>
      <c r="CIN1" s="6"/>
      <c r="CIO1" s="6"/>
      <c r="CIP1" s="6"/>
      <c r="CIQ1" s="6"/>
      <c r="CIR1" s="6"/>
      <c r="CIS1" s="6"/>
      <c r="CIT1" s="6"/>
      <c r="CIU1" s="6"/>
      <c r="CIV1" s="6"/>
      <c r="CIW1" s="6"/>
      <c r="CIX1" s="6"/>
      <c r="CIY1" s="6"/>
      <c r="CIZ1" s="6"/>
      <c r="CJA1" s="6"/>
      <c r="CJB1" s="6"/>
      <c r="CJC1" s="6"/>
      <c r="CJD1" s="6"/>
      <c r="CJE1" s="6"/>
      <c r="CJF1" s="6"/>
      <c r="CJG1" s="6"/>
      <c r="CJH1" s="6"/>
      <c r="CJI1" s="6"/>
      <c r="CJJ1" s="6"/>
      <c r="CJK1" s="6"/>
      <c r="CJL1" s="6"/>
      <c r="CJM1" s="6"/>
      <c r="CJN1" s="6"/>
      <c r="CJO1" s="6"/>
      <c r="CJP1" s="6"/>
      <c r="CJQ1" s="6"/>
      <c r="CJR1" s="6"/>
      <c r="CJS1" s="6"/>
      <c r="CJT1" s="6"/>
      <c r="CJU1" s="6"/>
      <c r="CJV1" s="6"/>
      <c r="CJW1" s="6"/>
      <c r="CJX1" s="6"/>
      <c r="CJY1" s="6"/>
      <c r="CJZ1" s="6"/>
      <c r="CKA1" s="6"/>
      <c r="CKB1" s="6"/>
      <c r="CKC1" s="6"/>
      <c r="CKD1" s="6"/>
      <c r="CKE1" s="6"/>
      <c r="CKF1" s="6"/>
      <c r="CKG1" s="6"/>
      <c r="CKH1" s="6"/>
      <c r="CKI1" s="6"/>
      <c r="CKJ1" s="6"/>
      <c r="CKK1" s="6"/>
      <c r="CKL1" s="6"/>
      <c r="CKM1" s="6"/>
      <c r="CKN1" s="6"/>
      <c r="CKO1" s="6"/>
      <c r="CKP1" s="6"/>
      <c r="CKQ1" s="6"/>
      <c r="CKR1" s="6"/>
      <c r="CKS1" s="6"/>
      <c r="CKT1" s="6"/>
      <c r="CKU1" s="6"/>
      <c r="CKV1" s="6"/>
      <c r="CKW1" s="6"/>
      <c r="CKX1" s="6"/>
      <c r="CKY1" s="6"/>
      <c r="CKZ1" s="6"/>
      <c r="CLA1" s="6"/>
      <c r="CLB1" s="6"/>
      <c r="CLC1" s="6"/>
      <c r="CLD1" s="6"/>
      <c r="CLE1" s="6"/>
      <c r="CLF1" s="6"/>
      <c r="CLG1" s="6"/>
      <c r="CLH1" s="6"/>
      <c r="CLI1" s="6"/>
      <c r="CLJ1" s="6"/>
      <c r="CLK1" s="6"/>
      <c r="CLL1" s="6"/>
      <c r="CLM1" s="6"/>
      <c r="CLN1" s="6"/>
      <c r="CLO1" s="6"/>
      <c r="CLP1" s="6"/>
      <c r="CLQ1" s="6"/>
      <c r="CLR1" s="6"/>
      <c r="CLS1" s="6"/>
      <c r="CLT1" s="6"/>
      <c r="CLU1" s="6"/>
      <c r="CLV1" s="6"/>
      <c r="CLW1" s="6"/>
      <c r="CLX1" s="6"/>
      <c r="CLY1" s="6"/>
      <c r="CLZ1" s="6"/>
      <c r="CMA1" s="6"/>
      <c r="CMB1" s="6"/>
      <c r="CMC1" s="6"/>
      <c r="CMD1" s="6"/>
      <c r="CME1" s="6"/>
      <c r="CMF1" s="6"/>
      <c r="CMG1" s="6"/>
      <c r="CMH1" s="6"/>
      <c r="CMI1" s="6"/>
      <c r="CMJ1" s="6"/>
      <c r="CMK1" s="6"/>
      <c r="CML1" s="6"/>
      <c r="CMM1" s="6"/>
      <c r="CMN1" s="6"/>
      <c r="CMO1" s="6"/>
      <c r="CMP1" s="6"/>
      <c r="CMQ1" s="6"/>
      <c r="CMR1" s="6"/>
      <c r="CMS1" s="6"/>
      <c r="CMT1" s="6"/>
      <c r="CMU1" s="6"/>
      <c r="CMV1" s="6"/>
      <c r="CMW1" s="6"/>
      <c r="CMX1" s="6"/>
      <c r="CMY1" s="6"/>
      <c r="CMZ1" s="6"/>
      <c r="CNA1" s="6"/>
      <c r="CNB1" s="6"/>
      <c r="CNC1" s="6"/>
      <c r="CND1" s="6"/>
      <c r="CNE1" s="6"/>
      <c r="CNF1" s="6"/>
      <c r="CNG1" s="6"/>
      <c r="CNH1" s="6"/>
      <c r="CNI1" s="6"/>
      <c r="CNJ1" s="6"/>
      <c r="CNK1" s="6"/>
      <c r="CNL1" s="6"/>
      <c r="CNM1" s="6"/>
      <c r="CNN1" s="6"/>
      <c r="CNO1" s="6"/>
      <c r="CNP1" s="6"/>
      <c r="CNQ1" s="6"/>
      <c r="CNR1" s="6"/>
      <c r="CNS1" s="6"/>
      <c r="CNT1" s="6"/>
      <c r="CNU1" s="6"/>
      <c r="CNV1" s="6"/>
      <c r="CNW1" s="6"/>
      <c r="CNX1" s="6"/>
      <c r="CNY1" s="6"/>
      <c r="CNZ1" s="6"/>
      <c r="COA1" s="6"/>
      <c r="COB1" s="6"/>
      <c r="COC1" s="6"/>
      <c r="COD1" s="6"/>
      <c r="COE1" s="6"/>
      <c r="COF1" s="6"/>
      <c r="COG1" s="6"/>
      <c r="COH1" s="6"/>
      <c r="COI1" s="6"/>
      <c r="COJ1" s="6"/>
      <c r="COK1" s="6"/>
      <c r="COL1" s="6"/>
      <c r="COM1" s="6"/>
      <c r="CON1" s="6"/>
      <c r="COO1" s="6"/>
      <c r="COP1" s="6"/>
      <c r="COQ1" s="6"/>
      <c r="COR1" s="6"/>
      <c r="COS1" s="6"/>
      <c r="COT1" s="6"/>
      <c r="COU1" s="6"/>
      <c r="COV1" s="6"/>
      <c r="COW1" s="6"/>
      <c r="COX1" s="6"/>
      <c r="COY1" s="6"/>
      <c r="COZ1" s="6"/>
      <c r="CPA1" s="6"/>
      <c r="CPB1" s="6"/>
      <c r="CPC1" s="6"/>
      <c r="CPD1" s="6"/>
      <c r="CPE1" s="6"/>
      <c r="CPF1" s="6"/>
      <c r="CPG1" s="6"/>
      <c r="CPH1" s="6"/>
      <c r="CPI1" s="6"/>
      <c r="CPJ1" s="6"/>
      <c r="CPK1" s="6"/>
      <c r="CPL1" s="6"/>
      <c r="CPM1" s="6"/>
      <c r="CPN1" s="6"/>
      <c r="CPO1" s="6"/>
      <c r="CPP1" s="6"/>
      <c r="CPQ1" s="6"/>
      <c r="CPR1" s="6"/>
      <c r="CPS1" s="6"/>
      <c r="CPT1" s="6"/>
      <c r="CPU1" s="6"/>
      <c r="CPV1" s="6"/>
      <c r="CPW1" s="6"/>
      <c r="CPX1" s="6"/>
      <c r="CPY1" s="6"/>
      <c r="CPZ1" s="6"/>
      <c r="CQA1" s="6"/>
      <c r="CQB1" s="6"/>
      <c r="CQC1" s="6"/>
      <c r="CQD1" s="6"/>
      <c r="CQE1" s="6"/>
      <c r="CQF1" s="6"/>
      <c r="CQG1" s="6"/>
      <c r="CQH1" s="6"/>
      <c r="CQI1" s="6"/>
      <c r="CQJ1" s="6"/>
      <c r="CQK1" s="6"/>
      <c r="CQL1" s="6"/>
      <c r="CQM1" s="6"/>
      <c r="CQN1" s="6"/>
      <c r="CQO1" s="6"/>
      <c r="CQP1" s="6"/>
      <c r="CQQ1" s="6"/>
      <c r="CQR1" s="6"/>
      <c r="CQS1" s="6"/>
      <c r="CQT1" s="6"/>
      <c r="CQU1" s="6"/>
      <c r="CQV1" s="6"/>
      <c r="CQW1" s="6"/>
      <c r="CQX1" s="6"/>
      <c r="CQY1" s="6"/>
      <c r="CQZ1" s="6"/>
      <c r="CRA1" s="6"/>
      <c r="CRB1" s="6"/>
      <c r="CRC1" s="6"/>
      <c r="CRD1" s="6"/>
      <c r="CRE1" s="6"/>
      <c r="CRF1" s="6"/>
      <c r="CRG1" s="6"/>
      <c r="CRH1" s="6"/>
      <c r="CRI1" s="6"/>
      <c r="CRJ1" s="6"/>
      <c r="CRK1" s="6"/>
      <c r="CRL1" s="6"/>
      <c r="CRM1" s="6"/>
      <c r="CRN1" s="6"/>
      <c r="CRO1" s="6"/>
      <c r="CRP1" s="6"/>
      <c r="CRQ1" s="6"/>
      <c r="CRR1" s="6"/>
      <c r="CRS1" s="6"/>
      <c r="CRT1" s="6"/>
      <c r="CRU1" s="6"/>
      <c r="CRV1" s="6"/>
      <c r="CRW1" s="6"/>
      <c r="CRX1" s="6"/>
      <c r="CRY1" s="6"/>
      <c r="CRZ1" s="6"/>
      <c r="CSA1" s="6"/>
      <c r="CSB1" s="6"/>
      <c r="CSC1" s="6"/>
      <c r="CSD1" s="6"/>
      <c r="CSE1" s="6"/>
      <c r="CSF1" s="6"/>
      <c r="CSG1" s="6"/>
      <c r="CSH1" s="6"/>
      <c r="CSI1" s="6"/>
      <c r="CSJ1" s="6"/>
      <c r="CSK1" s="6"/>
      <c r="CSL1" s="6"/>
      <c r="CSM1" s="6"/>
      <c r="CSN1" s="6"/>
      <c r="CSO1" s="6"/>
      <c r="CSP1" s="6"/>
      <c r="CSQ1" s="6"/>
      <c r="CSR1" s="6"/>
      <c r="CSS1" s="6"/>
      <c r="CST1" s="6"/>
      <c r="CSU1" s="6"/>
      <c r="CSV1" s="6"/>
      <c r="CSW1" s="6"/>
      <c r="CSX1" s="6"/>
      <c r="CSY1" s="6"/>
      <c r="CSZ1" s="6"/>
      <c r="CTA1" s="6"/>
      <c r="CTB1" s="6"/>
      <c r="CTC1" s="6"/>
      <c r="CTD1" s="6"/>
      <c r="CTE1" s="6"/>
      <c r="CTF1" s="6"/>
      <c r="CTG1" s="6"/>
      <c r="CTH1" s="6"/>
      <c r="CTI1" s="6"/>
      <c r="CTJ1" s="6"/>
      <c r="CTK1" s="6"/>
      <c r="CTL1" s="6"/>
      <c r="CTM1" s="6"/>
      <c r="CTN1" s="6"/>
      <c r="CTO1" s="6"/>
      <c r="CTP1" s="6"/>
      <c r="CTQ1" s="6"/>
      <c r="CTR1" s="6"/>
      <c r="CTS1" s="6"/>
      <c r="CTT1" s="6"/>
      <c r="CTU1" s="6"/>
      <c r="CTV1" s="6"/>
      <c r="CTW1" s="6"/>
      <c r="CTX1" s="6"/>
      <c r="CTY1" s="6"/>
      <c r="CTZ1" s="6"/>
      <c r="CUA1" s="6"/>
      <c r="CUB1" s="6"/>
      <c r="CUC1" s="6"/>
      <c r="CUD1" s="6"/>
      <c r="CUE1" s="6"/>
      <c r="CUF1" s="6"/>
      <c r="CUG1" s="6"/>
      <c r="CUH1" s="6"/>
      <c r="CUI1" s="6"/>
      <c r="CUJ1" s="6"/>
      <c r="CUK1" s="6"/>
      <c r="CUL1" s="6"/>
      <c r="CUM1" s="6"/>
      <c r="CUN1" s="6"/>
      <c r="CUO1" s="6"/>
      <c r="CUP1" s="6"/>
      <c r="CUQ1" s="6"/>
      <c r="CUR1" s="6"/>
      <c r="CUS1" s="6"/>
      <c r="CUT1" s="6"/>
      <c r="CUU1" s="6"/>
      <c r="CUV1" s="6"/>
      <c r="CUW1" s="6"/>
      <c r="CUX1" s="6"/>
      <c r="CUY1" s="6"/>
      <c r="CUZ1" s="6"/>
      <c r="CVA1" s="6"/>
      <c r="CVB1" s="6"/>
      <c r="CVC1" s="6"/>
      <c r="CVD1" s="6"/>
      <c r="CVE1" s="6"/>
      <c r="CVF1" s="6"/>
      <c r="CVG1" s="6"/>
      <c r="CVH1" s="6"/>
      <c r="CVI1" s="6"/>
      <c r="CVJ1" s="6"/>
      <c r="CVK1" s="6"/>
      <c r="CVL1" s="6"/>
      <c r="CVM1" s="6"/>
      <c r="CVN1" s="6"/>
      <c r="CVO1" s="6"/>
      <c r="CVP1" s="6"/>
      <c r="CVQ1" s="6"/>
      <c r="CVR1" s="6"/>
      <c r="CVS1" s="6"/>
      <c r="CVT1" s="6"/>
      <c r="CVU1" s="6"/>
      <c r="CVV1" s="6"/>
      <c r="CVW1" s="6"/>
      <c r="CVX1" s="6"/>
      <c r="CVY1" s="6"/>
      <c r="CVZ1" s="6"/>
      <c r="CWA1" s="6"/>
      <c r="CWB1" s="6"/>
      <c r="CWC1" s="6"/>
      <c r="CWD1" s="6"/>
      <c r="CWE1" s="6"/>
      <c r="CWF1" s="6"/>
      <c r="CWG1" s="6"/>
      <c r="CWH1" s="6"/>
      <c r="CWI1" s="6"/>
      <c r="CWJ1" s="6"/>
      <c r="CWK1" s="6"/>
      <c r="CWL1" s="6"/>
      <c r="CWM1" s="6"/>
      <c r="CWN1" s="6"/>
      <c r="CWO1" s="6"/>
      <c r="CWP1" s="6"/>
      <c r="CWQ1" s="6"/>
      <c r="CWR1" s="6"/>
      <c r="CWS1" s="6"/>
      <c r="CWT1" s="6"/>
      <c r="CWU1" s="6"/>
      <c r="CWV1" s="6"/>
      <c r="CWW1" s="6"/>
      <c r="CWX1" s="6"/>
      <c r="CWY1" s="6"/>
      <c r="CWZ1" s="6"/>
      <c r="CXA1" s="6"/>
      <c r="CXB1" s="6"/>
      <c r="CXC1" s="6"/>
      <c r="CXD1" s="6"/>
      <c r="CXE1" s="6"/>
      <c r="CXF1" s="6"/>
      <c r="CXG1" s="6"/>
      <c r="CXH1" s="6"/>
      <c r="CXI1" s="6"/>
      <c r="CXJ1" s="6"/>
      <c r="CXK1" s="6"/>
      <c r="CXL1" s="6"/>
      <c r="CXM1" s="6"/>
      <c r="CXN1" s="6"/>
      <c r="CXO1" s="6"/>
      <c r="CXP1" s="6"/>
      <c r="CXQ1" s="6"/>
      <c r="CXR1" s="6"/>
      <c r="CXS1" s="6"/>
      <c r="CXT1" s="6"/>
      <c r="CXU1" s="6"/>
      <c r="CXV1" s="6"/>
      <c r="CXW1" s="6"/>
      <c r="CXX1" s="6"/>
      <c r="CXY1" s="6"/>
      <c r="CXZ1" s="6"/>
      <c r="CYA1" s="6"/>
      <c r="CYB1" s="6"/>
      <c r="CYC1" s="6"/>
      <c r="CYD1" s="6"/>
      <c r="CYE1" s="6"/>
      <c r="CYF1" s="6"/>
      <c r="CYG1" s="6"/>
      <c r="CYH1" s="6"/>
      <c r="CYI1" s="6"/>
      <c r="CYJ1" s="6"/>
      <c r="CYK1" s="6"/>
      <c r="CYL1" s="6"/>
      <c r="CYM1" s="6"/>
      <c r="CYN1" s="6"/>
      <c r="CYO1" s="6"/>
      <c r="CYP1" s="6"/>
      <c r="CYQ1" s="6"/>
      <c r="CYR1" s="6"/>
      <c r="CYS1" s="6"/>
      <c r="CYT1" s="6"/>
      <c r="CYU1" s="6"/>
      <c r="CYV1" s="6"/>
      <c r="CYW1" s="6"/>
      <c r="CYX1" s="6"/>
      <c r="CYY1" s="6"/>
      <c r="CYZ1" s="6"/>
      <c r="CZA1" s="6"/>
      <c r="CZB1" s="6"/>
      <c r="CZC1" s="6"/>
      <c r="CZD1" s="6"/>
      <c r="CZE1" s="6"/>
      <c r="CZF1" s="6"/>
      <c r="CZG1" s="6"/>
      <c r="CZH1" s="6"/>
      <c r="CZI1" s="6"/>
      <c r="CZJ1" s="6"/>
      <c r="CZK1" s="6"/>
      <c r="CZL1" s="6"/>
      <c r="CZM1" s="6"/>
      <c r="CZN1" s="6"/>
      <c r="CZO1" s="6"/>
      <c r="CZP1" s="6"/>
      <c r="CZQ1" s="6"/>
      <c r="CZR1" s="6"/>
      <c r="CZS1" s="6"/>
      <c r="CZT1" s="6"/>
      <c r="CZU1" s="6"/>
      <c r="CZV1" s="6"/>
      <c r="CZW1" s="6"/>
      <c r="CZX1" s="6"/>
      <c r="CZY1" s="6"/>
      <c r="CZZ1" s="6"/>
      <c r="DAA1" s="6"/>
      <c r="DAB1" s="6"/>
      <c r="DAC1" s="6"/>
      <c r="DAD1" s="6"/>
      <c r="DAE1" s="6"/>
      <c r="DAF1" s="6"/>
      <c r="DAG1" s="6"/>
      <c r="DAH1" s="6"/>
      <c r="DAI1" s="6"/>
      <c r="DAJ1" s="6"/>
      <c r="DAK1" s="6"/>
      <c r="DAL1" s="6"/>
      <c r="DAM1" s="6"/>
      <c r="DAN1" s="6"/>
      <c r="DAO1" s="6"/>
      <c r="DAP1" s="6"/>
      <c r="DAQ1" s="6"/>
      <c r="DAR1" s="6"/>
      <c r="DAS1" s="6"/>
      <c r="DAT1" s="6"/>
      <c r="DAU1" s="6"/>
      <c r="DAV1" s="6"/>
      <c r="DAW1" s="6"/>
      <c r="DAX1" s="6"/>
      <c r="DAY1" s="6"/>
      <c r="DAZ1" s="6"/>
      <c r="DBA1" s="6"/>
      <c r="DBB1" s="6"/>
      <c r="DBC1" s="6"/>
      <c r="DBD1" s="6"/>
      <c r="DBE1" s="6"/>
      <c r="DBF1" s="6"/>
      <c r="DBG1" s="6"/>
      <c r="DBH1" s="6"/>
      <c r="DBI1" s="6"/>
      <c r="DBJ1" s="6"/>
      <c r="DBK1" s="6"/>
      <c r="DBL1" s="6"/>
      <c r="DBM1" s="6"/>
      <c r="DBN1" s="6"/>
      <c r="DBO1" s="6"/>
      <c r="DBP1" s="6"/>
      <c r="DBQ1" s="6"/>
      <c r="DBR1" s="6"/>
      <c r="DBS1" s="6"/>
      <c r="DBT1" s="6"/>
      <c r="DBU1" s="6"/>
      <c r="DBV1" s="6"/>
      <c r="DBW1" s="6"/>
      <c r="DBX1" s="6"/>
      <c r="DBY1" s="6"/>
      <c r="DBZ1" s="6"/>
      <c r="DCA1" s="6"/>
      <c r="DCB1" s="6"/>
      <c r="DCC1" s="6"/>
      <c r="DCD1" s="6"/>
      <c r="DCE1" s="6"/>
      <c r="DCF1" s="6"/>
      <c r="DCG1" s="6"/>
      <c r="DCH1" s="6"/>
      <c r="DCI1" s="6"/>
      <c r="DCJ1" s="6"/>
      <c r="DCK1" s="6"/>
      <c r="DCL1" s="6"/>
      <c r="DCM1" s="6"/>
      <c r="DCN1" s="6"/>
      <c r="DCO1" s="6"/>
      <c r="DCP1" s="6"/>
      <c r="DCQ1" s="6"/>
      <c r="DCR1" s="6"/>
      <c r="DCS1" s="6"/>
      <c r="DCT1" s="6"/>
      <c r="DCU1" s="6"/>
      <c r="DCV1" s="6"/>
      <c r="DCW1" s="6"/>
      <c r="DCX1" s="6"/>
      <c r="DCY1" s="6"/>
      <c r="DCZ1" s="6"/>
      <c r="DDA1" s="6"/>
      <c r="DDB1" s="6"/>
      <c r="DDC1" s="6"/>
      <c r="DDD1" s="6"/>
      <c r="DDE1" s="6"/>
      <c r="DDF1" s="6"/>
      <c r="DDG1" s="6"/>
      <c r="DDH1" s="6"/>
      <c r="DDI1" s="6"/>
      <c r="DDJ1" s="6"/>
      <c r="DDK1" s="6"/>
      <c r="DDL1" s="6"/>
      <c r="DDM1" s="6"/>
      <c r="DDN1" s="6"/>
      <c r="DDO1" s="6"/>
      <c r="DDP1" s="6"/>
      <c r="DDQ1" s="6"/>
      <c r="DDR1" s="6"/>
      <c r="DDS1" s="6"/>
      <c r="DDT1" s="6"/>
      <c r="DDU1" s="6"/>
      <c r="DDV1" s="6"/>
      <c r="DDW1" s="6"/>
      <c r="DDX1" s="6"/>
      <c r="DDY1" s="6"/>
      <c r="DDZ1" s="6"/>
      <c r="DEA1" s="6"/>
      <c r="DEB1" s="6"/>
      <c r="DEC1" s="6"/>
      <c r="DED1" s="6"/>
      <c r="DEE1" s="6"/>
      <c r="DEF1" s="6"/>
      <c r="DEG1" s="6"/>
      <c r="DEH1" s="6"/>
      <c r="DEI1" s="6"/>
      <c r="DEJ1" s="6"/>
      <c r="DEK1" s="6"/>
      <c r="DEL1" s="6"/>
      <c r="DEM1" s="6"/>
      <c r="DEN1" s="6"/>
      <c r="DEO1" s="6"/>
      <c r="DEP1" s="6"/>
      <c r="DEQ1" s="6"/>
      <c r="DER1" s="6"/>
      <c r="DES1" s="6"/>
      <c r="DET1" s="6"/>
      <c r="DEU1" s="6"/>
      <c r="DEV1" s="6"/>
      <c r="DEW1" s="6"/>
      <c r="DEX1" s="6"/>
      <c r="DEY1" s="6"/>
      <c r="DEZ1" s="6"/>
      <c r="DFA1" s="6"/>
      <c r="DFB1" s="6"/>
      <c r="DFC1" s="6"/>
      <c r="DFD1" s="6"/>
      <c r="DFE1" s="6"/>
      <c r="DFF1" s="6"/>
      <c r="DFG1" s="6"/>
      <c r="DFH1" s="6"/>
      <c r="DFI1" s="6"/>
      <c r="DFJ1" s="6"/>
      <c r="DFK1" s="6"/>
      <c r="DFL1" s="6"/>
      <c r="DFM1" s="6"/>
      <c r="DFN1" s="6"/>
      <c r="DFO1" s="6"/>
      <c r="DFP1" s="6"/>
      <c r="DFQ1" s="6"/>
      <c r="DFR1" s="6"/>
      <c r="DFS1" s="6"/>
      <c r="DFT1" s="6"/>
      <c r="DFU1" s="6"/>
      <c r="DFV1" s="6"/>
      <c r="DFW1" s="6"/>
      <c r="DFX1" s="6"/>
      <c r="DFY1" s="6"/>
      <c r="DFZ1" s="6"/>
      <c r="DGA1" s="6"/>
      <c r="DGB1" s="6"/>
      <c r="DGC1" s="6"/>
      <c r="DGD1" s="6"/>
      <c r="DGE1" s="6"/>
      <c r="DGF1" s="6"/>
      <c r="DGG1" s="6"/>
      <c r="DGH1" s="6"/>
      <c r="DGI1" s="6"/>
      <c r="DGJ1" s="6"/>
      <c r="DGK1" s="6"/>
      <c r="DGL1" s="6"/>
      <c r="DGM1" s="6"/>
      <c r="DGN1" s="6"/>
      <c r="DGO1" s="6"/>
      <c r="DGP1" s="6"/>
      <c r="DGQ1" s="6"/>
      <c r="DGR1" s="6"/>
      <c r="DGS1" s="6"/>
      <c r="DGT1" s="6"/>
      <c r="DGU1" s="6"/>
      <c r="DGV1" s="6"/>
      <c r="DGW1" s="6"/>
      <c r="DGX1" s="6"/>
      <c r="DGY1" s="6"/>
      <c r="DGZ1" s="6"/>
      <c r="DHA1" s="6"/>
      <c r="DHB1" s="6"/>
      <c r="DHC1" s="6"/>
      <c r="DHD1" s="6"/>
      <c r="DHE1" s="6"/>
      <c r="DHF1" s="6"/>
      <c r="DHG1" s="6"/>
      <c r="DHH1" s="6"/>
      <c r="DHI1" s="6"/>
      <c r="DHJ1" s="6"/>
      <c r="DHK1" s="6"/>
      <c r="DHL1" s="6"/>
      <c r="DHM1" s="6"/>
      <c r="DHN1" s="6"/>
      <c r="DHO1" s="6"/>
      <c r="DHP1" s="6"/>
      <c r="DHQ1" s="6"/>
      <c r="DHR1" s="6"/>
      <c r="DHS1" s="6"/>
      <c r="DHT1" s="6"/>
      <c r="DHU1" s="6"/>
      <c r="DHV1" s="6"/>
      <c r="DHW1" s="6"/>
      <c r="DHX1" s="6"/>
      <c r="DHY1" s="6"/>
      <c r="DHZ1" s="6"/>
      <c r="DIA1" s="6"/>
      <c r="DIB1" s="6"/>
      <c r="DIC1" s="6"/>
      <c r="DID1" s="6"/>
      <c r="DIE1" s="6"/>
      <c r="DIF1" s="6"/>
      <c r="DIG1" s="6"/>
      <c r="DIH1" s="6"/>
      <c r="DII1" s="6"/>
      <c r="DIJ1" s="6"/>
      <c r="DIK1" s="6"/>
      <c r="DIL1" s="6"/>
      <c r="DIM1" s="6"/>
      <c r="DIN1" s="6"/>
      <c r="DIO1" s="6"/>
      <c r="DIP1" s="6"/>
      <c r="DIQ1" s="6"/>
      <c r="DIR1" s="6"/>
      <c r="DIS1" s="6"/>
      <c r="DIT1" s="6"/>
      <c r="DIU1" s="6"/>
      <c r="DIV1" s="6"/>
      <c r="DIW1" s="6"/>
      <c r="DIX1" s="6"/>
      <c r="DIY1" s="6"/>
      <c r="DIZ1" s="6"/>
      <c r="DJA1" s="6"/>
      <c r="DJB1" s="6"/>
      <c r="DJC1" s="6"/>
      <c r="DJD1" s="6"/>
      <c r="DJE1" s="6"/>
      <c r="DJF1" s="6"/>
      <c r="DJG1" s="6"/>
      <c r="DJH1" s="6"/>
      <c r="DJI1" s="6"/>
      <c r="DJJ1" s="6"/>
      <c r="DJK1" s="6"/>
      <c r="DJL1" s="6"/>
      <c r="DJM1" s="6"/>
      <c r="DJN1" s="6"/>
      <c r="DJO1" s="6"/>
      <c r="DJP1" s="6"/>
      <c r="DJQ1" s="6"/>
      <c r="DJR1" s="6"/>
      <c r="DJS1" s="6"/>
      <c r="DJT1" s="6"/>
      <c r="DJU1" s="6"/>
      <c r="DJV1" s="6"/>
      <c r="DJW1" s="6"/>
      <c r="DJX1" s="6"/>
      <c r="DJY1" s="6"/>
      <c r="DJZ1" s="6"/>
      <c r="DKA1" s="6"/>
      <c r="DKB1" s="6"/>
      <c r="DKC1" s="6"/>
      <c r="DKD1" s="6"/>
      <c r="DKE1" s="6"/>
      <c r="DKF1" s="6"/>
      <c r="DKG1" s="6"/>
      <c r="DKH1" s="6"/>
      <c r="DKI1" s="6"/>
      <c r="DKJ1" s="6"/>
      <c r="DKK1" s="6"/>
      <c r="DKL1" s="6"/>
      <c r="DKM1" s="6"/>
      <c r="DKN1" s="6"/>
      <c r="DKO1" s="6"/>
      <c r="DKP1" s="6"/>
      <c r="DKQ1" s="6"/>
      <c r="DKR1" s="6"/>
      <c r="DKS1" s="6"/>
      <c r="DKT1" s="6"/>
      <c r="DKU1" s="6"/>
      <c r="DKV1" s="6"/>
      <c r="DKW1" s="6"/>
      <c r="DKX1" s="6"/>
      <c r="DKY1" s="6"/>
      <c r="DKZ1" s="6"/>
      <c r="DLA1" s="6"/>
      <c r="DLB1" s="6"/>
      <c r="DLC1" s="6"/>
      <c r="DLD1" s="6"/>
      <c r="DLE1" s="6"/>
      <c r="DLF1" s="6"/>
      <c r="DLG1" s="6"/>
      <c r="DLH1" s="6"/>
      <c r="DLI1" s="6"/>
      <c r="DLJ1" s="6"/>
      <c r="DLK1" s="6"/>
      <c r="DLL1" s="6"/>
      <c r="DLM1" s="6"/>
      <c r="DLN1" s="6"/>
      <c r="DLO1" s="6"/>
      <c r="DLP1" s="6"/>
      <c r="DLQ1" s="6"/>
      <c r="DLR1" s="6"/>
      <c r="DLS1" s="6"/>
      <c r="DLT1" s="6"/>
      <c r="DLU1" s="6"/>
      <c r="DLV1" s="6"/>
      <c r="DLW1" s="6"/>
      <c r="DLX1" s="6"/>
      <c r="DLY1" s="6"/>
      <c r="DLZ1" s="6"/>
      <c r="DMA1" s="6"/>
      <c r="DMB1" s="6"/>
      <c r="DMC1" s="6"/>
      <c r="DMD1" s="6"/>
      <c r="DME1" s="6"/>
      <c r="DMF1" s="6"/>
      <c r="DMG1" s="6"/>
      <c r="DMH1" s="6"/>
      <c r="DMI1" s="6"/>
      <c r="DMJ1" s="6"/>
      <c r="DMK1" s="6"/>
      <c r="DML1" s="6"/>
      <c r="DMM1" s="6"/>
      <c r="DMN1" s="6"/>
      <c r="DMO1" s="6"/>
      <c r="DMP1" s="6"/>
      <c r="DMQ1" s="6"/>
      <c r="DMR1" s="6"/>
      <c r="DMS1" s="6"/>
      <c r="DMT1" s="6"/>
      <c r="DMU1" s="6"/>
      <c r="DMV1" s="6"/>
      <c r="DMW1" s="6"/>
      <c r="DMX1" s="6"/>
      <c r="DMY1" s="6"/>
      <c r="DMZ1" s="6"/>
      <c r="DNA1" s="6"/>
      <c r="DNB1" s="6"/>
      <c r="DNC1" s="6"/>
      <c r="DND1" s="6"/>
      <c r="DNE1" s="6"/>
      <c r="DNF1" s="6"/>
      <c r="DNG1" s="6"/>
      <c r="DNH1" s="6"/>
      <c r="DNI1" s="6"/>
      <c r="DNJ1" s="6"/>
      <c r="DNK1" s="6"/>
      <c r="DNL1" s="6"/>
      <c r="DNM1" s="6"/>
      <c r="DNN1" s="6"/>
      <c r="DNO1" s="6"/>
      <c r="DNP1" s="6"/>
      <c r="DNQ1" s="6"/>
      <c r="DNR1" s="6"/>
      <c r="DNS1" s="6"/>
      <c r="DNT1" s="6"/>
      <c r="DNU1" s="6"/>
      <c r="DNV1" s="6"/>
      <c r="DNW1" s="6"/>
      <c r="DNX1" s="6"/>
      <c r="DNY1" s="6"/>
      <c r="DNZ1" s="6"/>
      <c r="DOA1" s="6"/>
      <c r="DOB1" s="6"/>
      <c r="DOC1" s="6"/>
      <c r="DOD1" s="6"/>
      <c r="DOE1" s="6"/>
      <c r="DOF1" s="6"/>
      <c r="DOG1" s="6"/>
      <c r="DOH1" s="6"/>
      <c r="DOI1" s="6"/>
      <c r="DOJ1" s="6"/>
      <c r="DOK1" s="6"/>
      <c r="DOL1" s="6"/>
      <c r="DOM1" s="6"/>
      <c r="DON1" s="6"/>
      <c r="DOO1" s="6"/>
      <c r="DOP1" s="6"/>
      <c r="DOQ1" s="6"/>
      <c r="DOR1" s="6"/>
      <c r="DOS1" s="6"/>
      <c r="DOT1" s="6"/>
      <c r="DOU1" s="6"/>
      <c r="DOV1" s="6"/>
      <c r="DOW1" s="6"/>
      <c r="DOX1" s="6"/>
      <c r="DOY1" s="6"/>
      <c r="DOZ1" s="6"/>
      <c r="DPA1" s="6"/>
      <c r="DPB1" s="6"/>
      <c r="DPC1" s="6"/>
      <c r="DPD1" s="6"/>
      <c r="DPE1" s="6"/>
      <c r="DPF1" s="6"/>
      <c r="DPG1" s="6"/>
      <c r="DPH1" s="6"/>
      <c r="DPI1" s="6"/>
      <c r="DPJ1" s="6"/>
      <c r="DPK1" s="6"/>
      <c r="DPL1" s="6"/>
      <c r="DPM1" s="6"/>
      <c r="DPN1" s="6"/>
      <c r="DPO1" s="6"/>
      <c r="DPP1" s="6"/>
      <c r="DPQ1" s="6"/>
      <c r="DPR1" s="6"/>
      <c r="DPS1" s="6"/>
      <c r="DPT1" s="6"/>
      <c r="DPU1" s="6"/>
      <c r="DPV1" s="6"/>
      <c r="DPW1" s="6"/>
      <c r="DPX1" s="6"/>
      <c r="DPY1" s="6"/>
      <c r="DPZ1" s="6"/>
      <c r="DQA1" s="6"/>
      <c r="DQB1" s="6"/>
      <c r="DQC1" s="6"/>
      <c r="DQD1" s="6"/>
      <c r="DQE1" s="6"/>
      <c r="DQF1" s="6"/>
      <c r="DQG1" s="6"/>
      <c r="DQH1" s="6"/>
      <c r="DQI1" s="6"/>
      <c r="DQJ1" s="6"/>
      <c r="DQK1" s="6"/>
      <c r="DQL1" s="6"/>
      <c r="DQM1" s="6"/>
      <c r="DQN1" s="6"/>
      <c r="DQO1" s="6"/>
      <c r="DQP1" s="6"/>
      <c r="DQQ1" s="6"/>
      <c r="DQR1" s="6"/>
      <c r="DQS1" s="6"/>
      <c r="DQT1" s="6"/>
      <c r="DQU1" s="6"/>
      <c r="DQV1" s="6"/>
      <c r="DQW1" s="6"/>
      <c r="DQX1" s="6"/>
      <c r="DQY1" s="6"/>
      <c r="DQZ1" s="6"/>
      <c r="DRA1" s="6"/>
      <c r="DRB1" s="6"/>
      <c r="DRC1" s="6"/>
      <c r="DRD1" s="6"/>
      <c r="DRE1" s="6"/>
      <c r="DRF1" s="6"/>
      <c r="DRG1" s="6"/>
      <c r="DRH1" s="6"/>
      <c r="DRI1" s="6"/>
      <c r="DRJ1" s="6"/>
      <c r="DRK1" s="6"/>
      <c r="DRL1" s="6"/>
      <c r="DRM1" s="6"/>
      <c r="DRN1" s="6"/>
      <c r="DRO1" s="6"/>
      <c r="DRP1" s="6"/>
      <c r="DRQ1" s="6"/>
      <c r="DRR1" s="6"/>
      <c r="DRS1" s="6"/>
      <c r="DRT1" s="6"/>
      <c r="DRU1" s="6"/>
      <c r="DRV1" s="6"/>
      <c r="DRW1" s="6"/>
      <c r="DRX1" s="6"/>
      <c r="DRY1" s="6"/>
      <c r="DRZ1" s="6"/>
      <c r="DSA1" s="6"/>
      <c r="DSB1" s="6"/>
      <c r="DSC1" s="6"/>
      <c r="DSD1" s="6"/>
      <c r="DSE1" s="6"/>
      <c r="DSF1" s="6"/>
      <c r="DSG1" s="6"/>
      <c r="DSH1" s="6"/>
      <c r="DSI1" s="6"/>
      <c r="DSJ1" s="6"/>
      <c r="DSK1" s="6"/>
      <c r="DSL1" s="6"/>
      <c r="DSM1" s="6"/>
      <c r="DSN1" s="6"/>
      <c r="DSO1" s="6"/>
      <c r="DSP1" s="6"/>
      <c r="DSQ1" s="6"/>
      <c r="DSR1" s="6"/>
      <c r="DSS1" s="6"/>
      <c r="DST1" s="6"/>
      <c r="DSU1" s="6"/>
      <c r="DSV1" s="6"/>
      <c r="DSW1" s="6"/>
      <c r="DSX1" s="6"/>
      <c r="DSY1" s="6"/>
      <c r="DSZ1" s="6"/>
      <c r="DTA1" s="6"/>
      <c r="DTB1" s="6"/>
      <c r="DTC1" s="6"/>
      <c r="DTD1" s="6"/>
      <c r="DTE1" s="6"/>
      <c r="DTF1" s="6"/>
      <c r="DTG1" s="6"/>
      <c r="DTH1" s="6"/>
      <c r="DTI1" s="6"/>
      <c r="DTJ1" s="6"/>
      <c r="DTK1" s="6"/>
      <c r="DTL1" s="6"/>
      <c r="DTM1" s="6"/>
      <c r="DTN1" s="6"/>
      <c r="DTO1" s="6"/>
      <c r="DTP1" s="6"/>
      <c r="DTQ1" s="6"/>
      <c r="DTR1" s="6"/>
      <c r="DTS1" s="6"/>
      <c r="DTT1" s="6"/>
      <c r="DTU1" s="6"/>
      <c r="DTV1" s="6"/>
      <c r="DTW1" s="6"/>
      <c r="DTX1" s="6"/>
      <c r="DTY1" s="6"/>
      <c r="DTZ1" s="6"/>
      <c r="DUA1" s="6"/>
      <c r="DUB1" s="6"/>
      <c r="DUC1" s="6"/>
      <c r="DUD1" s="6"/>
      <c r="DUE1" s="6"/>
      <c r="DUF1" s="6"/>
      <c r="DUG1" s="6"/>
      <c r="DUH1" s="6"/>
      <c r="DUI1" s="6"/>
      <c r="DUJ1" s="6"/>
      <c r="DUK1" s="6"/>
      <c r="DUL1" s="6"/>
      <c r="DUM1" s="6"/>
      <c r="DUN1" s="6"/>
      <c r="DUO1" s="6"/>
      <c r="DUP1" s="6"/>
      <c r="DUQ1" s="6"/>
      <c r="DUR1" s="6"/>
      <c r="DUS1" s="6"/>
      <c r="DUT1" s="6"/>
      <c r="DUU1" s="6"/>
      <c r="DUV1" s="6"/>
      <c r="DUW1" s="6"/>
      <c r="DUX1" s="6"/>
      <c r="DUY1" s="6"/>
      <c r="DUZ1" s="6"/>
      <c r="DVA1" s="6"/>
      <c r="DVB1" s="6"/>
      <c r="DVC1" s="6"/>
      <c r="DVD1" s="6"/>
      <c r="DVE1" s="6"/>
      <c r="DVF1" s="6"/>
      <c r="DVG1" s="6"/>
      <c r="DVH1" s="6"/>
      <c r="DVI1" s="6"/>
      <c r="DVJ1" s="6"/>
      <c r="DVK1" s="6"/>
      <c r="DVL1" s="6"/>
      <c r="DVM1" s="6"/>
      <c r="DVN1" s="6"/>
      <c r="DVO1" s="6"/>
      <c r="DVP1" s="6"/>
      <c r="DVQ1" s="6"/>
      <c r="DVR1" s="6"/>
      <c r="DVS1" s="6"/>
      <c r="DVT1" s="6"/>
      <c r="DVU1" s="6"/>
      <c r="DVV1" s="6"/>
      <c r="DVW1" s="6"/>
      <c r="DVX1" s="6"/>
      <c r="DVY1" s="6"/>
      <c r="DVZ1" s="6"/>
      <c r="DWA1" s="6"/>
      <c r="DWB1" s="6"/>
      <c r="DWC1" s="6"/>
      <c r="DWD1" s="6"/>
      <c r="DWE1" s="6"/>
      <c r="DWF1" s="6"/>
      <c r="DWG1" s="6"/>
      <c r="DWH1" s="6"/>
      <c r="DWI1" s="6"/>
      <c r="DWJ1" s="6"/>
      <c r="DWK1" s="6"/>
      <c r="DWL1" s="6"/>
      <c r="DWM1" s="6"/>
      <c r="DWN1" s="6"/>
      <c r="DWO1" s="6"/>
      <c r="DWP1" s="6"/>
      <c r="DWQ1" s="6"/>
      <c r="DWR1" s="6"/>
      <c r="DWS1" s="6"/>
      <c r="DWT1" s="6"/>
      <c r="DWU1" s="6"/>
      <c r="DWV1" s="6"/>
      <c r="DWW1" s="6"/>
      <c r="DWX1" s="6"/>
      <c r="DWY1" s="6"/>
      <c r="DWZ1" s="6"/>
      <c r="DXA1" s="6"/>
      <c r="DXB1" s="6"/>
      <c r="DXC1" s="6"/>
      <c r="DXD1" s="6"/>
      <c r="DXE1" s="6"/>
      <c r="DXF1" s="6"/>
      <c r="DXG1" s="6"/>
      <c r="DXH1" s="6"/>
      <c r="DXI1" s="6"/>
      <c r="DXJ1" s="6"/>
      <c r="DXK1" s="6"/>
      <c r="DXL1" s="6"/>
      <c r="DXM1" s="6"/>
      <c r="DXN1" s="6"/>
      <c r="DXO1" s="6"/>
      <c r="DXP1" s="6"/>
      <c r="DXQ1" s="6"/>
      <c r="DXR1" s="6"/>
      <c r="DXS1" s="6"/>
      <c r="DXT1" s="6"/>
      <c r="DXU1" s="6"/>
      <c r="DXV1" s="6"/>
      <c r="DXW1" s="6"/>
      <c r="DXX1" s="6"/>
      <c r="DXY1" s="6"/>
      <c r="DXZ1" s="6"/>
      <c r="DYA1" s="6"/>
      <c r="DYB1" s="6"/>
      <c r="DYC1" s="6"/>
      <c r="DYD1" s="6"/>
      <c r="DYE1" s="6"/>
      <c r="DYF1" s="6"/>
      <c r="DYG1" s="6"/>
      <c r="DYH1" s="6"/>
      <c r="DYI1" s="6"/>
      <c r="DYJ1" s="6"/>
      <c r="DYK1" s="6"/>
      <c r="DYL1" s="6"/>
      <c r="DYM1" s="6"/>
      <c r="DYN1" s="6"/>
      <c r="DYO1" s="6"/>
      <c r="DYP1" s="6"/>
      <c r="DYQ1" s="6"/>
      <c r="DYR1" s="6"/>
      <c r="DYS1" s="6"/>
      <c r="DYT1" s="6"/>
      <c r="DYU1" s="6"/>
      <c r="DYV1" s="6"/>
      <c r="DYW1" s="6"/>
      <c r="DYX1" s="6"/>
      <c r="DYY1" s="6"/>
      <c r="DYZ1" s="6"/>
      <c r="DZA1" s="6"/>
      <c r="DZB1" s="6"/>
      <c r="DZC1" s="6"/>
      <c r="DZD1" s="6"/>
      <c r="DZE1" s="6"/>
      <c r="DZF1" s="6"/>
      <c r="DZG1" s="6"/>
      <c r="DZH1" s="6"/>
      <c r="DZI1" s="6"/>
      <c r="DZJ1" s="6"/>
      <c r="DZK1" s="6"/>
      <c r="DZL1" s="6"/>
      <c r="DZM1" s="6"/>
      <c r="DZN1" s="6"/>
      <c r="DZO1" s="6"/>
      <c r="DZP1" s="6"/>
      <c r="DZQ1" s="6"/>
      <c r="DZR1" s="6"/>
      <c r="DZS1" s="6"/>
      <c r="DZT1" s="6"/>
      <c r="DZU1" s="6"/>
      <c r="DZV1" s="6"/>
      <c r="DZW1" s="6"/>
      <c r="DZX1" s="6"/>
      <c r="DZY1" s="6"/>
      <c r="DZZ1" s="6"/>
      <c r="EAA1" s="6"/>
      <c r="EAB1" s="6"/>
      <c r="EAC1" s="6"/>
      <c r="EAD1" s="6"/>
      <c r="EAE1" s="6"/>
      <c r="EAF1" s="6"/>
      <c r="EAG1" s="6"/>
      <c r="EAH1" s="6"/>
      <c r="EAI1" s="6"/>
      <c r="EAJ1" s="6"/>
      <c r="EAK1" s="6"/>
      <c r="EAL1" s="6"/>
      <c r="EAM1" s="6"/>
      <c r="EAN1" s="6"/>
      <c r="EAO1" s="6"/>
      <c r="EAP1" s="6"/>
      <c r="EAQ1" s="6"/>
      <c r="EAR1" s="6"/>
      <c r="EAS1" s="6"/>
      <c r="EAT1" s="6"/>
      <c r="EAU1" s="6"/>
      <c r="EAV1" s="6"/>
      <c r="EAW1" s="6"/>
      <c r="EAX1" s="6"/>
      <c r="EAY1" s="6"/>
      <c r="EAZ1" s="6"/>
      <c r="EBA1" s="6"/>
      <c r="EBB1" s="6"/>
      <c r="EBC1" s="6"/>
      <c r="EBD1" s="6"/>
      <c r="EBE1" s="6"/>
      <c r="EBF1" s="6"/>
      <c r="EBG1" s="6"/>
      <c r="EBH1" s="6"/>
      <c r="EBI1" s="6"/>
      <c r="EBJ1" s="6"/>
      <c r="EBK1" s="6"/>
      <c r="EBL1" s="6"/>
      <c r="EBM1" s="6"/>
      <c r="EBN1" s="6"/>
      <c r="EBO1" s="6"/>
      <c r="EBP1" s="6"/>
      <c r="EBQ1" s="6"/>
      <c r="EBR1" s="6"/>
      <c r="EBS1" s="6"/>
      <c r="EBT1" s="6"/>
      <c r="EBU1" s="6"/>
      <c r="EBV1" s="6"/>
      <c r="EBW1" s="6"/>
      <c r="EBX1" s="6"/>
      <c r="EBY1" s="6"/>
      <c r="EBZ1" s="6"/>
      <c r="ECA1" s="6"/>
      <c r="ECB1" s="6"/>
      <c r="ECC1" s="6"/>
      <c r="ECD1" s="6"/>
      <c r="ECE1" s="6"/>
      <c r="ECF1" s="6"/>
      <c r="ECG1" s="6"/>
      <c r="ECH1" s="6"/>
      <c r="ECI1" s="6"/>
      <c r="ECJ1" s="6"/>
      <c r="ECK1" s="6"/>
      <c r="ECL1" s="6"/>
      <c r="ECM1" s="6"/>
      <c r="ECN1" s="6"/>
      <c r="ECO1" s="6"/>
      <c r="ECP1" s="6"/>
      <c r="ECQ1" s="6"/>
      <c r="ECR1" s="6"/>
      <c r="ECS1" s="6"/>
      <c r="ECT1" s="6"/>
      <c r="ECU1" s="6"/>
      <c r="ECV1" s="6"/>
      <c r="ECW1" s="6"/>
      <c r="ECX1" s="6"/>
      <c r="ECY1" s="6"/>
      <c r="ECZ1" s="6"/>
      <c r="EDA1" s="6"/>
      <c r="EDB1" s="6"/>
      <c r="EDC1" s="6"/>
      <c r="EDD1" s="6"/>
      <c r="EDE1" s="6"/>
      <c r="EDF1" s="6"/>
      <c r="EDG1" s="6"/>
      <c r="EDH1" s="6"/>
      <c r="EDI1" s="6"/>
      <c r="EDJ1" s="6"/>
      <c r="EDK1" s="6"/>
      <c r="EDL1" s="6"/>
      <c r="EDM1" s="6"/>
      <c r="EDN1" s="6"/>
      <c r="EDO1" s="6"/>
      <c r="EDP1" s="6"/>
      <c r="EDQ1" s="6"/>
      <c r="EDR1" s="6"/>
      <c r="EDS1" s="6"/>
      <c r="EDT1" s="6"/>
      <c r="EDU1" s="6"/>
      <c r="EDV1" s="6"/>
      <c r="EDW1" s="6"/>
      <c r="EDX1" s="6"/>
      <c r="EDY1" s="6"/>
      <c r="EDZ1" s="6"/>
      <c r="EEA1" s="6"/>
      <c r="EEB1" s="6"/>
      <c r="EEC1" s="6"/>
      <c r="EED1" s="6"/>
      <c r="EEE1" s="6"/>
      <c r="EEF1" s="6"/>
      <c r="EEG1" s="6"/>
      <c r="EEH1" s="6"/>
      <c r="EEI1" s="6"/>
      <c r="EEJ1" s="6"/>
      <c r="EEK1" s="6"/>
      <c r="EEL1" s="6"/>
      <c r="EEM1" s="6"/>
      <c r="EEN1" s="6"/>
      <c r="EEO1" s="6"/>
      <c r="EEP1" s="6"/>
      <c r="EEQ1" s="6"/>
      <c r="EER1" s="6"/>
      <c r="EES1" s="6"/>
      <c r="EET1" s="6"/>
      <c r="EEU1" s="6"/>
      <c r="EEV1" s="6"/>
      <c r="EEW1" s="6"/>
      <c r="EEX1" s="6"/>
      <c r="EEY1" s="6"/>
      <c r="EEZ1" s="6"/>
      <c r="EFA1" s="6"/>
      <c r="EFB1" s="6"/>
      <c r="EFC1" s="6"/>
      <c r="EFD1" s="6"/>
      <c r="EFE1" s="6"/>
      <c r="EFF1" s="6"/>
      <c r="EFG1" s="6"/>
      <c r="EFH1" s="6"/>
      <c r="EFI1" s="6"/>
      <c r="EFJ1" s="6"/>
      <c r="EFK1" s="6"/>
      <c r="EFL1" s="6"/>
      <c r="EFM1" s="6"/>
      <c r="EFN1" s="6"/>
      <c r="EFO1" s="6"/>
      <c r="EFP1" s="6"/>
      <c r="EFQ1" s="6"/>
      <c r="EFR1" s="6"/>
      <c r="EFS1" s="6"/>
      <c r="EFT1" s="6"/>
      <c r="EFU1" s="6"/>
      <c r="EFV1" s="6"/>
      <c r="EFW1" s="6"/>
      <c r="EFX1" s="6"/>
      <c r="EFY1" s="6"/>
      <c r="EFZ1" s="6"/>
      <c r="EGA1" s="6"/>
      <c r="EGB1" s="6"/>
      <c r="EGC1" s="6"/>
      <c r="EGD1" s="6"/>
      <c r="EGE1" s="6"/>
      <c r="EGF1" s="6"/>
      <c r="EGG1" s="6"/>
      <c r="EGH1" s="6"/>
      <c r="EGI1" s="6"/>
      <c r="EGJ1" s="6"/>
      <c r="EGK1" s="6"/>
      <c r="EGL1" s="6"/>
      <c r="EGM1" s="6"/>
      <c r="EGN1" s="6"/>
      <c r="EGO1" s="6"/>
      <c r="EGP1" s="6"/>
      <c r="EGQ1" s="6"/>
      <c r="EGR1" s="6"/>
      <c r="EGS1" s="6"/>
      <c r="EGT1" s="6"/>
      <c r="EGU1" s="6"/>
      <c r="EGV1" s="6"/>
      <c r="EGW1" s="6"/>
      <c r="EGX1" s="6"/>
      <c r="EGY1" s="6"/>
      <c r="EGZ1" s="6"/>
      <c r="EHA1" s="6"/>
      <c r="EHB1" s="6"/>
      <c r="EHC1" s="6"/>
      <c r="EHD1" s="6"/>
      <c r="EHE1" s="6"/>
      <c r="EHF1" s="6"/>
      <c r="EHG1" s="6"/>
      <c r="EHH1" s="6"/>
      <c r="EHI1" s="6"/>
      <c r="EHJ1" s="6"/>
      <c r="EHK1" s="6"/>
      <c r="EHL1" s="6"/>
      <c r="EHM1" s="6"/>
      <c r="EHN1" s="6"/>
      <c r="EHO1" s="6"/>
      <c r="EHP1" s="6"/>
      <c r="EHQ1" s="6"/>
      <c r="EHR1" s="6"/>
      <c r="EHS1" s="6"/>
      <c r="EHT1" s="6"/>
      <c r="EHU1" s="6"/>
      <c r="EHV1" s="6"/>
      <c r="EHW1" s="6"/>
      <c r="EHX1" s="6"/>
      <c r="EHY1" s="6"/>
      <c r="EHZ1" s="6"/>
      <c r="EIA1" s="6"/>
      <c r="EIB1" s="6"/>
      <c r="EIC1" s="6"/>
      <c r="EID1" s="6"/>
      <c r="EIE1" s="6"/>
      <c r="EIF1" s="6"/>
      <c r="EIG1" s="6"/>
      <c r="EIH1" s="6"/>
      <c r="EII1" s="6"/>
      <c r="EIJ1" s="6"/>
      <c r="EIK1" s="6"/>
      <c r="EIL1" s="6"/>
      <c r="EIM1" s="6"/>
      <c r="EIN1" s="6"/>
      <c r="EIO1" s="6"/>
      <c r="EIP1" s="6"/>
      <c r="EIQ1" s="6"/>
      <c r="EIR1" s="6"/>
      <c r="EIS1" s="6"/>
      <c r="EIT1" s="6"/>
      <c r="EIU1" s="6"/>
      <c r="EIV1" s="6"/>
      <c r="EIW1" s="6"/>
      <c r="EIX1" s="6"/>
      <c r="EIY1" s="6"/>
      <c r="EIZ1" s="6"/>
      <c r="EJA1" s="6"/>
      <c r="EJB1" s="6"/>
      <c r="EJC1" s="6"/>
      <c r="EJD1" s="6"/>
      <c r="EJE1" s="6"/>
      <c r="EJF1" s="6"/>
      <c r="EJG1" s="6"/>
      <c r="EJH1" s="6"/>
      <c r="EJI1" s="6"/>
      <c r="EJJ1" s="6"/>
      <c r="EJK1" s="6"/>
      <c r="EJL1" s="6"/>
      <c r="EJM1" s="6"/>
      <c r="EJN1" s="6"/>
      <c r="EJO1" s="6"/>
      <c r="EJP1" s="6"/>
      <c r="EJQ1" s="6"/>
      <c r="EJR1" s="6"/>
      <c r="EJS1" s="6"/>
      <c r="EJT1" s="6"/>
      <c r="EJU1" s="6"/>
      <c r="EJV1" s="6"/>
      <c r="EJW1" s="6"/>
      <c r="EJX1" s="6"/>
      <c r="EJY1" s="6"/>
      <c r="EJZ1" s="6"/>
      <c r="EKA1" s="6"/>
      <c r="EKB1" s="6"/>
      <c r="EKC1" s="6"/>
      <c r="EKD1" s="6"/>
      <c r="EKE1" s="6"/>
      <c r="EKF1" s="6"/>
      <c r="EKG1" s="6"/>
      <c r="EKH1" s="6"/>
      <c r="EKI1" s="6"/>
      <c r="EKJ1" s="6"/>
      <c r="EKK1" s="6"/>
      <c r="EKL1" s="6"/>
      <c r="EKM1" s="6"/>
      <c r="EKN1" s="6"/>
      <c r="EKO1" s="6"/>
      <c r="EKP1" s="6"/>
      <c r="EKQ1" s="6"/>
      <c r="EKR1" s="6"/>
      <c r="EKS1" s="6"/>
      <c r="EKT1" s="6"/>
      <c r="EKU1" s="6"/>
      <c r="EKV1" s="6"/>
      <c r="EKW1" s="6"/>
      <c r="EKX1" s="6"/>
      <c r="EKY1" s="6"/>
      <c r="EKZ1" s="6"/>
      <c r="ELA1" s="6"/>
      <c r="ELB1" s="6"/>
      <c r="ELC1" s="6"/>
      <c r="ELD1" s="6"/>
      <c r="ELE1" s="6"/>
      <c r="ELF1" s="6"/>
      <c r="ELG1" s="6"/>
      <c r="ELH1" s="6"/>
      <c r="ELI1" s="6"/>
      <c r="ELJ1" s="6"/>
      <c r="ELK1" s="6"/>
      <c r="ELL1" s="6"/>
      <c r="ELM1" s="6"/>
      <c r="ELN1" s="6"/>
      <c r="ELO1" s="6"/>
      <c r="ELP1" s="6"/>
      <c r="ELQ1" s="6"/>
      <c r="ELR1" s="6"/>
      <c r="ELS1" s="6"/>
      <c r="ELT1" s="6"/>
      <c r="ELU1" s="6"/>
      <c r="ELV1" s="6"/>
      <c r="ELW1" s="6"/>
      <c r="ELX1" s="6"/>
      <c r="ELY1" s="6"/>
      <c r="ELZ1" s="6"/>
      <c r="EMA1" s="6"/>
      <c r="EMB1" s="6"/>
      <c r="EMC1" s="6"/>
      <c r="EMD1" s="6"/>
      <c r="EME1" s="6"/>
      <c r="EMF1" s="6"/>
      <c r="EMG1" s="6"/>
      <c r="EMH1" s="6"/>
      <c r="EMI1" s="6"/>
      <c r="EMJ1" s="6"/>
      <c r="EMK1" s="6"/>
      <c r="EML1" s="6"/>
      <c r="EMM1" s="6"/>
      <c r="EMN1" s="6"/>
      <c r="EMO1" s="6"/>
      <c r="EMP1" s="6"/>
      <c r="EMQ1" s="6"/>
      <c r="EMR1" s="6"/>
      <c r="EMS1" s="6"/>
      <c r="EMT1" s="6"/>
      <c r="EMU1" s="6"/>
      <c r="EMV1" s="6"/>
      <c r="EMW1" s="6"/>
      <c r="EMX1" s="6"/>
      <c r="EMY1" s="6"/>
      <c r="EMZ1" s="6"/>
      <c r="ENA1" s="6"/>
      <c r="ENB1" s="6"/>
      <c r="ENC1" s="6"/>
      <c r="END1" s="6"/>
      <c r="ENE1" s="6"/>
      <c r="ENF1" s="6"/>
      <c r="ENG1" s="6"/>
      <c r="ENH1" s="6"/>
      <c r="ENI1" s="6"/>
      <c r="ENJ1" s="6"/>
      <c r="ENK1" s="6"/>
      <c r="ENL1" s="6"/>
      <c r="ENM1" s="6"/>
      <c r="ENN1" s="6"/>
      <c r="ENO1" s="6"/>
      <c r="ENP1" s="6"/>
      <c r="ENQ1" s="6"/>
      <c r="ENR1" s="6"/>
      <c r="ENS1" s="6"/>
      <c r="ENT1" s="6"/>
      <c r="ENU1" s="6"/>
      <c r="ENV1" s="6"/>
      <c r="ENW1" s="6"/>
      <c r="ENX1" s="6"/>
      <c r="ENY1" s="6"/>
      <c r="ENZ1" s="6"/>
      <c r="EOA1" s="6"/>
      <c r="EOB1" s="6"/>
      <c r="EOC1" s="6"/>
      <c r="EOD1" s="6"/>
      <c r="EOE1" s="6"/>
      <c r="EOF1" s="6"/>
      <c r="EOG1" s="6"/>
      <c r="EOH1" s="6"/>
      <c r="EOI1" s="6"/>
      <c r="EOJ1" s="6"/>
      <c r="EOK1" s="6"/>
      <c r="EOL1" s="6"/>
      <c r="EOM1" s="6"/>
      <c r="EON1" s="6"/>
      <c r="EOO1" s="6"/>
      <c r="EOP1" s="6"/>
      <c r="EOQ1" s="6"/>
      <c r="EOR1" s="6"/>
      <c r="EOS1" s="6"/>
      <c r="EOT1" s="6"/>
      <c r="EOU1" s="6"/>
      <c r="EOV1" s="6"/>
      <c r="EOW1" s="6"/>
      <c r="EOX1" s="6"/>
      <c r="EOY1" s="6"/>
      <c r="EOZ1" s="6"/>
      <c r="EPA1" s="6"/>
      <c r="EPB1" s="6"/>
      <c r="EPC1" s="6"/>
      <c r="EPD1" s="6"/>
      <c r="EPE1" s="6"/>
      <c r="EPF1" s="6"/>
      <c r="EPG1" s="6"/>
      <c r="EPH1" s="6"/>
      <c r="EPI1" s="6"/>
      <c r="EPJ1" s="6"/>
      <c r="EPK1" s="6"/>
      <c r="EPL1" s="6"/>
      <c r="EPM1" s="6"/>
      <c r="EPN1" s="6"/>
      <c r="EPO1" s="6"/>
      <c r="EPP1" s="6"/>
      <c r="EPQ1" s="6"/>
      <c r="EPR1" s="6"/>
      <c r="EPS1" s="6"/>
      <c r="EPT1" s="6"/>
      <c r="EPU1" s="6"/>
      <c r="EPV1" s="6"/>
      <c r="EPW1" s="6"/>
      <c r="EPX1" s="6"/>
      <c r="EPY1" s="6"/>
      <c r="EPZ1" s="6"/>
      <c r="EQA1" s="6"/>
      <c r="EQB1" s="6"/>
      <c r="EQC1" s="6"/>
      <c r="EQD1" s="6"/>
      <c r="EQE1" s="6"/>
      <c r="EQF1" s="6"/>
      <c r="EQG1" s="6"/>
      <c r="EQH1" s="6"/>
      <c r="EQI1" s="6"/>
      <c r="EQJ1" s="6"/>
      <c r="EQK1" s="6"/>
      <c r="EQL1" s="6"/>
      <c r="EQM1" s="6"/>
      <c r="EQN1" s="6"/>
      <c r="EQO1" s="6"/>
      <c r="EQP1" s="6"/>
      <c r="EQQ1" s="6"/>
      <c r="EQR1" s="6"/>
      <c r="EQS1" s="6"/>
      <c r="EQT1" s="6"/>
      <c r="EQU1" s="6"/>
      <c r="EQV1" s="6"/>
      <c r="EQW1" s="6"/>
      <c r="EQX1" s="6"/>
      <c r="EQY1" s="6"/>
      <c r="EQZ1" s="6"/>
      <c r="ERA1" s="6"/>
      <c r="ERB1" s="6"/>
      <c r="ERC1" s="6"/>
      <c r="ERD1" s="6"/>
      <c r="ERE1" s="6"/>
      <c r="ERF1" s="6"/>
      <c r="ERG1" s="6"/>
      <c r="ERH1" s="6"/>
      <c r="ERI1" s="6"/>
      <c r="ERJ1" s="6"/>
      <c r="ERK1" s="6"/>
      <c r="ERL1" s="6"/>
      <c r="ERM1" s="6"/>
      <c r="ERN1" s="6"/>
      <c r="ERO1" s="6"/>
      <c r="ERP1" s="6"/>
      <c r="ERQ1" s="6"/>
      <c r="ERR1" s="6"/>
      <c r="ERS1" s="6"/>
      <c r="ERT1" s="6"/>
      <c r="ERU1" s="6"/>
      <c r="ERV1" s="6"/>
      <c r="ERW1" s="6"/>
      <c r="ERX1" s="6"/>
      <c r="ERY1" s="6"/>
      <c r="ERZ1" s="6"/>
      <c r="ESA1" s="6"/>
      <c r="ESB1" s="6"/>
      <c r="ESC1" s="6"/>
      <c r="ESD1" s="6"/>
      <c r="ESE1" s="6"/>
      <c r="ESF1" s="6"/>
      <c r="ESG1" s="6"/>
      <c r="ESH1" s="6"/>
      <c r="ESI1" s="6"/>
      <c r="ESJ1" s="6"/>
      <c r="ESK1" s="6"/>
      <c r="ESL1" s="6"/>
      <c r="ESM1" s="6"/>
      <c r="ESN1" s="6"/>
      <c r="ESO1" s="6"/>
      <c r="ESP1" s="6"/>
      <c r="ESQ1" s="6"/>
      <c r="ESR1" s="6"/>
      <c r="ESS1" s="6"/>
      <c r="EST1" s="6"/>
      <c r="ESU1" s="6"/>
      <c r="ESV1" s="6"/>
      <c r="ESW1" s="6"/>
      <c r="ESX1" s="6"/>
      <c r="ESY1" s="6"/>
      <c r="ESZ1" s="6"/>
      <c r="ETA1" s="6"/>
      <c r="ETB1" s="6"/>
      <c r="ETC1" s="6"/>
      <c r="ETD1" s="6"/>
      <c r="ETE1" s="6"/>
      <c r="ETF1" s="6"/>
      <c r="ETG1" s="6"/>
      <c r="ETH1" s="6"/>
      <c r="ETI1" s="6"/>
      <c r="ETJ1" s="6"/>
      <c r="ETK1" s="6"/>
      <c r="ETL1" s="6"/>
      <c r="ETM1" s="6"/>
      <c r="ETN1" s="6"/>
      <c r="ETO1" s="6"/>
      <c r="ETP1" s="6"/>
      <c r="ETQ1" s="6"/>
      <c r="ETR1" s="6"/>
      <c r="ETS1" s="6"/>
      <c r="ETT1" s="6"/>
      <c r="ETU1" s="6"/>
      <c r="ETV1" s="6"/>
      <c r="ETW1" s="6"/>
      <c r="ETX1" s="6"/>
      <c r="ETY1" s="6"/>
      <c r="ETZ1" s="6"/>
      <c r="EUA1" s="6"/>
      <c r="EUB1" s="6"/>
      <c r="EUC1" s="6"/>
      <c r="EUD1" s="6"/>
      <c r="EUE1" s="6"/>
      <c r="EUF1" s="6"/>
      <c r="EUG1" s="6"/>
      <c r="EUH1" s="6"/>
      <c r="EUI1" s="6"/>
      <c r="EUJ1" s="6"/>
      <c r="EUK1" s="6"/>
      <c r="EUL1" s="6"/>
      <c r="EUM1" s="6"/>
      <c r="EUN1" s="6"/>
      <c r="EUO1" s="6"/>
      <c r="EUP1" s="6"/>
      <c r="EUQ1" s="6"/>
      <c r="EUR1" s="6"/>
      <c r="EUS1" s="6"/>
      <c r="EUT1" s="6"/>
      <c r="EUU1" s="6"/>
      <c r="EUV1" s="6"/>
      <c r="EUW1" s="6"/>
      <c r="EUX1" s="6"/>
      <c r="EUY1" s="6"/>
      <c r="EUZ1" s="6"/>
      <c r="EVA1" s="6"/>
      <c r="EVB1" s="6"/>
      <c r="EVC1" s="6"/>
      <c r="EVD1" s="6"/>
      <c r="EVE1" s="6"/>
      <c r="EVF1" s="6"/>
      <c r="EVG1" s="6"/>
      <c r="EVH1" s="6"/>
      <c r="EVI1" s="6"/>
      <c r="EVJ1" s="6"/>
      <c r="EVK1" s="6"/>
      <c r="EVL1" s="6"/>
      <c r="EVM1" s="6"/>
      <c r="EVN1" s="6"/>
      <c r="EVO1" s="6"/>
      <c r="EVP1" s="6"/>
      <c r="EVQ1" s="6"/>
      <c r="EVR1" s="6"/>
      <c r="EVS1" s="6"/>
      <c r="EVT1" s="6"/>
      <c r="EVU1" s="6"/>
      <c r="EVV1" s="6"/>
      <c r="EVW1" s="6"/>
      <c r="EVX1" s="6"/>
      <c r="EVY1" s="6"/>
      <c r="EVZ1" s="6"/>
      <c r="EWA1" s="6"/>
      <c r="EWB1" s="6"/>
      <c r="EWC1" s="6"/>
      <c r="EWD1" s="6"/>
      <c r="EWE1" s="6"/>
      <c r="EWF1" s="6"/>
      <c r="EWG1" s="6"/>
      <c r="EWH1" s="6"/>
      <c r="EWI1" s="6"/>
      <c r="EWJ1" s="6"/>
      <c r="EWK1" s="6"/>
      <c r="EWL1" s="6"/>
      <c r="EWM1" s="6"/>
      <c r="EWN1" s="6"/>
      <c r="EWO1" s="6"/>
      <c r="EWP1" s="6"/>
      <c r="EWQ1" s="6"/>
      <c r="EWR1" s="6"/>
      <c r="EWS1" s="6"/>
      <c r="EWT1" s="6"/>
      <c r="EWU1" s="6"/>
      <c r="EWV1" s="6"/>
      <c r="EWW1" s="6"/>
      <c r="EWX1" s="6"/>
      <c r="EWY1" s="6"/>
      <c r="EWZ1" s="6"/>
      <c r="EXA1" s="6"/>
      <c r="EXB1" s="6"/>
      <c r="EXC1" s="6"/>
      <c r="EXD1" s="6"/>
      <c r="EXE1" s="6"/>
      <c r="EXF1" s="6"/>
      <c r="EXG1" s="6"/>
      <c r="EXH1" s="6"/>
      <c r="EXI1" s="6"/>
      <c r="EXJ1" s="6"/>
      <c r="EXK1" s="6"/>
      <c r="EXL1" s="6"/>
      <c r="EXM1" s="6"/>
      <c r="EXN1" s="6"/>
      <c r="EXO1" s="6"/>
      <c r="EXP1" s="6"/>
      <c r="EXQ1" s="6"/>
      <c r="EXR1" s="6"/>
      <c r="EXS1" s="6"/>
      <c r="EXT1" s="6"/>
      <c r="EXU1" s="6"/>
      <c r="EXV1" s="6"/>
      <c r="EXW1" s="6"/>
      <c r="EXX1" s="6"/>
      <c r="EXY1" s="6"/>
      <c r="EXZ1" s="6"/>
      <c r="EYA1" s="6"/>
      <c r="EYB1" s="6"/>
      <c r="EYC1" s="6"/>
      <c r="EYD1" s="6"/>
      <c r="EYE1" s="6"/>
      <c r="EYF1" s="6"/>
      <c r="EYG1" s="6"/>
      <c r="EYH1" s="6"/>
      <c r="EYI1" s="6"/>
      <c r="EYJ1" s="6"/>
      <c r="EYK1" s="6"/>
      <c r="EYL1" s="6"/>
      <c r="EYM1" s="6"/>
      <c r="EYN1" s="6"/>
      <c r="EYO1" s="6"/>
      <c r="EYP1" s="6"/>
      <c r="EYQ1" s="6"/>
      <c r="EYR1" s="6"/>
      <c r="EYS1" s="6"/>
      <c r="EYT1" s="6"/>
      <c r="EYU1" s="6"/>
      <c r="EYV1" s="6"/>
      <c r="EYW1" s="6"/>
      <c r="EYX1" s="6"/>
      <c r="EYY1" s="6"/>
      <c r="EYZ1" s="6"/>
      <c r="EZA1" s="6"/>
      <c r="EZB1" s="6"/>
      <c r="EZC1" s="6"/>
      <c r="EZD1" s="6"/>
      <c r="EZE1" s="6"/>
      <c r="EZF1" s="6"/>
      <c r="EZG1" s="6"/>
      <c r="EZH1" s="6"/>
      <c r="EZI1" s="6"/>
      <c r="EZJ1" s="6"/>
      <c r="EZK1" s="6"/>
      <c r="EZL1" s="6"/>
      <c r="EZM1" s="6"/>
      <c r="EZN1" s="6"/>
      <c r="EZO1" s="6"/>
      <c r="EZP1" s="6"/>
      <c r="EZQ1" s="6"/>
      <c r="EZR1" s="6"/>
      <c r="EZS1" s="6"/>
      <c r="EZT1" s="6"/>
      <c r="EZU1" s="6"/>
      <c r="EZV1" s="6"/>
      <c r="EZW1" s="6"/>
      <c r="EZX1" s="6"/>
      <c r="EZY1" s="6"/>
      <c r="EZZ1" s="6"/>
      <c r="FAA1" s="6"/>
      <c r="FAB1" s="6"/>
      <c r="FAC1" s="6"/>
      <c r="FAD1" s="6"/>
      <c r="FAE1" s="6"/>
      <c r="FAF1" s="6"/>
      <c r="FAG1" s="6"/>
      <c r="FAH1" s="6"/>
      <c r="FAI1" s="6"/>
      <c r="FAJ1" s="6"/>
      <c r="FAK1" s="6"/>
      <c r="FAL1" s="6"/>
      <c r="FAM1" s="6"/>
      <c r="FAN1" s="6"/>
      <c r="FAO1" s="6"/>
      <c r="FAP1" s="6"/>
      <c r="FAQ1" s="6"/>
      <c r="FAR1" s="6"/>
      <c r="FAS1" s="6"/>
      <c r="FAT1" s="6"/>
      <c r="FAU1" s="6"/>
      <c r="FAV1" s="6"/>
      <c r="FAW1" s="6"/>
      <c r="FAX1" s="6"/>
      <c r="FAY1" s="6"/>
      <c r="FAZ1" s="6"/>
      <c r="FBA1" s="6"/>
      <c r="FBB1" s="6"/>
      <c r="FBC1" s="6"/>
      <c r="FBD1" s="6"/>
      <c r="FBE1" s="6"/>
      <c r="FBF1" s="6"/>
      <c r="FBG1" s="6"/>
      <c r="FBH1" s="6"/>
      <c r="FBI1" s="6"/>
      <c r="FBJ1" s="6"/>
      <c r="FBK1" s="6"/>
      <c r="FBL1" s="6"/>
      <c r="FBM1" s="6"/>
      <c r="FBN1" s="6"/>
      <c r="FBO1" s="6"/>
      <c r="FBP1" s="6"/>
      <c r="FBQ1" s="6"/>
      <c r="FBR1" s="6"/>
      <c r="FBS1" s="6"/>
      <c r="FBT1" s="6"/>
      <c r="FBU1" s="6"/>
      <c r="FBV1" s="6"/>
      <c r="FBW1" s="6"/>
      <c r="FBX1" s="6"/>
      <c r="FBY1" s="6"/>
      <c r="FBZ1" s="6"/>
      <c r="FCA1" s="6"/>
      <c r="FCB1" s="6"/>
      <c r="FCC1" s="6"/>
      <c r="FCD1" s="6"/>
      <c r="FCE1" s="6"/>
      <c r="FCF1" s="6"/>
      <c r="FCG1" s="6"/>
      <c r="FCH1" s="6"/>
      <c r="FCI1" s="6"/>
      <c r="FCJ1" s="6"/>
      <c r="FCK1" s="6"/>
      <c r="FCL1" s="6"/>
      <c r="FCM1" s="6"/>
      <c r="FCN1" s="6"/>
      <c r="FCO1" s="6"/>
      <c r="FCP1" s="6"/>
      <c r="FCQ1" s="6"/>
      <c r="FCR1" s="6"/>
      <c r="FCS1" s="6"/>
      <c r="FCT1" s="6"/>
      <c r="FCU1" s="6"/>
      <c r="FCV1" s="6"/>
      <c r="FCW1" s="6"/>
      <c r="FCX1" s="6"/>
      <c r="FCY1" s="6"/>
      <c r="FCZ1" s="6"/>
      <c r="FDA1" s="6"/>
      <c r="FDB1" s="6"/>
      <c r="FDC1" s="6"/>
      <c r="FDD1" s="6"/>
      <c r="FDE1" s="6"/>
      <c r="FDF1" s="6"/>
      <c r="FDG1" s="6"/>
      <c r="FDH1" s="6"/>
      <c r="FDI1" s="6"/>
      <c r="FDJ1" s="6"/>
      <c r="FDK1" s="6"/>
      <c r="FDL1" s="6"/>
      <c r="FDM1" s="6"/>
      <c r="FDN1" s="6"/>
      <c r="FDO1" s="6"/>
      <c r="FDP1" s="6"/>
      <c r="FDQ1" s="6"/>
      <c r="FDR1" s="6"/>
      <c r="FDS1" s="6"/>
      <c r="FDT1" s="6"/>
      <c r="FDU1" s="6"/>
      <c r="FDV1" s="6"/>
      <c r="FDW1" s="6"/>
      <c r="FDX1" s="6"/>
      <c r="FDY1" s="6"/>
      <c r="FDZ1" s="6"/>
      <c r="FEA1" s="6"/>
      <c r="FEB1" s="6"/>
      <c r="FEC1" s="6"/>
      <c r="FED1" s="6"/>
      <c r="FEE1" s="6"/>
      <c r="FEF1" s="6"/>
      <c r="FEG1" s="6"/>
      <c r="FEH1" s="6"/>
      <c r="FEI1" s="6"/>
      <c r="FEJ1" s="6"/>
      <c r="FEK1" s="6"/>
      <c r="FEL1" s="6"/>
      <c r="FEM1" s="6"/>
      <c r="FEN1" s="6"/>
      <c r="FEO1" s="6"/>
      <c r="FEP1" s="6"/>
      <c r="FEQ1" s="6"/>
      <c r="FER1" s="6"/>
      <c r="FES1" s="6"/>
      <c r="FET1" s="6"/>
      <c r="FEU1" s="6"/>
      <c r="FEV1" s="6"/>
      <c r="FEW1" s="6"/>
      <c r="FEX1" s="6"/>
      <c r="FEY1" s="6"/>
      <c r="FEZ1" s="6"/>
      <c r="FFA1" s="6"/>
      <c r="FFB1" s="6"/>
      <c r="FFC1" s="6"/>
      <c r="FFD1" s="6"/>
      <c r="FFE1" s="6"/>
      <c r="FFF1" s="6"/>
      <c r="FFG1" s="6"/>
      <c r="FFH1" s="6"/>
      <c r="FFI1" s="6"/>
      <c r="FFJ1" s="6"/>
      <c r="FFK1" s="6"/>
      <c r="FFL1" s="6"/>
      <c r="FFM1" s="6"/>
      <c r="FFN1" s="6"/>
      <c r="FFO1" s="6"/>
      <c r="FFP1" s="6"/>
      <c r="FFQ1" s="6"/>
      <c r="FFR1" s="6"/>
      <c r="FFS1" s="6"/>
      <c r="FFT1" s="6"/>
      <c r="FFU1" s="6"/>
      <c r="FFV1" s="6"/>
      <c r="FFW1" s="6"/>
      <c r="FFX1" s="6"/>
      <c r="FFY1" s="6"/>
      <c r="FFZ1" s="6"/>
      <c r="FGA1" s="6"/>
      <c r="FGB1" s="6"/>
      <c r="FGC1" s="6"/>
      <c r="FGD1" s="6"/>
      <c r="FGE1" s="6"/>
      <c r="FGF1" s="6"/>
      <c r="FGG1" s="6"/>
      <c r="FGH1" s="6"/>
      <c r="FGI1" s="6"/>
      <c r="FGJ1" s="6"/>
      <c r="FGK1" s="6"/>
      <c r="FGL1" s="6"/>
      <c r="FGM1" s="6"/>
      <c r="FGN1" s="6"/>
      <c r="FGO1" s="6"/>
      <c r="FGP1" s="6"/>
      <c r="FGQ1" s="6"/>
      <c r="FGR1" s="6"/>
      <c r="FGS1" s="6"/>
      <c r="FGT1" s="6"/>
      <c r="FGU1" s="6"/>
      <c r="FGV1" s="6"/>
      <c r="FGW1" s="6"/>
      <c r="FGX1" s="6"/>
      <c r="FGY1" s="6"/>
      <c r="FGZ1" s="6"/>
      <c r="FHA1" s="6"/>
      <c r="FHB1" s="6"/>
      <c r="FHC1" s="6"/>
      <c r="FHD1" s="6"/>
      <c r="FHE1" s="6"/>
      <c r="FHF1" s="6"/>
      <c r="FHG1" s="6"/>
      <c r="FHH1" s="6"/>
      <c r="FHI1" s="6"/>
      <c r="FHJ1" s="6"/>
      <c r="FHK1" s="6"/>
      <c r="FHL1" s="6"/>
      <c r="FHM1" s="6"/>
      <c r="FHN1" s="6"/>
      <c r="FHO1" s="6"/>
      <c r="FHP1" s="6"/>
      <c r="FHQ1" s="6"/>
      <c r="FHR1" s="6"/>
      <c r="FHS1" s="6"/>
      <c r="FHT1" s="6"/>
      <c r="FHU1" s="6"/>
      <c r="FHV1" s="6"/>
      <c r="FHW1" s="6"/>
      <c r="FHX1" s="6"/>
      <c r="FHY1" s="6"/>
      <c r="FHZ1" s="6"/>
      <c r="FIA1" s="6"/>
      <c r="FIB1" s="6"/>
      <c r="FIC1" s="6"/>
      <c r="FID1" s="6"/>
      <c r="FIE1" s="6"/>
      <c r="FIF1" s="6"/>
      <c r="FIG1" s="6"/>
      <c r="FIH1" s="6"/>
      <c r="FII1" s="6"/>
      <c r="FIJ1" s="6"/>
      <c r="FIK1" s="6"/>
      <c r="FIL1" s="6"/>
      <c r="FIM1" s="6"/>
      <c r="FIN1" s="6"/>
      <c r="FIO1" s="6"/>
      <c r="FIP1" s="6"/>
      <c r="FIQ1" s="6"/>
      <c r="FIR1" s="6"/>
      <c r="FIS1" s="6"/>
      <c r="FIT1" s="6"/>
      <c r="FIU1" s="6"/>
      <c r="FIV1" s="6"/>
      <c r="FIW1" s="6"/>
      <c r="FIX1" s="6"/>
      <c r="FIY1" s="6"/>
      <c r="FIZ1" s="6"/>
      <c r="FJA1" s="6"/>
      <c r="FJB1" s="6"/>
      <c r="FJC1" s="6"/>
      <c r="FJD1" s="6"/>
      <c r="FJE1" s="6"/>
      <c r="FJF1" s="6"/>
      <c r="FJG1" s="6"/>
      <c r="FJH1" s="6"/>
      <c r="FJI1" s="6"/>
      <c r="FJJ1" s="6"/>
      <c r="FJK1" s="6"/>
      <c r="FJL1" s="6"/>
      <c r="FJM1" s="6"/>
      <c r="FJN1" s="6"/>
      <c r="FJO1" s="6"/>
      <c r="FJP1" s="6"/>
      <c r="FJQ1" s="6"/>
      <c r="FJR1" s="6"/>
      <c r="FJS1" s="6"/>
      <c r="FJT1" s="6"/>
      <c r="FJU1" s="6"/>
      <c r="FJV1" s="6"/>
      <c r="FJW1" s="6"/>
      <c r="FJX1" s="6"/>
      <c r="FJY1" s="6"/>
      <c r="FJZ1" s="6"/>
      <c r="FKA1" s="6"/>
      <c r="FKB1" s="6"/>
      <c r="FKC1" s="6"/>
      <c r="FKD1" s="6"/>
      <c r="FKE1" s="6"/>
      <c r="FKF1" s="6"/>
      <c r="FKG1" s="6"/>
      <c r="FKH1" s="6"/>
      <c r="FKI1" s="6"/>
      <c r="FKJ1" s="6"/>
      <c r="FKK1" s="6"/>
      <c r="FKL1" s="6"/>
      <c r="FKM1" s="6"/>
      <c r="FKN1" s="6"/>
      <c r="FKO1" s="6"/>
      <c r="FKP1" s="6"/>
      <c r="FKQ1" s="6"/>
      <c r="FKR1" s="6"/>
      <c r="FKS1" s="6"/>
      <c r="FKT1" s="6"/>
      <c r="FKU1" s="6"/>
      <c r="FKV1" s="6"/>
      <c r="FKW1" s="6"/>
      <c r="FKX1" s="6"/>
      <c r="FKY1" s="6"/>
      <c r="FKZ1" s="6"/>
      <c r="FLA1" s="6"/>
      <c r="FLB1" s="6"/>
      <c r="FLC1" s="6"/>
      <c r="FLD1" s="6"/>
      <c r="FLE1" s="6"/>
      <c r="FLF1" s="6"/>
      <c r="FLG1" s="6"/>
      <c r="FLH1" s="6"/>
      <c r="FLI1" s="6"/>
      <c r="FLJ1" s="6"/>
      <c r="FLK1" s="6"/>
      <c r="FLL1" s="6"/>
      <c r="FLM1" s="6"/>
      <c r="FLN1" s="6"/>
      <c r="FLO1" s="6"/>
      <c r="FLP1" s="6"/>
      <c r="FLQ1" s="6"/>
      <c r="FLR1" s="6"/>
      <c r="FLS1" s="6"/>
      <c r="FLT1" s="6"/>
      <c r="FLU1" s="6"/>
      <c r="FLV1" s="6"/>
      <c r="FLW1" s="6"/>
      <c r="FLX1" s="6"/>
      <c r="FLY1" s="6"/>
      <c r="FLZ1" s="6"/>
      <c r="FMA1" s="6"/>
      <c r="FMB1" s="6"/>
      <c r="FMC1" s="6"/>
      <c r="FMD1" s="6"/>
      <c r="FME1" s="6"/>
      <c r="FMF1" s="6"/>
      <c r="FMG1" s="6"/>
      <c r="FMH1" s="6"/>
      <c r="FMI1" s="6"/>
      <c r="FMJ1" s="6"/>
      <c r="FMK1" s="6"/>
      <c r="FML1" s="6"/>
      <c r="FMM1" s="6"/>
      <c r="FMN1" s="6"/>
      <c r="FMO1" s="6"/>
      <c r="FMP1" s="6"/>
      <c r="FMQ1" s="6"/>
      <c r="FMR1" s="6"/>
      <c r="FMS1" s="6"/>
      <c r="FMT1" s="6"/>
      <c r="FMU1" s="6"/>
      <c r="FMV1" s="6"/>
      <c r="FMW1" s="6"/>
      <c r="FMX1" s="6"/>
      <c r="FMY1" s="6"/>
      <c r="FMZ1" s="6"/>
      <c r="FNA1" s="6"/>
      <c r="FNB1" s="6"/>
      <c r="FNC1" s="6"/>
      <c r="FND1" s="6"/>
      <c r="FNE1" s="6"/>
      <c r="FNF1" s="6"/>
      <c r="FNG1" s="6"/>
      <c r="FNH1" s="6"/>
      <c r="FNI1" s="6"/>
      <c r="FNJ1" s="6"/>
      <c r="FNK1" s="6"/>
      <c r="FNL1" s="6"/>
      <c r="FNM1" s="6"/>
      <c r="FNN1" s="6"/>
      <c r="FNO1" s="6"/>
      <c r="FNP1" s="6"/>
      <c r="FNQ1" s="6"/>
      <c r="FNR1" s="6"/>
      <c r="FNS1" s="6"/>
      <c r="FNT1" s="6"/>
      <c r="FNU1" s="6"/>
      <c r="FNV1" s="6"/>
      <c r="FNW1" s="6"/>
      <c r="FNX1" s="6"/>
      <c r="FNY1" s="6"/>
      <c r="FNZ1" s="6"/>
      <c r="FOA1" s="6"/>
      <c r="FOB1" s="6"/>
      <c r="FOC1" s="6"/>
      <c r="FOD1" s="6"/>
      <c r="FOE1" s="6"/>
      <c r="FOF1" s="6"/>
      <c r="FOG1" s="6"/>
      <c r="FOH1" s="6"/>
      <c r="FOI1" s="6"/>
      <c r="FOJ1" s="6"/>
      <c r="FOK1" s="6"/>
      <c r="FOL1" s="6"/>
      <c r="FOM1" s="6"/>
      <c r="FON1" s="6"/>
      <c r="FOO1" s="6"/>
      <c r="FOP1" s="6"/>
      <c r="FOQ1" s="6"/>
      <c r="FOR1" s="6"/>
      <c r="FOS1" s="6"/>
      <c r="FOT1" s="6"/>
      <c r="FOU1" s="6"/>
      <c r="FOV1" s="6"/>
      <c r="FOW1" s="6"/>
      <c r="FOX1" s="6"/>
      <c r="FOY1" s="6"/>
      <c r="FOZ1" s="6"/>
      <c r="FPA1" s="6"/>
      <c r="FPB1" s="6"/>
      <c r="FPC1" s="6"/>
      <c r="FPD1" s="6"/>
      <c r="FPE1" s="6"/>
      <c r="FPF1" s="6"/>
      <c r="FPG1" s="6"/>
      <c r="FPH1" s="6"/>
      <c r="FPI1" s="6"/>
      <c r="FPJ1" s="6"/>
      <c r="FPK1" s="6"/>
      <c r="FPL1" s="6"/>
      <c r="FPM1" s="6"/>
      <c r="FPN1" s="6"/>
      <c r="FPO1" s="6"/>
      <c r="FPP1" s="6"/>
      <c r="FPQ1" s="6"/>
      <c r="FPR1" s="6"/>
      <c r="FPS1" s="6"/>
      <c r="FPT1" s="6"/>
      <c r="FPU1" s="6"/>
      <c r="FPV1" s="6"/>
      <c r="FPW1" s="6"/>
      <c r="FPX1" s="6"/>
      <c r="FPY1" s="6"/>
      <c r="FPZ1" s="6"/>
      <c r="FQA1" s="6"/>
      <c r="FQB1" s="6"/>
      <c r="FQC1" s="6"/>
      <c r="FQD1" s="6"/>
      <c r="FQE1" s="6"/>
      <c r="FQF1" s="6"/>
      <c r="FQG1" s="6"/>
      <c r="FQH1" s="6"/>
      <c r="FQI1" s="6"/>
      <c r="FQJ1" s="6"/>
      <c r="FQK1" s="6"/>
      <c r="FQL1" s="6"/>
      <c r="FQM1" s="6"/>
      <c r="FQN1" s="6"/>
      <c r="FQO1" s="6"/>
      <c r="FQP1" s="6"/>
      <c r="FQQ1" s="6"/>
      <c r="FQR1" s="6"/>
      <c r="FQS1" s="6"/>
      <c r="FQT1" s="6"/>
      <c r="FQU1" s="6"/>
      <c r="FQV1" s="6"/>
      <c r="FQW1" s="6"/>
      <c r="FQX1" s="6"/>
      <c r="FQY1" s="6"/>
      <c r="FQZ1" s="6"/>
      <c r="FRA1" s="6"/>
      <c r="FRB1" s="6"/>
      <c r="FRC1" s="6"/>
      <c r="FRD1" s="6"/>
      <c r="FRE1" s="6"/>
      <c r="FRF1" s="6"/>
      <c r="FRG1" s="6"/>
      <c r="FRH1" s="6"/>
      <c r="FRI1" s="6"/>
      <c r="FRJ1" s="6"/>
      <c r="FRK1" s="6"/>
      <c r="FRL1" s="6"/>
      <c r="FRM1" s="6"/>
      <c r="FRN1" s="6"/>
      <c r="FRO1" s="6"/>
      <c r="FRP1" s="6"/>
      <c r="FRQ1" s="6"/>
      <c r="FRR1" s="6"/>
      <c r="FRS1" s="6"/>
      <c r="FRT1" s="6"/>
      <c r="FRU1" s="6"/>
      <c r="FRV1" s="6"/>
      <c r="FRW1" s="6"/>
      <c r="FRX1" s="6"/>
      <c r="FRY1" s="6"/>
      <c r="FRZ1" s="6"/>
      <c r="FSA1" s="6"/>
      <c r="FSB1" s="6"/>
      <c r="FSC1" s="6"/>
      <c r="FSD1" s="6"/>
      <c r="FSE1" s="6"/>
      <c r="FSF1" s="6"/>
      <c r="FSG1" s="6"/>
      <c r="FSH1" s="6"/>
      <c r="FSI1" s="6"/>
      <c r="FSJ1" s="6"/>
      <c r="FSK1" s="6"/>
      <c r="FSL1" s="6"/>
      <c r="FSM1" s="6"/>
      <c r="FSN1" s="6"/>
      <c r="FSO1" s="6"/>
      <c r="FSP1" s="6"/>
      <c r="FSQ1" s="6"/>
      <c r="FSR1" s="6"/>
      <c r="FSS1" s="6"/>
      <c r="FST1" s="6"/>
      <c r="FSU1" s="6"/>
      <c r="FSV1" s="6"/>
      <c r="FSW1" s="6"/>
      <c r="FSX1" s="6"/>
      <c r="FSY1" s="6"/>
      <c r="FSZ1" s="6"/>
      <c r="FTA1" s="6"/>
      <c r="FTB1" s="6"/>
      <c r="FTC1" s="6"/>
      <c r="FTD1" s="6"/>
      <c r="FTE1" s="6"/>
      <c r="FTF1" s="6"/>
      <c r="FTG1" s="6"/>
      <c r="FTH1" s="6"/>
      <c r="FTI1" s="6"/>
      <c r="FTJ1" s="6"/>
      <c r="FTK1" s="6"/>
      <c r="FTL1" s="6"/>
      <c r="FTM1" s="6"/>
      <c r="FTN1" s="6"/>
      <c r="FTO1" s="6"/>
      <c r="FTP1" s="6"/>
      <c r="FTQ1" s="6"/>
      <c r="FTR1" s="6"/>
      <c r="FTS1" s="6"/>
      <c r="FTT1" s="6"/>
      <c r="FTU1" s="6"/>
      <c r="FTV1" s="6"/>
      <c r="FTW1" s="6"/>
      <c r="FTX1" s="6"/>
      <c r="FTY1" s="6"/>
      <c r="FTZ1" s="6"/>
      <c r="FUA1" s="6"/>
      <c r="FUB1" s="6"/>
      <c r="FUC1" s="6"/>
      <c r="FUD1" s="6"/>
      <c r="FUE1" s="6"/>
      <c r="FUF1" s="6"/>
      <c r="FUG1" s="6"/>
      <c r="FUH1" s="6"/>
      <c r="FUI1" s="6"/>
      <c r="FUJ1" s="6"/>
      <c r="FUK1" s="6"/>
      <c r="FUL1" s="6"/>
      <c r="FUM1" s="6"/>
      <c r="FUN1" s="6"/>
      <c r="FUO1" s="6"/>
      <c r="FUP1" s="6"/>
      <c r="FUQ1" s="6"/>
      <c r="FUR1" s="6"/>
      <c r="FUS1" s="6"/>
      <c r="FUT1" s="6"/>
      <c r="FUU1" s="6"/>
      <c r="FUV1" s="6"/>
      <c r="FUW1" s="6"/>
      <c r="FUX1" s="6"/>
      <c r="FUY1" s="6"/>
      <c r="FUZ1" s="6"/>
      <c r="FVA1" s="6"/>
      <c r="FVB1" s="6"/>
      <c r="FVC1" s="6"/>
      <c r="FVD1" s="6"/>
      <c r="FVE1" s="6"/>
      <c r="FVF1" s="6"/>
      <c r="FVG1" s="6"/>
      <c r="FVH1" s="6"/>
      <c r="FVI1" s="6"/>
      <c r="FVJ1" s="6"/>
      <c r="FVK1" s="6"/>
      <c r="FVL1" s="6"/>
      <c r="FVM1" s="6"/>
      <c r="FVN1" s="6"/>
      <c r="FVO1" s="6"/>
      <c r="FVP1" s="6"/>
      <c r="FVQ1" s="6"/>
      <c r="FVR1" s="6"/>
      <c r="FVS1" s="6"/>
      <c r="FVT1" s="6"/>
      <c r="FVU1" s="6"/>
      <c r="FVV1" s="6"/>
      <c r="FVW1" s="6"/>
      <c r="FVX1" s="6"/>
      <c r="FVY1" s="6"/>
      <c r="FVZ1" s="6"/>
      <c r="FWA1" s="6"/>
      <c r="FWB1" s="6"/>
      <c r="FWC1" s="6"/>
      <c r="FWD1" s="6"/>
      <c r="FWE1" s="6"/>
      <c r="FWF1" s="6"/>
      <c r="FWG1" s="6"/>
      <c r="FWH1" s="6"/>
      <c r="FWI1" s="6"/>
      <c r="FWJ1" s="6"/>
      <c r="FWK1" s="6"/>
      <c r="FWL1" s="6"/>
      <c r="FWM1" s="6"/>
      <c r="FWN1" s="6"/>
      <c r="FWO1" s="6"/>
      <c r="FWP1" s="6"/>
      <c r="FWQ1" s="6"/>
      <c r="FWR1" s="6"/>
      <c r="FWS1" s="6"/>
      <c r="FWT1" s="6"/>
      <c r="FWU1" s="6"/>
      <c r="FWV1" s="6"/>
      <c r="FWW1" s="6"/>
      <c r="FWX1" s="6"/>
      <c r="FWY1" s="6"/>
      <c r="FWZ1" s="6"/>
      <c r="FXA1" s="6"/>
      <c r="FXB1" s="6"/>
      <c r="FXC1" s="6"/>
      <c r="FXD1" s="6"/>
      <c r="FXE1" s="6"/>
      <c r="FXF1" s="6"/>
      <c r="FXG1" s="6"/>
      <c r="FXH1" s="6"/>
      <c r="FXI1" s="6"/>
      <c r="FXJ1" s="6"/>
      <c r="FXK1" s="6"/>
      <c r="FXL1" s="6"/>
      <c r="FXM1" s="6"/>
      <c r="FXN1" s="6"/>
      <c r="FXO1" s="6"/>
      <c r="FXP1" s="6"/>
      <c r="FXQ1" s="6"/>
      <c r="FXR1" s="6"/>
      <c r="FXS1" s="6"/>
      <c r="FXT1" s="6"/>
      <c r="FXU1" s="6"/>
      <c r="FXV1" s="6"/>
      <c r="FXW1" s="6"/>
      <c r="FXX1" s="6"/>
      <c r="FXY1" s="6"/>
      <c r="FXZ1" s="6"/>
      <c r="FYA1" s="6"/>
      <c r="FYB1" s="6"/>
      <c r="FYC1" s="6"/>
      <c r="FYD1" s="6"/>
      <c r="FYE1" s="6"/>
      <c r="FYF1" s="6"/>
      <c r="FYG1" s="6"/>
      <c r="FYH1" s="6"/>
      <c r="FYI1" s="6"/>
      <c r="FYJ1" s="6"/>
      <c r="FYK1" s="6"/>
      <c r="FYL1" s="6"/>
      <c r="FYM1" s="6"/>
      <c r="FYN1" s="6"/>
      <c r="FYO1" s="6"/>
      <c r="FYP1" s="6"/>
      <c r="FYQ1" s="6"/>
      <c r="FYR1" s="6"/>
      <c r="FYS1" s="6"/>
      <c r="FYT1" s="6"/>
      <c r="FYU1" s="6"/>
      <c r="FYV1" s="6"/>
      <c r="FYW1" s="6"/>
      <c r="FYX1" s="6"/>
      <c r="FYY1" s="6"/>
      <c r="FYZ1" s="6"/>
      <c r="FZA1" s="6"/>
      <c r="FZB1" s="6"/>
      <c r="FZC1" s="6"/>
      <c r="FZD1" s="6"/>
      <c r="FZE1" s="6"/>
      <c r="FZF1" s="6"/>
      <c r="FZG1" s="6"/>
      <c r="FZH1" s="6"/>
      <c r="FZI1" s="6"/>
      <c r="FZJ1" s="6"/>
      <c r="FZK1" s="6"/>
      <c r="FZL1" s="6"/>
      <c r="FZM1" s="6"/>
      <c r="FZN1" s="6"/>
      <c r="FZO1" s="6"/>
      <c r="FZP1" s="6"/>
      <c r="FZQ1" s="6"/>
      <c r="FZR1" s="6"/>
      <c r="FZS1" s="6"/>
      <c r="FZT1" s="6"/>
      <c r="FZU1" s="6"/>
      <c r="FZV1" s="6"/>
      <c r="FZW1" s="6"/>
      <c r="FZX1" s="6"/>
      <c r="FZY1" s="6"/>
      <c r="FZZ1" s="6"/>
      <c r="GAA1" s="6"/>
      <c r="GAB1" s="6"/>
      <c r="GAC1" s="6"/>
      <c r="GAD1" s="6"/>
      <c r="GAE1" s="6"/>
      <c r="GAF1" s="6"/>
      <c r="GAG1" s="6"/>
      <c r="GAH1" s="6"/>
      <c r="GAI1" s="6"/>
      <c r="GAJ1" s="6"/>
      <c r="GAK1" s="6"/>
      <c r="GAL1" s="6"/>
      <c r="GAM1" s="6"/>
      <c r="GAN1" s="6"/>
      <c r="GAO1" s="6"/>
      <c r="GAP1" s="6"/>
      <c r="GAQ1" s="6"/>
      <c r="GAR1" s="6"/>
      <c r="GAS1" s="6"/>
      <c r="GAT1" s="6"/>
      <c r="GAU1" s="6"/>
      <c r="GAV1" s="6"/>
      <c r="GAW1" s="6"/>
      <c r="GAX1" s="6"/>
      <c r="GAY1" s="6"/>
      <c r="GAZ1" s="6"/>
      <c r="GBA1" s="6"/>
      <c r="GBB1" s="6"/>
      <c r="GBC1" s="6"/>
      <c r="GBD1" s="6"/>
      <c r="GBE1" s="6"/>
      <c r="GBF1" s="6"/>
      <c r="GBG1" s="6"/>
      <c r="GBH1" s="6"/>
      <c r="GBI1" s="6"/>
      <c r="GBJ1" s="6"/>
      <c r="GBK1" s="6"/>
      <c r="GBL1" s="6"/>
      <c r="GBM1" s="6"/>
      <c r="GBN1" s="6"/>
      <c r="GBO1" s="6"/>
      <c r="GBP1" s="6"/>
      <c r="GBQ1" s="6"/>
      <c r="GBR1" s="6"/>
      <c r="GBS1" s="6"/>
      <c r="GBT1" s="6"/>
      <c r="GBU1" s="6"/>
      <c r="GBV1" s="6"/>
      <c r="GBW1" s="6"/>
      <c r="GBX1" s="6"/>
      <c r="GBY1" s="6"/>
      <c r="GBZ1" s="6"/>
      <c r="GCA1" s="6"/>
      <c r="GCB1" s="6"/>
      <c r="GCC1" s="6"/>
      <c r="GCD1" s="6"/>
      <c r="GCE1" s="6"/>
      <c r="GCF1" s="6"/>
      <c r="GCG1" s="6"/>
      <c r="GCH1" s="6"/>
      <c r="GCI1" s="6"/>
      <c r="GCJ1" s="6"/>
      <c r="GCK1" s="6"/>
      <c r="GCL1" s="6"/>
      <c r="GCM1" s="6"/>
      <c r="GCN1" s="6"/>
      <c r="GCO1" s="6"/>
      <c r="GCP1" s="6"/>
      <c r="GCQ1" s="6"/>
      <c r="GCR1" s="6"/>
      <c r="GCS1" s="6"/>
      <c r="GCT1" s="6"/>
      <c r="GCU1" s="6"/>
      <c r="GCV1" s="6"/>
      <c r="GCW1" s="6"/>
      <c r="GCX1" s="6"/>
      <c r="GCY1" s="6"/>
      <c r="GCZ1" s="6"/>
      <c r="GDA1" s="6"/>
      <c r="GDB1" s="6"/>
      <c r="GDC1" s="6"/>
      <c r="GDD1" s="6"/>
      <c r="GDE1" s="6"/>
      <c r="GDF1" s="6"/>
      <c r="GDG1" s="6"/>
      <c r="GDH1" s="6"/>
      <c r="GDI1" s="6"/>
      <c r="GDJ1" s="6"/>
      <c r="GDK1" s="6"/>
      <c r="GDL1" s="6"/>
      <c r="GDM1" s="6"/>
      <c r="GDN1" s="6"/>
      <c r="GDO1" s="6"/>
      <c r="GDP1" s="6"/>
      <c r="GDQ1" s="6"/>
      <c r="GDR1" s="6"/>
      <c r="GDS1" s="6"/>
      <c r="GDT1" s="6"/>
      <c r="GDU1" s="6"/>
      <c r="GDV1" s="6"/>
      <c r="GDW1" s="6"/>
      <c r="GDX1" s="6"/>
      <c r="GDY1" s="6"/>
      <c r="GDZ1" s="6"/>
      <c r="GEA1" s="6"/>
      <c r="GEB1" s="6"/>
      <c r="GEC1" s="6"/>
      <c r="GED1" s="6"/>
      <c r="GEE1" s="6"/>
      <c r="GEF1" s="6"/>
      <c r="GEG1" s="6"/>
      <c r="GEH1" s="6"/>
      <c r="GEI1" s="6"/>
      <c r="GEJ1" s="6"/>
      <c r="GEK1" s="6"/>
      <c r="GEL1" s="6"/>
      <c r="GEM1" s="6"/>
      <c r="GEN1" s="6"/>
      <c r="GEO1" s="6"/>
      <c r="GEP1" s="6"/>
      <c r="GEQ1" s="6"/>
      <c r="GER1" s="6"/>
      <c r="GES1" s="6"/>
      <c r="GET1" s="6"/>
      <c r="GEU1" s="6"/>
      <c r="GEV1" s="6"/>
      <c r="GEW1" s="6"/>
      <c r="GEX1" s="6"/>
      <c r="GEY1" s="6"/>
      <c r="GEZ1" s="6"/>
      <c r="GFA1" s="6"/>
      <c r="GFB1" s="6"/>
      <c r="GFC1" s="6"/>
      <c r="GFD1" s="6"/>
      <c r="GFE1" s="6"/>
      <c r="GFF1" s="6"/>
      <c r="GFG1" s="6"/>
      <c r="GFH1" s="6"/>
      <c r="GFI1" s="6"/>
      <c r="GFJ1" s="6"/>
      <c r="GFK1" s="6"/>
      <c r="GFL1" s="6"/>
      <c r="GFM1" s="6"/>
      <c r="GFN1" s="6"/>
      <c r="GFO1" s="6"/>
      <c r="GFP1" s="6"/>
      <c r="GFQ1" s="6"/>
      <c r="GFR1" s="6"/>
      <c r="GFS1" s="6"/>
      <c r="GFT1" s="6"/>
      <c r="GFU1" s="6"/>
      <c r="GFV1" s="6"/>
      <c r="GFW1" s="6"/>
      <c r="GFX1" s="6"/>
      <c r="GFY1" s="6"/>
      <c r="GFZ1" s="6"/>
      <c r="GGA1" s="6"/>
      <c r="GGB1" s="6"/>
      <c r="GGC1" s="6"/>
      <c r="GGD1" s="6"/>
      <c r="GGE1" s="6"/>
      <c r="GGF1" s="6"/>
      <c r="GGG1" s="6"/>
      <c r="GGH1" s="6"/>
      <c r="GGI1" s="6"/>
      <c r="GGJ1" s="6"/>
      <c r="GGK1" s="6"/>
      <c r="GGL1" s="6"/>
      <c r="GGM1" s="6"/>
      <c r="GGN1" s="6"/>
      <c r="GGO1" s="6"/>
      <c r="GGP1" s="6"/>
      <c r="GGQ1" s="6"/>
      <c r="GGR1" s="6"/>
      <c r="GGS1" s="6"/>
      <c r="GGT1" s="6"/>
      <c r="GGU1" s="6"/>
      <c r="GGV1" s="6"/>
      <c r="GGW1" s="6"/>
      <c r="GGX1" s="6"/>
      <c r="GGY1" s="6"/>
      <c r="GGZ1" s="6"/>
      <c r="GHA1" s="6"/>
      <c r="GHB1" s="6"/>
      <c r="GHC1" s="6"/>
      <c r="GHD1" s="6"/>
      <c r="GHE1" s="6"/>
      <c r="GHF1" s="6"/>
      <c r="GHG1" s="6"/>
      <c r="GHH1" s="6"/>
      <c r="GHI1" s="6"/>
      <c r="GHJ1" s="6"/>
      <c r="GHK1" s="6"/>
      <c r="GHL1" s="6"/>
      <c r="GHM1" s="6"/>
      <c r="GHN1" s="6"/>
      <c r="GHO1" s="6"/>
      <c r="GHP1" s="6"/>
      <c r="GHQ1" s="6"/>
      <c r="GHR1" s="6"/>
      <c r="GHS1" s="6"/>
      <c r="GHT1" s="6"/>
      <c r="GHU1" s="6"/>
      <c r="GHV1" s="6"/>
      <c r="GHW1" s="6"/>
      <c r="GHX1" s="6"/>
      <c r="GHY1" s="6"/>
      <c r="GHZ1" s="6"/>
      <c r="GIA1" s="6"/>
      <c r="GIB1" s="6"/>
      <c r="GIC1" s="6"/>
      <c r="GID1" s="6"/>
      <c r="GIE1" s="6"/>
      <c r="GIF1" s="6"/>
      <c r="GIG1" s="6"/>
      <c r="GIH1" s="6"/>
      <c r="GII1" s="6"/>
      <c r="GIJ1" s="6"/>
      <c r="GIK1" s="6"/>
      <c r="GIL1" s="6"/>
      <c r="GIM1" s="6"/>
      <c r="GIN1" s="6"/>
      <c r="GIO1" s="6"/>
      <c r="GIP1" s="6"/>
      <c r="GIQ1" s="6"/>
      <c r="GIR1" s="6"/>
      <c r="GIS1" s="6"/>
      <c r="GIT1" s="6"/>
      <c r="GIU1" s="6"/>
      <c r="GIV1" s="6"/>
      <c r="GIW1" s="6"/>
      <c r="GIX1" s="6"/>
      <c r="GIY1" s="6"/>
      <c r="GIZ1" s="6"/>
      <c r="GJA1" s="6"/>
      <c r="GJB1" s="6"/>
      <c r="GJC1" s="6"/>
      <c r="GJD1" s="6"/>
      <c r="GJE1" s="6"/>
      <c r="GJF1" s="6"/>
      <c r="GJG1" s="6"/>
      <c r="GJH1" s="6"/>
      <c r="GJI1" s="6"/>
      <c r="GJJ1" s="6"/>
      <c r="GJK1" s="6"/>
      <c r="GJL1" s="6"/>
      <c r="GJM1" s="6"/>
      <c r="GJN1" s="6"/>
      <c r="GJO1" s="6"/>
      <c r="GJP1" s="6"/>
      <c r="GJQ1" s="6"/>
      <c r="GJR1" s="6"/>
      <c r="GJS1" s="6"/>
      <c r="GJT1" s="6"/>
      <c r="GJU1" s="6"/>
      <c r="GJV1" s="6"/>
      <c r="GJW1" s="6"/>
      <c r="GJX1" s="6"/>
      <c r="GJY1" s="6"/>
      <c r="GJZ1" s="6"/>
      <c r="GKA1" s="6"/>
      <c r="GKB1" s="6"/>
      <c r="GKC1" s="6"/>
      <c r="GKD1" s="6"/>
      <c r="GKE1" s="6"/>
      <c r="GKF1" s="6"/>
      <c r="GKG1" s="6"/>
      <c r="GKH1" s="6"/>
      <c r="GKI1" s="6"/>
      <c r="GKJ1" s="6"/>
      <c r="GKK1" s="6"/>
      <c r="GKL1" s="6"/>
      <c r="GKM1" s="6"/>
      <c r="GKN1" s="6"/>
      <c r="GKO1" s="6"/>
      <c r="GKP1" s="6"/>
      <c r="GKQ1" s="6"/>
      <c r="GKR1" s="6"/>
      <c r="GKS1" s="6"/>
      <c r="GKT1" s="6"/>
      <c r="GKU1" s="6"/>
      <c r="GKV1" s="6"/>
      <c r="GKW1" s="6"/>
      <c r="GKX1" s="6"/>
      <c r="GKY1" s="6"/>
      <c r="GKZ1" s="6"/>
      <c r="GLA1" s="6"/>
      <c r="GLB1" s="6"/>
      <c r="GLC1" s="6"/>
      <c r="GLD1" s="6"/>
      <c r="GLE1" s="6"/>
      <c r="GLF1" s="6"/>
      <c r="GLG1" s="6"/>
      <c r="GLH1" s="6"/>
      <c r="GLI1" s="6"/>
      <c r="GLJ1" s="6"/>
      <c r="GLK1" s="6"/>
      <c r="GLL1" s="6"/>
      <c r="GLM1" s="6"/>
      <c r="GLN1" s="6"/>
      <c r="GLO1" s="6"/>
      <c r="GLP1" s="6"/>
      <c r="GLQ1" s="6"/>
      <c r="GLR1" s="6"/>
      <c r="GLS1" s="6"/>
      <c r="GLT1" s="6"/>
      <c r="GLU1" s="6"/>
      <c r="GLV1" s="6"/>
      <c r="GLW1" s="6"/>
      <c r="GLX1" s="6"/>
      <c r="GLY1" s="6"/>
      <c r="GLZ1" s="6"/>
      <c r="GMA1" s="6"/>
      <c r="GMB1" s="6"/>
      <c r="GMC1" s="6"/>
      <c r="GMD1" s="6"/>
      <c r="GME1" s="6"/>
      <c r="GMF1" s="6"/>
      <c r="GMG1" s="6"/>
      <c r="GMH1" s="6"/>
      <c r="GMI1" s="6"/>
      <c r="GMJ1" s="6"/>
      <c r="GMK1" s="6"/>
      <c r="GML1" s="6"/>
      <c r="GMM1" s="6"/>
      <c r="GMN1" s="6"/>
      <c r="GMO1" s="6"/>
      <c r="GMP1" s="6"/>
      <c r="GMQ1" s="6"/>
      <c r="GMR1" s="6"/>
      <c r="GMS1" s="6"/>
      <c r="GMT1" s="6"/>
      <c r="GMU1" s="6"/>
      <c r="GMV1" s="6"/>
      <c r="GMW1" s="6"/>
      <c r="GMX1" s="6"/>
      <c r="GMY1" s="6"/>
      <c r="GMZ1" s="6"/>
      <c r="GNA1" s="6"/>
      <c r="GNB1" s="6"/>
      <c r="GNC1" s="6"/>
      <c r="GND1" s="6"/>
      <c r="GNE1" s="6"/>
      <c r="GNF1" s="6"/>
      <c r="GNG1" s="6"/>
      <c r="GNH1" s="6"/>
      <c r="GNI1" s="6"/>
      <c r="GNJ1" s="6"/>
      <c r="GNK1" s="6"/>
      <c r="GNL1" s="6"/>
      <c r="GNM1" s="6"/>
      <c r="GNN1" s="6"/>
      <c r="GNO1" s="6"/>
      <c r="GNP1" s="6"/>
      <c r="GNQ1" s="6"/>
      <c r="GNR1" s="6"/>
      <c r="GNS1" s="6"/>
      <c r="GNT1" s="6"/>
      <c r="GNU1" s="6"/>
      <c r="GNV1" s="6"/>
      <c r="GNW1" s="6"/>
      <c r="GNX1" s="6"/>
      <c r="GNY1" s="6"/>
      <c r="GNZ1" s="6"/>
      <c r="GOA1" s="6"/>
      <c r="GOB1" s="6"/>
      <c r="GOC1" s="6"/>
      <c r="GOD1" s="6"/>
      <c r="GOE1" s="6"/>
      <c r="GOF1" s="6"/>
      <c r="GOG1" s="6"/>
      <c r="GOH1" s="6"/>
      <c r="GOI1" s="6"/>
      <c r="GOJ1" s="6"/>
      <c r="GOK1" s="6"/>
      <c r="GOL1" s="6"/>
      <c r="GOM1" s="6"/>
      <c r="GON1" s="6"/>
      <c r="GOO1" s="6"/>
      <c r="GOP1" s="6"/>
      <c r="GOQ1" s="6"/>
      <c r="GOR1" s="6"/>
      <c r="GOS1" s="6"/>
      <c r="GOT1" s="6"/>
      <c r="GOU1" s="6"/>
      <c r="GOV1" s="6"/>
      <c r="GOW1" s="6"/>
      <c r="GOX1" s="6"/>
      <c r="GOY1" s="6"/>
      <c r="GOZ1" s="6"/>
      <c r="GPA1" s="6"/>
      <c r="GPB1" s="6"/>
      <c r="GPC1" s="6"/>
      <c r="GPD1" s="6"/>
      <c r="GPE1" s="6"/>
      <c r="GPF1" s="6"/>
      <c r="GPG1" s="6"/>
      <c r="GPH1" s="6"/>
      <c r="GPI1" s="6"/>
      <c r="GPJ1" s="6"/>
      <c r="GPK1" s="6"/>
      <c r="GPL1" s="6"/>
      <c r="GPM1" s="6"/>
      <c r="GPN1" s="6"/>
      <c r="GPO1" s="6"/>
      <c r="GPP1" s="6"/>
      <c r="GPQ1" s="6"/>
      <c r="GPR1" s="6"/>
      <c r="GPS1" s="6"/>
      <c r="GPT1" s="6"/>
      <c r="GPU1" s="6"/>
      <c r="GPV1" s="6"/>
      <c r="GPW1" s="6"/>
      <c r="GPX1" s="6"/>
      <c r="GPY1" s="6"/>
      <c r="GPZ1" s="6"/>
      <c r="GQA1" s="6"/>
      <c r="GQB1" s="6"/>
      <c r="GQC1" s="6"/>
      <c r="GQD1" s="6"/>
      <c r="GQE1" s="6"/>
      <c r="GQF1" s="6"/>
      <c r="GQG1" s="6"/>
      <c r="GQH1" s="6"/>
      <c r="GQI1" s="6"/>
      <c r="GQJ1" s="6"/>
      <c r="GQK1" s="6"/>
      <c r="GQL1" s="6"/>
      <c r="GQM1" s="6"/>
      <c r="GQN1" s="6"/>
      <c r="GQO1" s="6"/>
      <c r="GQP1" s="6"/>
      <c r="GQQ1" s="6"/>
      <c r="GQR1" s="6"/>
      <c r="GQS1" s="6"/>
      <c r="GQT1" s="6"/>
      <c r="GQU1" s="6"/>
      <c r="GQV1" s="6"/>
      <c r="GQW1" s="6"/>
      <c r="GQX1" s="6"/>
      <c r="GQY1" s="6"/>
      <c r="GQZ1" s="6"/>
      <c r="GRA1" s="6"/>
      <c r="GRB1" s="6"/>
      <c r="GRC1" s="6"/>
      <c r="GRD1" s="6"/>
      <c r="GRE1" s="6"/>
      <c r="GRF1" s="6"/>
      <c r="GRG1" s="6"/>
      <c r="GRH1" s="6"/>
      <c r="GRI1" s="6"/>
      <c r="GRJ1" s="6"/>
      <c r="GRK1" s="6"/>
      <c r="GRL1" s="6"/>
      <c r="GRM1" s="6"/>
      <c r="GRN1" s="6"/>
      <c r="GRO1" s="6"/>
      <c r="GRP1" s="6"/>
      <c r="GRQ1" s="6"/>
      <c r="GRR1" s="6"/>
      <c r="GRS1" s="6"/>
      <c r="GRT1" s="6"/>
      <c r="GRU1" s="6"/>
      <c r="GRV1" s="6"/>
      <c r="GRW1" s="6"/>
      <c r="GRX1" s="6"/>
      <c r="GRY1" s="6"/>
      <c r="GRZ1" s="6"/>
      <c r="GSA1" s="6"/>
      <c r="GSB1" s="6"/>
      <c r="GSC1" s="6"/>
      <c r="GSD1" s="6"/>
      <c r="GSE1" s="6"/>
      <c r="GSF1" s="6"/>
      <c r="GSG1" s="6"/>
      <c r="GSH1" s="6"/>
      <c r="GSI1" s="6"/>
      <c r="GSJ1" s="6"/>
      <c r="GSK1" s="6"/>
      <c r="GSL1" s="6"/>
      <c r="GSM1" s="6"/>
      <c r="GSN1" s="6"/>
      <c r="GSO1" s="6"/>
      <c r="GSP1" s="6"/>
      <c r="GSQ1" s="6"/>
      <c r="GSR1" s="6"/>
      <c r="GSS1" s="6"/>
      <c r="GST1" s="6"/>
      <c r="GSU1" s="6"/>
      <c r="GSV1" s="6"/>
      <c r="GSW1" s="6"/>
      <c r="GSX1" s="6"/>
      <c r="GSY1" s="6"/>
      <c r="GSZ1" s="6"/>
      <c r="GTA1" s="6"/>
      <c r="GTB1" s="6"/>
      <c r="GTC1" s="6"/>
      <c r="GTD1" s="6"/>
      <c r="GTE1" s="6"/>
      <c r="GTF1" s="6"/>
      <c r="GTG1" s="6"/>
      <c r="GTH1" s="6"/>
      <c r="GTI1" s="6"/>
      <c r="GTJ1" s="6"/>
      <c r="GTK1" s="6"/>
      <c r="GTL1" s="6"/>
      <c r="GTM1" s="6"/>
      <c r="GTN1" s="6"/>
      <c r="GTO1" s="6"/>
      <c r="GTP1" s="6"/>
      <c r="GTQ1" s="6"/>
      <c r="GTR1" s="6"/>
      <c r="GTS1" s="6"/>
      <c r="GTT1" s="6"/>
      <c r="GTU1" s="6"/>
      <c r="GTV1" s="6"/>
      <c r="GTW1" s="6"/>
      <c r="GTX1" s="6"/>
      <c r="GTY1" s="6"/>
      <c r="GTZ1" s="6"/>
      <c r="GUA1" s="6"/>
      <c r="GUB1" s="6"/>
      <c r="GUC1" s="6"/>
      <c r="GUD1" s="6"/>
      <c r="GUE1" s="6"/>
      <c r="GUF1" s="6"/>
      <c r="GUG1" s="6"/>
      <c r="GUH1" s="6"/>
      <c r="GUI1" s="6"/>
      <c r="GUJ1" s="6"/>
      <c r="GUK1" s="6"/>
      <c r="GUL1" s="6"/>
      <c r="GUM1" s="6"/>
      <c r="GUN1" s="6"/>
      <c r="GUO1" s="6"/>
      <c r="GUP1" s="6"/>
      <c r="GUQ1" s="6"/>
      <c r="GUR1" s="6"/>
      <c r="GUS1" s="6"/>
      <c r="GUT1" s="6"/>
      <c r="GUU1" s="6"/>
      <c r="GUV1" s="6"/>
      <c r="GUW1" s="6"/>
      <c r="GUX1" s="6"/>
      <c r="GUY1" s="6"/>
      <c r="GUZ1" s="6"/>
      <c r="GVA1" s="6"/>
      <c r="GVB1" s="6"/>
      <c r="GVC1" s="6"/>
      <c r="GVD1" s="6"/>
      <c r="GVE1" s="6"/>
      <c r="GVF1" s="6"/>
      <c r="GVG1" s="6"/>
      <c r="GVH1" s="6"/>
      <c r="GVI1" s="6"/>
      <c r="GVJ1" s="6"/>
      <c r="GVK1" s="6"/>
      <c r="GVL1" s="6"/>
      <c r="GVM1" s="6"/>
      <c r="GVN1" s="6"/>
      <c r="GVO1" s="6"/>
      <c r="GVP1" s="6"/>
      <c r="GVQ1" s="6"/>
      <c r="GVR1" s="6"/>
      <c r="GVS1" s="6"/>
      <c r="GVT1" s="6"/>
      <c r="GVU1" s="6"/>
      <c r="GVV1" s="6"/>
      <c r="GVW1" s="6"/>
      <c r="GVX1" s="6"/>
      <c r="GVY1" s="6"/>
      <c r="GVZ1" s="6"/>
      <c r="GWA1" s="6"/>
      <c r="GWB1" s="6"/>
      <c r="GWC1" s="6"/>
      <c r="GWD1" s="6"/>
      <c r="GWE1" s="6"/>
      <c r="GWF1" s="6"/>
      <c r="GWG1" s="6"/>
      <c r="GWH1" s="6"/>
      <c r="GWI1" s="6"/>
      <c r="GWJ1" s="6"/>
      <c r="GWK1" s="6"/>
      <c r="GWL1" s="6"/>
      <c r="GWM1" s="6"/>
      <c r="GWN1" s="6"/>
      <c r="GWO1" s="6"/>
      <c r="GWP1" s="6"/>
      <c r="GWQ1" s="6"/>
      <c r="GWR1" s="6"/>
      <c r="GWS1" s="6"/>
      <c r="GWT1" s="6"/>
      <c r="GWU1" s="6"/>
      <c r="GWV1" s="6"/>
      <c r="GWW1" s="6"/>
      <c r="GWX1" s="6"/>
      <c r="GWY1" s="6"/>
      <c r="GWZ1" s="6"/>
      <c r="GXA1" s="6"/>
      <c r="GXB1" s="6"/>
      <c r="GXC1" s="6"/>
      <c r="GXD1" s="6"/>
      <c r="GXE1" s="6"/>
      <c r="GXF1" s="6"/>
      <c r="GXG1" s="6"/>
      <c r="GXH1" s="6"/>
      <c r="GXI1" s="6"/>
      <c r="GXJ1" s="6"/>
      <c r="GXK1" s="6"/>
      <c r="GXL1" s="6"/>
      <c r="GXM1" s="6"/>
      <c r="GXN1" s="6"/>
      <c r="GXO1" s="6"/>
      <c r="GXP1" s="6"/>
      <c r="GXQ1" s="6"/>
      <c r="GXR1" s="6"/>
      <c r="GXS1" s="6"/>
      <c r="GXT1" s="6"/>
      <c r="GXU1" s="6"/>
      <c r="GXV1" s="6"/>
      <c r="GXW1" s="6"/>
      <c r="GXX1" s="6"/>
      <c r="GXY1" s="6"/>
      <c r="GXZ1" s="6"/>
      <c r="GYA1" s="6"/>
      <c r="GYB1" s="6"/>
      <c r="GYC1" s="6"/>
      <c r="GYD1" s="6"/>
      <c r="GYE1" s="6"/>
      <c r="GYF1" s="6"/>
      <c r="GYG1" s="6"/>
      <c r="GYH1" s="6"/>
      <c r="GYI1" s="6"/>
      <c r="GYJ1" s="6"/>
      <c r="GYK1" s="6"/>
      <c r="GYL1" s="6"/>
      <c r="GYM1" s="6"/>
      <c r="GYN1" s="6"/>
      <c r="GYO1" s="6"/>
      <c r="GYP1" s="6"/>
      <c r="GYQ1" s="6"/>
      <c r="GYR1" s="6"/>
      <c r="GYS1" s="6"/>
      <c r="GYT1" s="6"/>
      <c r="GYU1" s="6"/>
      <c r="GYV1" s="6"/>
      <c r="GYW1" s="6"/>
      <c r="GYX1" s="6"/>
      <c r="GYY1" s="6"/>
      <c r="GYZ1" s="6"/>
      <c r="GZA1" s="6"/>
      <c r="GZB1" s="6"/>
      <c r="GZC1" s="6"/>
      <c r="GZD1" s="6"/>
      <c r="GZE1" s="6"/>
      <c r="GZF1" s="6"/>
      <c r="GZG1" s="6"/>
      <c r="GZH1" s="6"/>
      <c r="GZI1" s="6"/>
      <c r="GZJ1" s="6"/>
      <c r="GZK1" s="6"/>
      <c r="GZL1" s="6"/>
      <c r="GZM1" s="6"/>
      <c r="GZN1" s="6"/>
      <c r="GZO1" s="6"/>
      <c r="GZP1" s="6"/>
      <c r="GZQ1" s="6"/>
      <c r="GZR1" s="6"/>
      <c r="GZS1" s="6"/>
      <c r="GZT1" s="6"/>
      <c r="GZU1" s="6"/>
      <c r="GZV1" s="6"/>
      <c r="GZW1" s="6"/>
      <c r="GZX1" s="6"/>
      <c r="GZY1" s="6"/>
      <c r="GZZ1" s="6"/>
      <c r="HAA1" s="6"/>
      <c r="HAB1" s="6"/>
      <c r="HAC1" s="6"/>
      <c r="HAD1" s="6"/>
      <c r="HAE1" s="6"/>
      <c r="HAF1" s="6"/>
      <c r="HAG1" s="6"/>
      <c r="HAH1" s="6"/>
      <c r="HAI1" s="6"/>
      <c r="HAJ1" s="6"/>
      <c r="HAK1" s="6"/>
      <c r="HAL1" s="6"/>
      <c r="HAM1" s="6"/>
      <c r="HAN1" s="6"/>
      <c r="HAO1" s="6"/>
      <c r="HAP1" s="6"/>
      <c r="HAQ1" s="6"/>
      <c r="HAR1" s="6"/>
      <c r="HAS1" s="6"/>
      <c r="HAT1" s="6"/>
      <c r="HAU1" s="6"/>
      <c r="HAV1" s="6"/>
      <c r="HAW1" s="6"/>
      <c r="HAX1" s="6"/>
      <c r="HAY1" s="6"/>
      <c r="HAZ1" s="6"/>
      <c r="HBA1" s="6"/>
      <c r="HBB1" s="6"/>
      <c r="HBC1" s="6"/>
      <c r="HBD1" s="6"/>
      <c r="HBE1" s="6"/>
      <c r="HBF1" s="6"/>
      <c r="HBG1" s="6"/>
      <c r="HBH1" s="6"/>
      <c r="HBI1" s="6"/>
      <c r="HBJ1" s="6"/>
      <c r="HBK1" s="6"/>
      <c r="HBL1" s="6"/>
      <c r="HBM1" s="6"/>
      <c r="HBN1" s="6"/>
      <c r="HBO1" s="6"/>
      <c r="HBP1" s="6"/>
      <c r="HBQ1" s="6"/>
      <c r="HBR1" s="6"/>
      <c r="HBS1" s="6"/>
      <c r="HBT1" s="6"/>
      <c r="HBU1" s="6"/>
      <c r="HBV1" s="6"/>
      <c r="HBW1" s="6"/>
      <c r="HBX1" s="6"/>
      <c r="HBY1" s="6"/>
      <c r="HBZ1" s="6"/>
      <c r="HCA1" s="6"/>
      <c r="HCB1" s="6"/>
      <c r="HCC1" s="6"/>
      <c r="HCD1" s="6"/>
      <c r="HCE1" s="6"/>
      <c r="HCF1" s="6"/>
      <c r="HCG1" s="6"/>
      <c r="HCH1" s="6"/>
      <c r="HCI1" s="6"/>
      <c r="HCJ1" s="6"/>
      <c r="HCK1" s="6"/>
      <c r="HCL1" s="6"/>
      <c r="HCM1" s="6"/>
      <c r="HCN1" s="6"/>
      <c r="HCO1" s="6"/>
      <c r="HCP1" s="6"/>
      <c r="HCQ1" s="6"/>
      <c r="HCR1" s="6"/>
      <c r="HCS1" s="6"/>
      <c r="HCT1" s="6"/>
      <c r="HCU1" s="6"/>
      <c r="HCV1" s="6"/>
      <c r="HCW1" s="6"/>
      <c r="HCX1" s="6"/>
      <c r="HCY1" s="6"/>
      <c r="HCZ1" s="6"/>
      <c r="HDA1" s="6"/>
      <c r="HDB1" s="6"/>
      <c r="HDC1" s="6"/>
      <c r="HDD1" s="6"/>
      <c r="HDE1" s="6"/>
      <c r="HDF1" s="6"/>
      <c r="HDG1" s="6"/>
      <c r="HDH1" s="6"/>
      <c r="HDI1" s="6"/>
      <c r="HDJ1" s="6"/>
      <c r="HDK1" s="6"/>
      <c r="HDL1" s="6"/>
      <c r="HDM1" s="6"/>
      <c r="HDN1" s="6"/>
      <c r="HDO1" s="6"/>
      <c r="HDP1" s="6"/>
      <c r="HDQ1" s="6"/>
      <c r="HDR1" s="6"/>
      <c r="HDS1" s="6"/>
      <c r="HDT1" s="6"/>
      <c r="HDU1" s="6"/>
      <c r="HDV1" s="6"/>
      <c r="HDW1" s="6"/>
      <c r="HDX1" s="6"/>
      <c r="HDY1" s="6"/>
      <c r="HDZ1" s="6"/>
      <c r="HEA1" s="6"/>
      <c r="HEB1" s="6"/>
      <c r="HEC1" s="6"/>
      <c r="HED1" s="6"/>
      <c r="HEE1" s="6"/>
      <c r="HEF1" s="6"/>
      <c r="HEG1" s="6"/>
      <c r="HEH1" s="6"/>
      <c r="HEI1" s="6"/>
      <c r="HEJ1" s="6"/>
      <c r="HEK1" s="6"/>
      <c r="HEL1" s="6"/>
      <c r="HEM1" s="6"/>
      <c r="HEN1" s="6"/>
      <c r="HEO1" s="6"/>
      <c r="HEP1" s="6"/>
      <c r="HEQ1" s="6"/>
      <c r="HER1" s="6"/>
      <c r="HES1" s="6"/>
      <c r="HET1" s="6"/>
      <c r="HEU1" s="6"/>
      <c r="HEV1" s="6"/>
      <c r="HEW1" s="6"/>
      <c r="HEX1" s="6"/>
      <c r="HEY1" s="6"/>
      <c r="HEZ1" s="6"/>
      <c r="HFA1" s="6"/>
      <c r="HFB1" s="6"/>
      <c r="HFC1" s="6"/>
      <c r="HFD1" s="6"/>
      <c r="HFE1" s="6"/>
      <c r="HFF1" s="6"/>
      <c r="HFG1" s="6"/>
      <c r="HFH1" s="6"/>
      <c r="HFI1" s="6"/>
      <c r="HFJ1" s="6"/>
      <c r="HFK1" s="6"/>
      <c r="HFL1" s="6"/>
      <c r="HFM1" s="6"/>
      <c r="HFN1" s="6"/>
      <c r="HFO1" s="6"/>
      <c r="HFP1" s="6"/>
      <c r="HFQ1" s="6"/>
      <c r="HFR1" s="6"/>
      <c r="HFS1" s="6"/>
      <c r="HFT1" s="6"/>
      <c r="HFU1" s="6"/>
      <c r="HFV1" s="6"/>
      <c r="HFW1" s="6"/>
      <c r="HFX1" s="6"/>
      <c r="HFY1" s="6"/>
      <c r="HFZ1" s="6"/>
      <c r="HGA1" s="6"/>
      <c r="HGB1" s="6"/>
      <c r="HGC1" s="6"/>
      <c r="HGD1" s="6"/>
      <c r="HGE1" s="6"/>
      <c r="HGF1" s="6"/>
      <c r="HGG1" s="6"/>
      <c r="HGH1" s="6"/>
      <c r="HGI1" s="6"/>
      <c r="HGJ1" s="6"/>
      <c r="HGK1" s="6"/>
      <c r="HGL1" s="6"/>
      <c r="HGM1" s="6"/>
      <c r="HGN1" s="6"/>
      <c r="HGO1" s="6"/>
      <c r="HGP1" s="6"/>
      <c r="HGQ1" s="6"/>
      <c r="HGR1" s="6"/>
      <c r="HGS1" s="6"/>
      <c r="HGT1" s="6"/>
      <c r="HGU1" s="6"/>
      <c r="HGV1" s="6"/>
      <c r="HGW1" s="6"/>
      <c r="HGX1" s="6"/>
      <c r="HGY1" s="6"/>
      <c r="HGZ1" s="6"/>
      <c r="HHA1" s="6"/>
      <c r="HHB1" s="6"/>
      <c r="HHC1" s="6"/>
      <c r="HHD1" s="6"/>
      <c r="HHE1" s="6"/>
      <c r="HHF1" s="6"/>
      <c r="HHG1" s="6"/>
      <c r="HHH1" s="6"/>
      <c r="HHI1" s="6"/>
      <c r="HHJ1" s="6"/>
      <c r="HHK1" s="6"/>
      <c r="HHL1" s="6"/>
      <c r="HHM1" s="6"/>
      <c r="HHN1" s="6"/>
      <c r="HHO1" s="6"/>
      <c r="HHP1" s="6"/>
      <c r="HHQ1" s="6"/>
      <c r="HHR1" s="6"/>
      <c r="HHS1" s="6"/>
      <c r="HHT1" s="6"/>
      <c r="HHU1" s="6"/>
      <c r="HHV1" s="6"/>
      <c r="HHW1" s="6"/>
      <c r="HHX1" s="6"/>
      <c r="HHY1" s="6"/>
      <c r="HHZ1" s="6"/>
      <c r="HIA1" s="6"/>
      <c r="HIB1" s="6"/>
      <c r="HIC1" s="6"/>
      <c r="HID1" s="6"/>
      <c r="HIE1" s="6"/>
      <c r="HIF1" s="6"/>
      <c r="HIG1" s="6"/>
      <c r="HIH1" s="6"/>
      <c r="HII1" s="6"/>
      <c r="HIJ1" s="6"/>
      <c r="HIK1" s="6"/>
      <c r="HIL1" s="6"/>
      <c r="HIM1" s="6"/>
      <c r="HIN1" s="6"/>
      <c r="HIO1" s="6"/>
      <c r="HIP1" s="6"/>
      <c r="HIQ1" s="6"/>
      <c r="HIR1" s="6"/>
      <c r="HIS1" s="6"/>
      <c r="HIT1" s="6"/>
      <c r="HIU1" s="6"/>
      <c r="HIV1" s="6"/>
      <c r="HIW1" s="6"/>
      <c r="HIX1" s="6"/>
      <c r="HIY1" s="6"/>
      <c r="HIZ1" s="6"/>
      <c r="HJA1" s="6"/>
      <c r="HJB1" s="6"/>
      <c r="HJC1" s="6"/>
      <c r="HJD1" s="6"/>
      <c r="HJE1" s="6"/>
      <c r="HJF1" s="6"/>
      <c r="HJG1" s="6"/>
      <c r="HJH1" s="6"/>
      <c r="HJI1" s="6"/>
      <c r="HJJ1" s="6"/>
      <c r="HJK1" s="6"/>
      <c r="HJL1" s="6"/>
      <c r="HJM1" s="6"/>
      <c r="HJN1" s="6"/>
      <c r="HJO1" s="6"/>
      <c r="HJP1" s="6"/>
      <c r="HJQ1" s="6"/>
      <c r="HJR1" s="6"/>
      <c r="HJS1" s="6"/>
      <c r="HJT1" s="6"/>
      <c r="HJU1" s="6"/>
      <c r="HJV1" s="6"/>
      <c r="HJW1" s="6"/>
      <c r="HJX1" s="6"/>
      <c r="HJY1" s="6"/>
      <c r="HJZ1" s="6"/>
      <c r="HKA1" s="6"/>
      <c r="HKB1" s="6"/>
      <c r="HKC1" s="6"/>
      <c r="HKD1" s="6"/>
      <c r="HKE1" s="6"/>
      <c r="HKF1" s="6"/>
      <c r="HKG1" s="6"/>
      <c r="HKH1" s="6"/>
      <c r="HKI1" s="6"/>
      <c r="HKJ1" s="6"/>
      <c r="HKK1" s="6"/>
      <c r="HKL1" s="6"/>
      <c r="HKM1" s="6"/>
      <c r="HKN1" s="6"/>
      <c r="HKO1" s="6"/>
      <c r="HKP1" s="6"/>
      <c r="HKQ1" s="6"/>
      <c r="HKR1" s="6"/>
      <c r="HKS1" s="6"/>
      <c r="HKT1" s="6"/>
      <c r="HKU1" s="6"/>
      <c r="HKV1" s="6"/>
      <c r="HKW1" s="6"/>
      <c r="HKX1" s="6"/>
      <c r="HKY1" s="6"/>
      <c r="HKZ1" s="6"/>
      <c r="HLA1" s="6"/>
      <c r="HLB1" s="6"/>
      <c r="HLC1" s="6"/>
      <c r="HLD1" s="6"/>
      <c r="HLE1" s="6"/>
      <c r="HLF1" s="6"/>
      <c r="HLG1" s="6"/>
      <c r="HLH1" s="6"/>
      <c r="HLI1" s="6"/>
      <c r="HLJ1" s="6"/>
      <c r="HLK1" s="6"/>
      <c r="HLL1" s="6"/>
      <c r="HLM1" s="6"/>
      <c r="HLN1" s="6"/>
      <c r="HLO1" s="6"/>
      <c r="HLP1" s="6"/>
      <c r="HLQ1" s="6"/>
      <c r="HLR1" s="6"/>
      <c r="HLS1" s="6"/>
      <c r="HLT1" s="6"/>
      <c r="HLU1" s="6"/>
      <c r="HLV1" s="6"/>
      <c r="HLW1" s="6"/>
      <c r="HLX1" s="6"/>
      <c r="HLY1" s="6"/>
      <c r="HLZ1" s="6"/>
      <c r="HMA1" s="6"/>
      <c r="HMB1" s="6"/>
      <c r="HMC1" s="6"/>
      <c r="HMD1" s="6"/>
      <c r="HME1" s="6"/>
      <c r="HMF1" s="6"/>
      <c r="HMG1" s="6"/>
      <c r="HMH1" s="6"/>
      <c r="HMI1" s="6"/>
      <c r="HMJ1" s="6"/>
      <c r="HMK1" s="6"/>
      <c r="HML1" s="6"/>
      <c r="HMM1" s="6"/>
      <c r="HMN1" s="6"/>
      <c r="HMO1" s="6"/>
      <c r="HMP1" s="6"/>
      <c r="HMQ1" s="6"/>
      <c r="HMR1" s="6"/>
      <c r="HMS1" s="6"/>
      <c r="HMT1" s="6"/>
      <c r="HMU1" s="6"/>
      <c r="HMV1" s="6"/>
      <c r="HMW1" s="6"/>
      <c r="HMX1" s="6"/>
      <c r="HMY1" s="6"/>
      <c r="HMZ1" s="6"/>
      <c r="HNA1" s="6"/>
      <c r="HNB1" s="6"/>
      <c r="HNC1" s="6"/>
      <c r="HND1" s="6"/>
      <c r="HNE1" s="6"/>
      <c r="HNF1" s="6"/>
      <c r="HNG1" s="6"/>
      <c r="HNH1" s="6"/>
      <c r="HNI1" s="6"/>
      <c r="HNJ1" s="6"/>
      <c r="HNK1" s="6"/>
      <c r="HNL1" s="6"/>
      <c r="HNM1" s="6"/>
      <c r="HNN1" s="6"/>
      <c r="HNO1" s="6"/>
      <c r="HNP1" s="6"/>
      <c r="HNQ1" s="6"/>
      <c r="HNR1" s="6"/>
      <c r="HNS1" s="6"/>
      <c r="HNT1" s="6"/>
      <c r="HNU1" s="6"/>
      <c r="HNV1" s="6"/>
      <c r="HNW1" s="6"/>
      <c r="HNX1" s="6"/>
      <c r="HNY1" s="6"/>
      <c r="HNZ1" s="6"/>
      <c r="HOA1" s="6"/>
      <c r="HOB1" s="6"/>
      <c r="HOC1" s="6"/>
      <c r="HOD1" s="6"/>
      <c r="HOE1" s="6"/>
      <c r="HOF1" s="6"/>
      <c r="HOG1" s="6"/>
      <c r="HOH1" s="6"/>
      <c r="HOI1" s="6"/>
      <c r="HOJ1" s="6"/>
      <c r="HOK1" s="6"/>
      <c r="HOL1" s="6"/>
      <c r="HOM1" s="6"/>
      <c r="HON1" s="6"/>
      <c r="HOO1" s="6"/>
      <c r="HOP1" s="6"/>
      <c r="HOQ1" s="6"/>
      <c r="HOR1" s="6"/>
      <c r="HOS1" s="6"/>
      <c r="HOT1" s="6"/>
      <c r="HOU1" s="6"/>
      <c r="HOV1" s="6"/>
      <c r="HOW1" s="6"/>
      <c r="HOX1" s="6"/>
      <c r="HOY1" s="6"/>
      <c r="HOZ1" s="6"/>
      <c r="HPA1" s="6"/>
      <c r="HPB1" s="6"/>
      <c r="HPC1" s="6"/>
      <c r="HPD1" s="6"/>
      <c r="HPE1" s="6"/>
      <c r="HPF1" s="6"/>
      <c r="HPG1" s="6"/>
      <c r="HPH1" s="6"/>
      <c r="HPI1" s="6"/>
      <c r="HPJ1" s="6"/>
      <c r="HPK1" s="6"/>
      <c r="HPL1" s="6"/>
      <c r="HPM1" s="6"/>
      <c r="HPN1" s="6"/>
      <c r="HPO1" s="6"/>
      <c r="HPP1" s="6"/>
      <c r="HPQ1" s="6"/>
      <c r="HPR1" s="6"/>
      <c r="HPS1" s="6"/>
      <c r="HPT1" s="6"/>
      <c r="HPU1" s="6"/>
      <c r="HPV1" s="6"/>
      <c r="HPW1" s="6"/>
      <c r="HPX1" s="6"/>
      <c r="HPY1" s="6"/>
      <c r="HPZ1" s="6"/>
      <c r="HQA1" s="6"/>
      <c r="HQB1" s="6"/>
      <c r="HQC1" s="6"/>
      <c r="HQD1" s="6"/>
      <c r="HQE1" s="6"/>
      <c r="HQF1" s="6"/>
      <c r="HQG1" s="6"/>
      <c r="HQH1" s="6"/>
      <c r="HQI1" s="6"/>
      <c r="HQJ1" s="6"/>
      <c r="HQK1" s="6"/>
      <c r="HQL1" s="6"/>
      <c r="HQM1" s="6"/>
      <c r="HQN1" s="6"/>
      <c r="HQO1" s="6"/>
      <c r="HQP1" s="6"/>
      <c r="HQQ1" s="6"/>
      <c r="HQR1" s="6"/>
      <c r="HQS1" s="6"/>
      <c r="HQT1" s="6"/>
      <c r="HQU1" s="6"/>
      <c r="HQV1" s="6"/>
      <c r="HQW1" s="6"/>
      <c r="HQX1" s="6"/>
      <c r="HQY1" s="6"/>
      <c r="HQZ1" s="6"/>
      <c r="HRA1" s="6"/>
      <c r="HRB1" s="6"/>
      <c r="HRC1" s="6"/>
      <c r="HRD1" s="6"/>
      <c r="HRE1" s="6"/>
      <c r="HRF1" s="6"/>
      <c r="HRG1" s="6"/>
      <c r="HRH1" s="6"/>
      <c r="HRI1" s="6"/>
      <c r="HRJ1" s="6"/>
      <c r="HRK1" s="6"/>
      <c r="HRL1" s="6"/>
      <c r="HRM1" s="6"/>
      <c r="HRN1" s="6"/>
      <c r="HRO1" s="6"/>
      <c r="HRP1" s="6"/>
      <c r="HRQ1" s="6"/>
      <c r="HRR1" s="6"/>
      <c r="HRS1" s="6"/>
      <c r="HRT1" s="6"/>
      <c r="HRU1" s="6"/>
      <c r="HRV1" s="6"/>
      <c r="HRW1" s="6"/>
      <c r="HRX1" s="6"/>
      <c r="HRY1" s="6"/>
      <c r="HRZ1" s="6"/>
      <c r="HSA1" s="6"/>
      <c r="HSB1" s="6"/>
      <c r="HSC1" s="6"/>
      <c r="HSD1" s="6"/>
      <c r="HSE1" s="6"/>
      <c r="HSF1" s="6"/>
      <c r="HSG1" s="6"/>
      <c r="HSH1" s="6"/>
      <c r="HSI1" s="6"/>
      <c r="HSJ1" s="6"/>
      <c r="HSK1" s="6"/>
      <c r="HSL1" s="6"/>
      <c r="HSM1" s="6"/>
      <c r="HSN1" s="6"/>
      <c r="HSO1" s="6"/>
      <c r="HSP1" s="6"/>
      <c r="HSQ1" s="6"/>
      <c r="HSR1" s="6"/>
      <c r="HSS1" s="6"/>
      <c r="HST1" s="6"/>
      <c r="HSU1" s="6"/>
      <c r="HSV1" s="6"/>
      <c r="HSW1" s="6"/>
      <c r="HSX1" s="6"/>
      <c r="HSY1" s="6"/>
      <c r="HSZ1" s="6"/>
      <c r="HTA1" s="6"/>
      <c r="HTB1" s="6"/>
      <c r="HTC1" s="6"/>
      <c r="HTD1" s="6"/>
      <c r="HTE1" s="6"/>
      <c r="HTF1" s="6"/>
      <c r="HTG1" s="6"/>
      <c r="HTH1" s="6"/>
      <c r="HTI1" s="6"/>
      <c r="HTJ1" s="6"/>
      <c r="HTK1" s="6"/>
      <c r="HTL1" s="6"/>
      <c r="HTM1" s="6"/>
      <c r="HTN1" s="6"/>
      <c r="HTO1" s="6"/>
      <c r="HTP1" s="6"/>
      <c r="HTQ1" s="6"/>
      <c r="HTR1" s="6"/>
      <c r="HTS1" s="6"/>
      <c r="HTT1" s="6"/>
      <c r="HTU1" s="6"/>
      <c r="HTV1" s="6"/>
      <c r="HTW1" s="6"/>
      <c r="HTX1" s="6"/>
      <c r="HTY1" s="6"/>
      <c r="HTZ1" s="6"/>
      <c r="HUA1" s="6"/>
      <c r="HUB1" s="6"/>
      <c r="HUC1" s="6"/>
      <c r="HUD1" s="6"/>
      <c r="HUE1" s="6"/>
      <c r="HUF1" s="6"/>
      <c r="HUG1" s="6"/>
      <c r="HUH1" s="6"/>
      <c r="HUI1" s="6"/>
      <c r="HUJ1" s="6"/>
      <c r="HUK1" s="6"/>
      <c r="HUL1" s="6"/>
      <c r="HUM1" s="6"/>
      <c r="HUN1" s="6"/>
      <c r="HUO1" s="6"/>
      <c r="HUP1" s="6"/>
      <c r="HUQ1" s="6"/>
      <c r="HUR1" s="6"/>
      <c r="HUS1" s="6"/>
      <c r="HUT1" s="6"/>
      <c r="HUU1" s="6"/>
      <c r="HUV1" s="6"/>
      <c r="HUW1" s="6"/>
      <c r="HUX1" s="6"/>
      <c r="HUY1" s="6"/>
      <c r="HUZ1" s="6"/>
      <c r="HVA1" s="6"/>
      <c r="HVB1" s="6"/>
      <c r="HVC1" s="6"/>
      <c r="HVD1" s="6"/>
      <c r="HVE1" s="6"/>
      <c r="HVF1" s="6"/>
      <c r="HVG1" s="6"/>
      <c r="HVH1" s="6"/>
      <c r="HVI1" s="6"/>
      <c r="HVJ1" s="6"/>
      <c r="HVK1" s="6"/>
      <c r="HVL1" s="6"/>
      <c r="HVM1" s="6"/>
      <c r="HVN1" s="6"/>
      <c r="HVO1" s="6"/>
      <c r="HVP1" s="6"/>
      <c r="HVQ1" s="6"/>
      <c r="HVR1" s="6"/>
      <c r="HVS1" s="6"/>
      <c r="HVT1" s="6"/>
      <c r="HVU1" s="6"/>
      <c r="HVV1" s="6"/>
      <c r="HVW1" s="6"/>
      <c r="HVX1" s="6"/>
      <c r="HVY1" s="6"/>
      <c r="HVZ1" s="6"/>
      <c r="HWA1" s="6"/>
      <c r="HWB1" s="6"/>
      <c r="HWC1" s="6"/>
      <c r="HWD1" s="6"/>
      <c r="HWE1" s="6"/>
      <c r="HWF1" s="6"/>
      <c r="HWG1" s="6"/>
      <c r="HWH1" s="6"/>
      <c r="HWI1" s="6"/>
      <c r="HWJ1" s="6"/>
      <c r="HWK1" s="6"/>
      <c r="HWL1" s="6"/>
      <c r="HWM1" s="6"/>
      <c r="HWN1" s="6"/>
      <c r="HWO1" s="6"/>
      <c r="HWP1" s="6"/>
      <c r="HWQ1" s="6"/>
      <c r="HWR1" s="6"/>
      <c r="HWS1" s="6"/>
      <c r="HWT1" s="6"/>
      <c r="HWU1" s="6"/>
      <c r="HWV1" s="6"/>
      <c r="HWW1" s="6"/>
      <c r="HWX1" s="6"/>
      <c r="HWY1" s="6"/>
      <c r="HWZ1" s="6"/>
      <c r="HXA1" s="6"/>
      <c r="HXB1" s="6"/>
      <c r="HXC1" s="6"/>
      <c r="HXD1" s="6"/>
      <c r="HXE1" s="6"/>
      <c r="HXF1" s="6"/>
      <c r="HXG1" s="6"/>
      <c r="HXH1" s="6"/>
      <c r="HXI1" s="6"/>
      <c r="HXJ1" s="6"/>
      <c r="HXK1" s="6"/>
      <c r="HXL1" s="6"/>
      <c r="HXM1" s="6"/>
      <c r="HXN1" s="6"/>
      <c r="HXO1" s="6"/>
      <c r="HXP1" s="6"/>
      <c r="HXQ1" s="6"/>
      <c r="HXR1" s="6"/>
      <c r="HXS1" s="6"/>
      <c r="HXT1" s="6"/>
      <c r="HXU1" s="6"/>
      <c r="HXV1" s="6"/>
      <c r="HXW1" s="6"/>
      <c r="HXX1" s="6"/>
      <c r="HXY1" s="6"/>
      <c r="HXZ1" s="6"/>
      <c r="HYA1" s="6"/>
      <c r="HYB1" s="6"/>
      <c r="HYC1" s="6"/>
      <c r="HYD1" s="6"/>
      <c r="HYE1" s="6"/>
      <c r="HYF1" s="6"/>
      <c r="HYG1" s="6"/>
      <c r="HYH1" s="6"/>
      <c r="HYI1" s="6"/>
      <c r="HYJ1" s="6"/>
      <c r="HYK1" s="6"/>
      <c r="HYL1" s="6"/>
      <c r="HYM1" s="6"/>
      <c r="HYN1" s="6"/>
      <c r="HYO1" s="6"/>
      <c r="HYP1" s="6"/>
      <c r="HYQ1" s="6"/>
      <c r="HYR1" s="6"/>
      <c r="HYS1" s="6"/>
      <c r="HYT1" s="6"/>
      <c r="HYU1" s="6"/>
      <c r="HYV1" s="6"/>
      <c r="HYW1" s="6"/>
      <c r="HYX1" s="6"/>
      <c r="HYY1" s="6"/>
      <c r="HYZ1" s="6"/>
      <c r="HZA1" s="6"/>
      <c r="HZB1" s="6"/>
      <c r="HZC1" s="6"/>
      <c r="HZD1" s="6"/>
      <c r="HZE1" s="6"/>
      <c r="HZF1" s="6"/>
      <c r="HZG1" s="6"/>
      <c r="HZH1" s="6"/>
      <c r="HZI1" s="6"/>
      <c r="HZJ1" s="6"/>
      <c r="HZK1" s="6"/>
      <c r="HZL1" s="6"/>
      <c r="HZM1" s="6"/>
      <c r="HZN1" s="6"/>
      <c r="HZO1" s="6"/>
      <c r="HZP1" s="6"/>
      <c r="HZQ1" s="6"/>
      <c r="HZR1" s="6"/>
      <c r="HZS1" s="6"/>
      <c r="HZT1" s="6"/>
      <c r="HZU1" s="6"/>
      <c r="HZV1" s="6"/>
      <c r="HZW1" s="6"/>
      <c r="HZX1" s="6"/>
      <c r="HZY1" s="6"/>
      <c r="HZZ1" s="6"/>
      <c r="IAA1" s="6"/>
      <c r="IAB1" s="6"/>
      <c r="IAC1" s="6"/>
      <c r="IAD1" s="6"/>
      <c r="IAE1" s="6"/>
      <c r="IAF1" s="6"/>
      <c r="IAG1" s="6"/>
      <c r="IAH1" s="6"/>
      <c r="IAI1" s="6"/>
      <c r="IAJ1" s="6"/>
      <c r="IAK1" s="6"/>
      <c r="IAL1" s="6"/>
      <c r="IAM1" s="6"/>
      <c r="IAN1" s="6"/>
      <c r="IAO1" s="6"/>
      <c r="IAP1" s="6"/>
      <c r="IAQ1" s="6"/>
      <c r="IAR1" s="6"/>
      <c r="IAS1" s="6"/>
      <c r="IAT1" s="6"/>
      <c r="IAU1" s="6"/>
      <c r="IAV1" s="6"/>
      <c r="IAW1" s="6"/>
      <c r="IAX1" s="6"/>
      <c r="IAY1" s="6"/>
      <c r="IAZ1" s="6"/>
      <c r="IBA1" s="6"/>
      <c r="IBB1" s="6"/>
      <c r="IBC1" s="6"/>
      <c r="IBD1" s="6"/>
      <c r="IBE1" s="6"/>
      <c r="IBF1" s="6"/>
      <c r="IBG1" s="6"/>
      <c r="IBH1" s="6"/>
      <c r="IBI1" s="6"/>
      <c r="IBJ1" s="6"/>
      <c r="IBK1" s="6"/>
      <c r="IBL1" s="6"/>
      <c r="IBM1" s="6"/>
      <c r="IBN1" s="6"/>
      <c r="IBO1" s="6"/>
      <c r="IBP1" s="6"/>
      <c r="IBQ1" s="6"/>
      <c r="IBR1" s="6"/>
      <c r="IBS1" s="6"/>
      <c r="IBT1" s="6"/>
      <c r="IBU1" s="6"/>
      <c r="IBV1" s="6"/>
      <c r="IBW1" s="6"/>
      <c r="IBX1" s="6"/>
      <c r="IBY1" s="6"/>
      <c r="IBZ1" s="6"/>
      <c r="ICA1" s="6"/>
      <c r="ICB1" s="6"/>
      <c r="ICC1" s="6"/>
      <c r="ICD1" s="6"/>
      <c r="ICE1" s="6"/>
      <c r="ICF1" s="6"/>
      <c r="ICG1" s="6"/>
      <c r="ICH1" s="6"/>
      <c r="ICI1" s="6"/>
      <c r="ICJ1" s="6"/>
      <c r="ICK1" s="6"/>
      <c r="ICL1" s="6"/>
      <c r="ICM1" s="6"/>
      <c r="ICN1" s="6"/>
      <c r="ICO1" s="6"/>
      <c r="ICP1" s="6"/>
      <c r="ICQ1" s="6"/>
      <c r="ICR1" s="6"/>
      <c r="ICS1" s="6"/>
      <c r="ICT1" s="6"/>
      <c r="ICU1" s="6"/>
      <c r="ICV1" s="6"/>
      <c r="ICW1" s="6"/>
      <c r="ICX1" s="6"/>
      <c r="ICY1" s="6"/>
      <c r="ICZ1" s="6"/>
      <c r="IDA1" s="6"/>
      <c r="IDB1" s="6"/>
      <c r="IDC1" s="6"/>
      <c r="IDD1" s="6"/>
      <c r="IDE1" s="6"/>
      <c r="IDF1" s="6"/>
      <c r="IDG1" s="6"/>
      <c r="IDH1" s="6"/>
      <c r="IDI1" s="6"/>
      <c r="IDJ1" s="6"/>
      <c r="IDK1" s="6"/>
      <c r="IDL1" s="6"/>
      <c r="IDM1" s="6"/>
      <c r="IDN1" s="6"/>
      <c r="IDO1" s="6"/>
      <c r="IDP1" s="6"/>
      <c r="IDQ1" s="6"/>
      <c r="IDR1" s="6"/>
      <c r="IDS1" s="6"/>
      <c r="IDT1" s="6"/>
      <c r="IDU1" s="6"/>
      <c r="IDV1" s="6"/>
      <c r="IDW1" s="6"/>
      <c r="IDX1" s="6"/>
      <c r="IDY1" s="6"/>
      <c r="IDZ1" s="6"/>
      <c r="IEA1" s="6"/>
      <c r="IEB1" s="6"/>
      <c r="IEC1" s="6"/>
      <c r="IED1" s="6"/>
      <c r="IEE1" s="6"/>
      <c r="IEF1" s="6"/>
      <c r="IEG1" s="6"/>
      <c r="IEH1" s="6"/>
      <c r="IEI1" s="6"/>
      <c r="IEJ1" s="6"/>
      <c r="IEK1" s="6"/>
      <c r="IEL1" s="6"/>
      <c r="IEM1" s="6"/>
      <c r="IEN1" s="6"/>
      <c r="IEO1" s="6"/>
      <c r="IEP1" s="6"/>
      <c r="IEQ1" s="6"/>
      <c r="IER1" s="6"/>
      <c r="IES1" s="6"/>
      <c r="IET1" s="6"/>
      <c r="IEU1" s="6"/>
      <c r="IEV1" s="6"/>
      <c r="IEW1" s="6"/>
      <c r="IEX1" s="6"/>
      <c r="IEY1" s="6"/>
      <c r="IEZ1" s="6"/>
      <c r="IFA1" s="6"/>
      <c r="IFB1" s="6"/>
      <c r="IFC1" s="6"/>
      <c r="IFD1" s="6"/>
      <c r="IFE1" s="6"/>
      <c r="IFF1" s="6"/>
      <c r="IFG1" s="6"/>
      <c r="IFH1" s="6"/>
      <c r="IFI1" s="6"/>
      <c r="IFJ1" s="6"/>
      <c r="IFK1" s="6"/>
      <c r="IFL1" s="6"/>
      <c r="IFM1" s="6"/>
      <c r="IFN1" s="6"/>
      <c r="IFO1" s="6"/>
      <c r="IFP1" s="6"/>
      <c r="IFQ1" s="6"/>
      <c r="IFR1" s="6"/>
      <c r="IFS1" s="6"/>
      <c r="IFT1" s="6"/>
      <c r="IFU1" s="6"/>
      <c r="IFV1" s="6"/>
      <c r="IFW1" s="6"/>
      <c r="IFX1" s="6"/>
      <c r="IFY1" s="6"/>
      <c r="IFZ1" s="6"/>
      <c r="IGA1" s="6"/>
      <c r="IGB1" s="6"/>
      <c r="IGC1" s="6"/>
      <c r="IGD1" s="6"/>
      <c r="IGE1" s="6"/>
      <c r="IGF1" s="6"/>
      <c r="IGG1" s="6"/>
      <c r="IGH1" s="6"/>
      <c r="IGI1" s="6"/>
      <c r="IGJ1" s="6"/>
      <c r="IGK1" s="6"/>
      <c r="IGL1" s="6"/>
      <c r="IGM1" s="6"/>
      <c r="IGN1" s="6"/>
      <c r="IGO1" s="6"/>
      <c r="IGP1" s="6"/>
      <c r="IGQ1" s="6"/>
      <c r="IGR1" s="6"/>
      <c r="IGS1" s="6"/>
      <c r="IGT1" s="6"/>
      <c r="IGU1" s="6"/>
      <c r="IGV1" s="6"/>
      <c r="IGW1" s="6"/>
      <c r="IGX1" s="6"/>
      <c r="IGY1" s="6"/>
      <c r="IGZ1" s="6"/>
      <c r="IHA1" s="6"/>
      <c r="IHB1" s="6"/>
      <c r="IHC1" s="6"/>
      <c r="IHD1" s="6"/>
      <c r="IHE1" s="6"/>
      <c r="IHF1" s="6"/>
      <c r="IHG1" s="6"/>
      <c r="IHH1" s="6"/>
      <c r="IHI1" s="6"/>
      <c r="IHJ1" s="6"/>
      <c r="IHK1" s="6"/>
      <c r="IHL1" s="6"/>
      <c r="IHM1" s="6"/>
      <c r="IHN1" s="6"/>
      <c r="IHO1" s="6"/>
      <c r="IHP1" s="6"/>
      <c r="IHQ1" s="6"/>
      <c r="IHR1" s="6"/>
      <c r="IHS1" s="6"/>
      <c r="IHT1" s="6"/>
      <c r="IHU1" s="6"/>
      <c r="IHV1" s="6"/>
      <c r="IHW1" s="6"/>
      <c r="IHX1" s="6"/>
      <c r="IHY1" s="6"/>
      <c r="IHZ1" s="6"/>
      <c r="IIA1" s="6"/>
      <c r="IIB1" s="6"/>
      <c r="IIC1" s="6"/>
      <c r="IID1" s="6"/>
      <c r="IIE1" s="6"/>
      <c r="IIF1" s="6"/>
      <c r="IIG1" s="6"/>
      <c r="IIH1" s="6"/>
      <c r="III1" s="6"/>
      <c r="IIJ1" s="6"/>
      <c r="IIK1" s="6"/>
      <c r="IIL1" s="6"/>
      <c r="IIM1" s="6"/>
      <c r="IIN1" s="6"/>
      <c r="IIO1" s="6"/>
      <c r="IIP1" s="6"/>
      <c r="IIQ1" s="6"/>
      <c r="IIR1" s="6"/>
      <c r="IIS1" s="6"/>
      <c r="IIT1" s="6"/>
      <c r="IIU1" s="6"/>
      <c r="IIV1" s="6"/>
      <c r="IIW1" s="6"/>
      <c r="IIX1" s="6"/>
      <c r="IIY1" s="6"/>
      <c r="IIZ1" s="6"/>
      <c r="IJA1" s="6"/>
      <c r="IJB1" s="6"/>
      <c r="IJC1" s="6"/>
      <c r="IJD1" s="6"/>
      <c r="IJE1" s="6"/>
      <c r="IJF1" s="6"/>
      <c r="IJG1" s="6"/>
      <c r="IJH1" s="6"/>
      <c r="IJI1" s="6"/>
      <c r="IJJ1" s="6"/>
      <c r="IJK1" s="6"/>
      <c r="IJL1" s="6"/>
      <c r="IJM1" s="6"/>
      <c r="IJN1" s="6"/>
      <c r="IJO1" s="6"/>
      <c r="IJP1" s="6"/>
      <c r="IJQ1" s="6"/>
      <c r="IJR1" s="6"/>
      <c r="IJS1" s="6"/>
      <c r="IJT1" s="6"/>
      <c r="IJU1" s="6"/>
      <c r="IJV1" s="6"/>
      <c r="IJW1" s="6"/>
      <c r="IJX1" s="6"/>
      <c r="IJY1" s="6"/>
      <c r="IJZ1" s="6"/>
      <c r="IKA1" s="6"/>
      <c r="IKB1" s="6"/>
      <c r="IKC1" s="6"/>
      <c r="IKD1" s="6"/>
      <c r="IKE1" s="6"/>
      <c r="IKF1" s="6"/>
      <c r="IKG1" s="6"/>
      <c r="IKH1" s="6"/>
      <c r="IKI1" s="6"/>
      <c r="IKJ1" s="6"/>
      <c r="IKK1" s="6"/>
      <c r="IKL1" s="6"/>
      <c r="IKM1" s="6"/>
      <c r="IKN1" s="6"/>
      <c r="IKO1" s="6"/>
      <c r="IKP1" s="6"/>
      <c r="IKQ1" s="6"/>
      <c r="IKR1" s="6"/>
      <c r="IKS1" s="6"/>
      <c r="IKT1" s="6"/>
      <c r="IKU1" s="6"/>
      <c r="IKV1" s="6"/>
      <c r="IKW1" s="6"/>
      <c r="IKX1" s="6"/>
      <c r="IKY1" s="6"/>
      <c r="IKZ1" s="6"/>
      <c r="ILA1" s="6"/>
      <c r="ILB1" s="6"/>
      <c r="ILC1" s="6"/>
      <c r="ILD1" s="6"/>
      <c r="ILE1" s="6"/>
      <c r="ILF1" s="6"/>
      <c r="ILG1" s="6"/>
      <c r="ILH1" s="6"/>
      <c r="ILI1" s="6"/>
      <c r="ILJ1" s="6"/>
      <c r="ILK1" s="6"/>
      <c r="ILL1" s="6"/>
      <c r="ILM1" s="6"/>
      <c r="ILN1" s="6"/>
      <c r="ILO1" s="6"/>
      <c r="ILP1" s="6"/>
      <c r="ILQ1" s="6"/>
      <c r="ILR1" s="6"/>
      <c r="ILS1" s="6"/>
      <c r="ILT1" s="6"/>
      <c r="ILU1" s="6"/>
      <c r="ILV1" s="6"/>
      <c r="ILW1" s="6"/>
      <c r="ILX1" s="6"/>
      <c r="ILY1" s="6"/>
      <c r="ILZ1" s="6"/>
      <c r="IMA1" s="6"/>
      <c r="IMB1" s="6"/>
      <c r="IMC1" s="6"/>
      <c r="IMD1" s="6"/>
      <c r="IME1" s="6"/>
      <c r="IMF1" s="6"/>
      <c r="IMG1" s="6"/>
      <c r="IMH1" s="6"/>
      <c r="IMI1" s="6"/>
      <c r="IMJ1" s="6"/>
      <c r="IMK1" s="6"/>
      <c r="IML1" s="6"/>
      <c r="IMM1" s="6"/>
      <c r="IMN1" s="6"/>
      <c r="IMO1" s="6"/>
      <c r="IMP1" s="6"/>
      <c r="IMQ1" s="6"/>
      <c r="IMR1" s="6"/>
      <c r="IMS1" s="6"/>
      <c r="IMT1" s="6"/>
      <c r="IMU1" s="6"/>
      <c r="IMV1" s="6"/>
      <c r="IMW1" s="6"/>
      <c r="IMX1" s="6"/>
      <c r="IMY1" s="6"/>
      <c r="IMZ1" s="6"/>
      <c r="INA1" s="6"/>
      <c r="INB1" s="6"/>
      <c r="INC1" s="6"/>
      <c r="IND1" s="6"/>
      <c r="INE1" s="6"/>
      <c r="INF1" s="6"/>
      <c r="ING1" s="6"/>
      <c r="INH1" s="6"/>
      <c r="INI1" s="6"/>
      <c r="INJ1" s="6"/>
      <c r="INK1" s="6"/>
      <c r="INL1" s="6"/>
      <c r="INM1" s="6"/>
      <c r="INN1" s="6"/>
      <c r="INO1" s="6"/>
      <c r="INP1" s="6"/>
      <c r="INQ1" s="6"/>
      <c r="INR1" s="6"/>
      <c r="INS1" s="6"/>
      <c r="INT1" s="6"/>
      <c r="INU1" s="6"/>
      <c r="INV1" s="6"/>
      <c r="INW1" s="6"/>
      <c r="INX1" s="6"/>
      <c r="INY1" s="6"/>
      <c r="INZ1" s="6"/>
      <c r="IOA1" s="6"/>
      <c r="IOB1" s="6"/>
      <c r="IOC1" s="6"/>
      <c r="IOD1" s="6"/>
      <c r="IOE1" s="6"/>
      <c r="IOF1" s="6"/>
      <c r="IOG1" s="6"/>
      <c r="IOH1" s="6"/>
      <c r="IOI1" s="6"/>
      <c r="IOJ1" s="6"/>
      <c r="IOK1" s="6"/>
      <c r="IOL1" s="6"/>
      <c r="IOM1" s="6"/>
      <c r="ION1" s="6"/>
      <c r="IOO1" s="6"/>
      <c r="IOP1" s="6"/>
      <c r="IOQ1" s="6"/>
      <c r="IOR1" s="6"/>
      <c r="IOS1" s="6"/>
      <c r="IOT1" s="6"/>
      <c r="IOU1" s="6"/>
      <c r="IOV1" s="6"/>
      <c r="IOW1" s="6"/>
      <c r="IOX1" s="6"/>
      <c r="IOY1" s="6"/>
      <c r="IOZ1" s="6"/>
      <c r="IPA1" s="6"/>
      <c r="IPB1" s="6"/>
      <c r="IPC1" s="6"/>
      <c r="IPD1" s="6"/>
      <c r="IPE1" s="6"/>
      <c r="IPF1" s="6"/>
      <c r="IPG1" s="6"/>
      <c r="IPH1" s="6"/>
      <c r="IPI1" s="6"/>
      <c r="IPJ1" s="6"/>
      <c r="IPK1" s="6"/>
      <c r="IPL1" s="6"/>
      <c r="IPM1" s="6"/>
      <c r="IPN1" s="6"/>
      <c r="IPO1" s="6"/>
      <c r="IPP1" s="6"/>
      <c r="IPQ1" s="6"/>
      <c r="IPR1" s="6"/>
      <c r="IPS1" s="6"/>
      <c r="IPT1" s="6"/>
      <c r="IPU1" s="6"/>
      <c r="IPV1" s="6"/>
      <c r="IPW1" s="6"/>
      <c r="IPX1" s="6"/>
      <c r="IPY1" s="6"/>
      <c r="IPZ1" s="6"/>
      <c r="IQA1" s="6"/>
      <c r="IQB1" s="6"/>
      <c r="IQC1" s="6"/>
      <c r="IQD1" s="6"/>
      <c r="IQE1" s="6"/>
      <c r="IQF1" s="6"/>
      <c r="IQG1" s="6"/>
      <c r="IQH1" s="6"/>
      <c r="IQI1" s="6"/>
      <c r="IQJ1" s="6"/>
      <c r="IQK1" s="6"/>
      <c r="IQL1" s="6"/>
      <c r="IQM1" s="6"/>
      <c r="IQN1" s="6"/>
      <c r="IQO1" s="6"/>
      <c r="IQP1" s="6"/>
      <c r="IQQ1" s="6"/>
      <c r="IQR1" s="6"/>
      <c r="IQS1" s="6"/>
      <c r="IQT1" s="6"/>
      <c r="IQU1" s="6"/>
      <c r="IQV1" s="6"/>
      <c r="IQW1" s="6"/>
      <c r="IQX1" s="6"/>
      <c r="IQY1" s="6"/>
      <c r="IQZ1" s="6"/>
      <c r="IRA1" s="6"/>
      <c r="IRB1" s="6"/>
      <c r="IRC1" s="6"/>
      <c r="IRD1" s="6"/>
      <c r="IRE1" s="6"/>
      <c r="IRF1" s="6"/>
      <c r="IRG1" s="6"/>
      <c r="IRH1" s="6"/>
      <c r="IRI1" s="6"/>
      <c r="IRJ1" s="6"/>
      <c r="IRK1" s="6"/>
      <c r="IRL1" s="6"/>
      <c r="IRM1" s="6"/>
      <c r="IRN1" s="6"/>
      <c r="IRO1" s="6"/>
      <c r="IRP1" s="6"/>
      <c r="IRQ1" s="6"/>
      <c r="IRR1" s="6"/>
      <c r="IRS1" s="6"/>
      <c r="IRT1" s="6"/>
      <c r="IRU1" s="6"/>
      <c r="IRV1" s="6"/>
      <c r="IRW1" s="6"/>
      <c r="IRX1" s="6"/>
      <c r="IRY1" s="6"/>
      <c r="IRZ1" s="6"/>
      <c r="ISA1" s="6"/>
      <c r="ISB1" s="6"/>
      <c r="ISC1" s="6"/>
      <c r="ISD1" s="6"/>
      <c r="ISE1" s="6"/>
      <c r="ISF1" s="6"/>
      <c r="ISG1" s="6"/>
      <c r="ISH1" s="6"/>
      <c r="ISI1" s="6"/>
      <c r="ISJ1" s="6"/>
      <c r="ISK1" s="6"/>
      <c r="ISL1" s="6"/>
      <c r="ISM1" s="6"/>
      <c r="ISN1" s="6"/>
      <c r="ISO1" s="6"/>
      <c r="ISP1" s="6"/>
      <c r="ISQ1" s="6"/>
      <c r="ISR1" s="6"/>
      <c r="ISS1" s="6"/>
      <c r="IST1" s="6"/>
      <c r="ISU1" s="6"/>
      <c r="ISV1" s="6"/>
      <c r="ISW1" s="6"/>
      <c r="ISX1" s="6"/>
      <c r="ISY1" s="6"/>
      <c r="ISZ1" s="6"/>
      <c r="ITA1" s="6"/>
      <c r="ITB1" s="6"/>
      <c r="ITC1" s="6"/>
      <c r="ITD1" s="6"/>
      <c r="ITE1" s="6"/>
      <c r="ITF1" s="6"/>
      <c r="ITG1" s="6"/>
      <c r="ITH1" s="6"/>
      <c r="ITI1" s="6"/>
      <c r="ITJ1" s="6"/>
      <c r="ITK1" s="6"/>
      <c r="ITL1" s="6"/>
      <c r="ITM1" s="6"/>
      <c r="ITN1" s="6"/>
      <c r="ITO1" s="6"/>
      <c r="ITP1" s="6"/>
      <c r="ITQ1" s="6"/>
      <c r="ITR1" s="6"/>
      <c r="ITS1" s="6"/>
      <c r="ITT1" s="6"/>
      <c r="ITU1" s="6"/>
      <c r="ITV1" s="6"/>
      <c r="ITW1" s="6"/>
      <c r="ITX1" s="6"/>
      <c r="ITY1" s="6"/>
      <c r="ITZ1" s="6"/>
      <c r="IUA1" s="6"/>
      <c r="IUB1" s="6"/>
      <c r="IUC1" s="6"/>
      <c r="IUD1" s="6"/>
      <c r="IUE1" s="6"/>
      <c r="IUF1" s="6"/>
      <c r="IUG1" s="6"/>
      <c r="IUH1" s="6"/>
      <c r="IUI1" s="6"/>
      <c r="IUJ1" s="6"/>
      <c r="IUK1" s="6"/>
      <c r="IUL1" s="6"/>
      <c r="IUM1" s="6"/>
      <c r="IUN1" s="6"/>
      <c r="IUO1" s="6"/>
      <c r="IUP1" s="6"/>
      <c r="IUQ1" s="6"/>
      <c r="IUR1" s="6"/>
      <c r="IUS1" s="6"/>
      <c r="IUT1" s="6"/>
      <c r="IUU1" s="6"/>
      <c r="IUV1" s="6"/>
      <c r="IUW1" s="6"/>
      <c r="IUX1" s="6"/>
      <c r="IUY1" s="6"/>
      <c r="IUZ1" s="6"/>
      <c r="IVA1" s="6"/>
      <c r="IVB1" s="6"/>
      <c r="IVC1" s="6"/>
      <c r="IVD1" s="6"/>
      <c r="IVE1" s="6"/>
      <c r="IVF1" s="6"/>
      <c r="IVG1" s="6"/>
      <c r="IVH1" s="6"/>
      <c r="IVI1" s="6"/>
      <c r="IVJ1" s="6"/>
      <c r="IVK1" s="6"/>
      <c r="IVL1" s="6"/>
      <c r="IVM1" s="6"/>
      <c r="IVN1" s="6"/>
      <c r="IVO1" s="6"/>
      <c r="IVP1" s="6"/>
      <c r="IVQ1" s="6"/>
      <c r="IVR1" s="6"/>
      <c r="IVS1" s="6"/>
      <c r="IVT1" s="6"/>
      <c r="IVU1" s="6"/>
      <c r="IVV1" s="6"/>
      <c r="IVW1" s="6"/>
      <c r="IVX1" s="6"/>
      <c r="IVY1" s="6"/>
      <c r="IVZ1" s="6"/>
      <c r="IWA1" s="6"/>
      <c r="IWB1" s="6"/>
      <c r="IWC1" s="6"/>
      <c r="IWD1" s="6"/>
      <c r="IWE1" s="6"/>
      <c r="IWF1" s="6"/>
      <c r="IWG1" s="6"/>
      <c r="IWH1" s="6"/>
      <c r="IWI1" s="6"/>
      <c r="IWJ1" s="6"/>
      <c r="IWK1" s="6"/>
      <c r="IWL1" s="6"/>
      <c r="IWM1" s="6"/>
      <c r="IWN1" s="6"/>
      <c r="IWO1" s="6"/>
      <c r="IWP1" s="6"/>
      <c r="IWQ1" s="6"/>
      <c r="IWR1" s="6"/>
      <c r="IWS1" s="6"/>
      <c r="IWT1" s="6"/>
      <c r="IWU1" s="6"/>
      <c r="IWV1" s="6"/>
      <c r="IWW1" s="6"/>
      <c r="IWX1" s="6"/>
      <c r="IWY1" s="6"/>
      <c r="IWZ1" s="6"/>
      <c r="IXA1" s="6"/>
      <c r="IXB1" s="6"/>
      <c r="IXC1" s="6"/>
      <c r="IXD1" s="6"/>
      <c r="IXE1" s="6"/>
      <c r="IXF1" s="6"/>
      <c r="IXG1" s="6"/>
      <c r="IXH1" s="6"/>
      <c r="IXI1" s="6"/>
      <c r="IXJ1" s="6"/>
      <c r="IXK1" s="6"/>
      <c r="IXL1" s="6"/>
      <c r="IXM1" s="6"/>
      <c r="IXN1" s="6"/>
      <c r="IXO1" s="6"/>
      <c r="IXP1" s="6"/>
      <c r="IXQ1" s="6"/>
      <c r="IXR1" s="6"/>
      <c r="IXS1" s="6"/>
      <c r="IXT1" s="6"/>
      <c r="IXU1" s="6"/>
      <c r="IXV1" s="6"/>
      <c r="IXW1" s="6"/>
      <c r="IXX1" s="6"/>
      <c r="IXY1" s="6"/>
      <c r="IXZ1" s="6"/>
      <c r="IYA1" s="6"/>
      <c r="IYB1" s="6"/>
      <c r="IYC1" s="6"/>
      <c r="IYD1" s="6"/>
      <c r="IYE1" s="6"/>
      <c r="IYF1" s="6"/>
      <c r="IYG1" s="6"/>
      <c r="IYH1" s="6"/>
      <c r="IYI1" s="6"/>
      <c r="IYJ1" s="6"/>
      <c r="IYK1" s="6"/>
      <c r="IYL1" s="6"/>
      <c r="IYM1" s="6"/>
      <c r="IYN1" s="6"/>
      <c r="IYO1" s="6"/>
      <c r="IYP1" s="6"/>
      <c r="IYQ1" s="6"/>
      <c r="IYR1" s="6"/>
      <c r="IYS1" s="6"/>
      <c r="IYT1" s="6"/>
      <c r="IYU1" s="6"/>
      <c r="IYV1" s="6"/>
      <c r="IYW1" s="6"/>
      <c r="IYX1" s="6"/>
      <c r="IYY1" s="6"/>
      <c r="IYZ1" s="6"/>
      <c r="IZA1" s="6"/>
      <c r="IZB1" s="6"/>
      <c r="IZC1" s="6"/>
      <c r="IZD1" s="6"/>
      <c r="IZE1" s="6"/>
      <c r="IZF1" s="6"/>
      <c r="IZG1" s="6"/>
      <c r="IZH1" s="6"/>
      <c r="IZI1" s="6"/>
      <c r="IZJ1" s="6"/>
      <c r="IZK1" s="6"/>
      <c r="IZL1" s="6"/>
      <c r="IZM1" s="6"/>
      <c r="IZN1" s="6"/>
      <c r="IZO1" s="6"/>
      <c r="IZP1" s="6"/>
      <c r="IZQ1" s="6"/>
      <c r="IZR1" s="6"/>
      <c r="IZS1" s="6"/>
      <c r="IZT1" s="6"/>
      <c r="IZU1" s="6"/>
      <c r="IZV1" s="6"/>
      <c r="IZW1" s="6"/>
      <c r="IZX1" s="6"/>
      <c r="IZY1" s="6"/>
      <c r="IZZ1" s="6"/>
      <c r="JAA1" s="6"/>
      <c r="JAB1" s="6"/>
      <c r="JAC1" s="6"/>
      <c r="JAD1" s="6"/>
      <c r="JAE1" s="6"/>
      <c r="JAF1" s="6"/>
      <c r="JAG1" s="6"/>
      <c r="JAH1" s="6"/>
      <c r="JAI1" s="6"/>
      <c r="JAJ1" s="6"/>
      <c r="JAK1" s="6"/>
      <c r="JAL1" s="6"/>
      <c r="JAM1" s="6"/>
      <c r="JAN1" s="6"/>
      <c r="JAO1" s="6"/>
      <c r="JAP1" s="6"/>
      <c r="JAQ1" s="6"/>
      <c r="JAR1" s="6"/>
      <c r="JAS1" s="6"/>
      <c r="JAT1" s="6"/>
      <c r="JAU1" s="6"/>
      <c r="JAV1" s="6"/>
      <c r="JAW1" s="6"/>
      <c r="JAX1" s="6"/>
      <c r="JAY1" s="6"/>
      <c r="JAZ1" s="6"/>
      <c r="JBA1" s="6"/>
      <c r="JBB1" s="6"/>
      <c r="JBC1" s="6"/>
      <c r="JBD1" s="6"/>
      <c r="JBE1" s="6"/>
      <c r="JBF1" s="6"/>
      <c r="JBG1" s="6"/>
      <c r="JBH1" s="6"/>
      <c r="JBI1" s="6"/>
      <c r="JBJ1" s="6"/>
      <c r="JBK1" s="6"/>
      <c r="JBL1" s="6"/>
      <c r="JBM1" s="6"/>
      <c r="JBN1" s="6"/>
      <c r="JBO1" s="6"/>
      <c r="JBP1" s="6"/>
      <c r="JBQ1" s="6"/>
      <c r="JBR1" s="6"/>
      <c r="JBS1" s="6"/>
      <c r="JBT1" s="6"/>
      <c r="JBU1" s="6"/>
      <c r="JBV1" s="6"/>
      <c r="JBW1" s="6"/>
      <c r="JBX1" s="6"/>
      <c r="JBY1" s="6"/>
      <c r="JBZ1" s="6"/>
      <c r="JCA1" s="6"/>
      <c r="JCB1" s="6"/>
      <c r="JCC1" s="6"/>
      <c r="JCD1" s="6"/>
      <c r="JCE1" s="6"/>
      <c r="JCF1" s="6"/>
      <c r="JCG1" s="6"/>
      <c r="JCH1" s="6"/>
      <c r="JCI1" s="6"/>
      <c r="JCJ1" s="6"/>
      <c r="JCK1" s="6"/>
      <c r="JCL1" s="6"/>
      <c r="JCM1" s="6"/>
      <c r="JCN1" s="6"/>
      <c r="JCO1" s="6"/>
      <c r="JCP1" s="6"/>
      <c r="JCQ1" s="6"/>
      <c r="JCR1" s="6"/>
      <c r="JCS1" s="6"/>
      <c r="JCT1" s="6"/>
      <c r="JCU1" s="6"/>
      <c r="JCV1" s="6"/>
      <c r="JCW1" s="6"/>
      <c r="JCX1" s="6"/>
      <c r="JCY1" s="6"/>
      <c r="JCZ1" s="6"/>
      <c r="JDA1" s="6"/>
      <c r="JDB1" s="6"/>
      <c r="JDC1" s="6"/>
      <c r="JDD1" s="6"/>
      <c r="JDE1" s="6"/>
      <c r="JDF1" s="6"/>
      <c r="JDG1" s="6"/>
      <c r="JDH1" s="6"/>
      <c r="JDI1" s="6"/>
      <c r="JDJ1" s="6"/>
      <c r="JDK1" s="6"/>
      <c r="JDL1" s="6"/>
      <c r="JDM1" s="6"/>
      <c r="JDN1" s="6"/>
      <c r="JDO1" s="6"/>
      <c r="JDP1" s="6"/>
      <c r="JDQ1" s="6"/>
      <c r="JDR1" s="6"/>
      <c r="JDS1" s="6"/>
      <c r="JDT1" s="6"/>
      <c r="JDU1" s="6"/>
      <c r="JDV1" s="6"/>
      <c r="JDW1" s="6"/>
      <c r="JDX1" s="6"/>
      <c r="JDY1" s="6"/>
      <c r="JDZ1" s="6"/>
      <c r="JEA1" s="6"/>
      <c r="JEB1" s="6"/>
      <c r="JEC1" s="6"/>
      <c r="JED1" s="6"/>
      <c r="JEE1" s="6"/>
      <c r="JEF1" s="6"/>
      <c r="JEG1" s="6"/>
      <c r="JEH1" s="6"/>
      <c r="JEI1" s="6"/>
      <c r="JEJ1" s="6"/>
      <c r="JEK1" s="6"/>
      <c r="JEL1" s="6"/>
      <c r="JEM1" s="6"/>
      <c r="JEN1" s="6"/>
      <c r="JEO1" s="6"/>
      <c r="JEP1" s="6"/>
      <c r="JEQ1" s="6"/>
      <c r="JER1" s="6"/>
      <c r="JES1" s="6"/>
      <c r="JET1" s="6"/>
      <c r="JEU1" s="6"/>
      <c r="JEV1" s="6"/>
      <c r="JEW1" s="6"/>
      <c r="JEX1" s="6"/>
      <c r="JEY1" s="6"/>
      <c r="JEZ1" s="6"/>
      <c r="JFA1" s="6"/>
      <c r="JFB1" s="6"/>
      <c r="JFC1" s="6"/>
      <c r="JFD1" s="6"/>
      <c r="JFE1" s="6"/>
      <c r="JFF1" s="6"/>
      <c r="JFG1" s="6"/>
      <c r="JFH1" s="6"/>
      <c r="JFI1" s="6"/>
      <c r="JFJ1" s="6"/>
      <c r="JFK1" s="6"/>
      <c r="JFL1" s="6"/>
      <c r="JFM1" s="6"/>
      <c r="JFN1" s="6"/>
      <c r="JFO1" s="6"/>
      <c r="JFP1" s="6"/>
      <c r="JFQ1" s="6"/>
      <c r="JFR1" s="6"/>
      <c r="JFS1" s="6"/>
      <c r="JFT1" s="6"/>
      <c r="JFU1" s="6"/>
      <c r="JFV1" s="6"/>
      <c r="JFW1" s="6"/>
      <c r="JFX1" s="6"/>
      <c r="JFY1" s="6"/>
      <c r="JFZ1" s="6"/>
      <c r="JGA1" s="6"/>
      <c r="JGB1" s="6"/>
      <c r="JGC1" s="6"/>
      <c r="JGD1" s="6"/>
      <c r="JGE1" s="6"/>
      <c r="JGF1" s="6"/>
      <c r="JGG1" s="6"/>
      <c r="JGH1" s="6"/>
      <c r="JGI1" s="6"/>
      <c r="JGJ1" s="6"/>
      <c r="JGK1" s="6"/>
      <c r="JGL1" s="6"/>
      <c r="JGM1" s="6"/>
      <c r="JGN1" s="6"/>
      <c r="JGO1" s="6"/>
      <c r="JGP1" s="6"/>
      <c r="JGQ1" s="6"/>
      <c r="JGR1" s="6"/>
      <c r="JGS1" s="6"/>
      <c r="JGT1" s="6"/>
      <c r="JGU1" s="6"/>
      <c r="JGV1" s="6"/>
      <c r="JGW1" s="6"/>
      <c r="JGX1" s="6"/>
      <c r="JGY1" s="6"/>
      <c r="JGZ1" s="6"/>
      <c r="JHA1" s="6"/>
      <c r="JHB1" s="6"/>
      <c r="JHC1" s="6"/>
      <c r="JHD1" s="6"/>
      <c r="JHE1" s="6"/>
      <c r="JHF1" s="6"/>
      <c r="JHG1" s="6"/>
      <c r="JHH1" s="6"/>
      <c r="JHI1" s="6"/>
      <c r="JHJ1" s="6"/>
      <c r="JHK1" s="6"/>
      <c r="JHL1" s="6"/>
      <c r="JHM1" s="6"/>
      <c r="JHN1" s="6"/>
      <c r="JHO1" s="6"/>
      <c r="JHP1" s="6"/>
      <c r="JHQ1" s="6"/>
      <c r="JHR1" s="6"/>
      <c r="JHS1" s="6"/>
      <c r="JHT1" s="6"/>
      <c r="JHU1" s="6"/>
      <c r="JHV1" s="6"/>
      <c r="JHW1" s="6"/>
      <c r="JHX1" s="6"/>
      <c r="JHY1" s="6"/>
      <c r="JHZ1" s="6"/>
      <c r="JIA1" s="6"/>
      <c r="JIB1" s="6"/>
      <c r="JIC1" s="6"/>
      <c r="JID1" s="6"/>
      <c r="JIE1" s="6"/>
      <c r="JIF1" s="6"/>
      <c r="JIG1" s="6"/>
      <c r="JIH1" s="6"/>
      <c r="JII1" s="6"/>
      <c r="JIJ1" s="6"/>
      <c r="JIK1" s="6"/>
      <c r="JIL1" s="6"/>
      <c r="JIM1" s="6"/>
      <c r="JIN1" s="6"/>
      <c r="JIO1" s="6"/>
      <c r="JIP1" s="6"/>
      <c r="JIQ1" s="6"/>
      <c r="JIR1" s="6"/>
      <c r="JIS1" s="6"/>
      <c r="JIT1" s="6"/>
      <c r="JIU1" s="6"/>
      <c r="JIV1" s="6"/>
      <c r="JIW1" s="6"/>
      <c r="JIX1" s="6"/>
      <c r="JIY1" s="6"/>
      <c r="JIZ1" s="6"/>
      <c r="JJA1" s="6"/>
      <c r="JJB1" s="6"/>
      <c r="JJC1" s="6"/>
      <c r="JJD1" s="6"/>
      <c r="JJE1" s="6"/>
      <c r="JJF1" s="6"/>
      <c r="JJG1" s="6"/>
      <c r="JJH1" s="6"/>
      <c r="JJI1" s="6"/>
      <c r="JJJ1" s="6"/>
      <c r="JJK1" s="6"/>
      <c r="JJL1" s="6"/>
      <c r="JJM1" s="6"/>
      <c r="JJN1" s="6"/>
      <c r="JJO1" s="6"/>
      <c r="JJP1" s="6"/>
      <c r="JJQ1" s="6"/>
      <c r="JJR1" s="6"/>
      <c r="JJS1" s="6"/>
      <c r="JJT1" s="6"/>
      <c r="JJU1" s="6"/>
      <c r="JJV1" s="6"/>
      <c r="JJW1" s="6"/>
      <c r="JJX1" s="6"/>
      <c r="JJY1" s="6"/>
      <c r="JJZ1" s="6"/>
      <c r="JKA1" s="6"/>
      <c r="JKB1" s="6"/>
      <c r="JKC1" s="6"/>
      <c r="JKD1" s="6"/>
      <c r="JKE1" s="6"/>
      <c r="JKF1" s="6"/>
      <c r="JKG1" s="6"/>
      <c r="JKH1" s="6"/>
      <c r="JKI1" s="6"/>
      <c r="JKJ1" s="6"/>
      <c r="JKK1" s="6"/>
      <c r="JKL1" s="6"/>
      <c r="JKM1" s="6"/>
      <c r="JKN1" s="6"/>
      <c r="JKO1" s="6"/>
      <c r="JKP1" s="6"/>
      <c r="JKQ1" s="6"/>
      <c r="JKR1" s="6"/>
      <c r="JKS1" s="6"/>
      <c r="JKT1" s="6"/>
      <c r="JKU1" s="6"/>
      <c r="JKV1" s="6"/>
      <c r="JKW1" s="6"/>
      <c r="JKX1" s="6"/>
      <c r="JKY1" s="6"/>
      <c r="JKZ1" s="6"/>
      <c r="JLA1" s="6"/>
      <c r="JLB1" s="6"/>
      <c r="JLC1" s="6"/>
      <c r="JLD1" s="6"/>
      <c r="JLE1" s="6"/>
      <c r="JLF1" s="6"/>
      <c r="JLG1" s="6"/>
      <c r="JLH1" s="6"/>
      <c r="JLI1" s="6"/>
      <c r="JLJ1" s="6"/>
      <c r="JLK1" s="6"/>
      <c r="JLL1" s="6"/>
      <c r="JLM1" s="6"/>
      <c r="JLN1" s="6"/>
      <c r="JLO1" s="6"/>
      <c r="JLP1" s="6"/>
      <c r="JLQ1" s="6"/>
      <c r="JLR1" s="6"/>
      <c r="JLS1" s="6"/>
      <c r="JLT1" s="6"/>
      <c r="JLU1" s="6"/>
      <c r="JLV1" s="6"/>
      <c r="JLW1" s="6"/>
      <c r="JLX1" s="6"/>
      <c r="JLY1" s="6"/>
      <c r="JLZ1" s="6"/>
      <c r="JMA1" s="6"/>
      <c r="JMB1" s="6"/>
      <c r="JMC1" s="6"/>
      <c r="JMD1" s="6"/>
      <c r="JME1" s="6"/>
      <c r="JMF1" s="6"/>
      <c r="JMG1" s="6"/>
      <c r="JMH1" s="6"/>
      <c r="JMI1" s="6"/>
      <c r="JMJ1" s="6"/>
      <c r="JMK1" s="6"/>
      <c r="JML1" s="6"/>
      <c r="JMM1" s="6"/>
      <c r="JMN1" s="6"/>
      <c r="JMO1" s="6"/>
      <c r="JMP1" s="6"/>
      <c r="JMQ1" s="6"/>
      <c r="JMR1" s="6"/>
      <c r="JMS1" s="6"/>
      <c r="JMT1" s="6"/>
      <c r="JMU1" s="6"/>
      <c r="JMV1" s="6"/>
      <c r="JMW1" s="6"/>
      <c r="JMX1" s="6"/>
      <c r="JMY1" s="6"/>
      <c r="JMZ1" s="6"/>
      <c r="JNA1" s="6"/>
      <c r="JNB1" s="6"/>
      <c r="JNC1" s="6"/>
      <c r="JND1" s="6"/>
      <c r="JNE1" s="6"/>
      <c r="JNF1" s="6"/>
      <c r="JNG1" s="6"/>
      <c r="JNH1" s="6"/>
      <c r="JNI1" s="6"/>
      <c r="JNJ1" s="6"/>
      <c r="JNK1" s="6"/>
      <c r="JNL1" s="6"/>
      <c r="JNM1" s="6"/>
      <c r="JNN1" s="6"/>
      <c r="JNO1" s="6"/>
      <c r="JNP1" s="6"/>
      <c r="JNQ1" s="6"/>
      <c r="JNR1" s="6"/>
      <c r="JNS1" s="6"/>
      <c r="JNT1" s="6"/>
      <c r="JNU1" s="6"/>
      <c r="JNV1" s="6"/>
      <c r="JNW1" s="6"/>
      <c r="JNX1" s="6"/>
      <c r="JNY1" s="6"/>
      <c r="JNZ1" s="6"/>
      <c r="JOA1" s="6"/>
      <c r="JOB1" s="6"/>
      <c r="JOC1" s="6"/>
      <c r="JOD1" s="6"/>
      <c r="JOE1" s="6"/>
      <c r="JOF1" s="6"/>
      <c r="JOG1" s="6"/>
      <c r="JOH1" s="6"/>
      <c r="JOI1" s="6"/>
      <c r="JOJ1" s="6"/>
      <c r="JOK1" s="6"/>
      <c r="JOL1" s="6"/>
      <c r="JOM1" s="6"/>
      <c r="JON1" s="6"/>
      <c r="JOO1" s="6"/>
      <c r="JOP1" s="6"/>
      <c r="JOQ1" s="6"/>
      <c r="JOR1" s="6"/>
      <c r="JOS1" s="6"/>
      <c r="JOT1" s="6"/>
      <c r="JOU1" s="6"/>
      <c r="JOV1" s="6"/>
      <c r="JOW1" s="6"/>
      <c r="JOX1" s="6"/>
      <c r="JOY1" s="6"/>
      <c r="JOZ1" s="6"/>
      <c r="JPA1" s="6"/>
      <c r="JPB1" s="6"/>
      <c r="JPC1" s="6"/>
      <c r="JPD1" s="6"/>
      <c r="JPE1" s="6"/>
      <c r="JPF1" s="6"/>
      <c r="JPG1" s="6"/>
      <c r="JPH1" s="6"/>
      <c r="JPI1" s="6"/>
      <c r="JPJ1" s="6"/>
      <c r="JPK1" s="6"/>
      <c r="JPL1" s="6"/>
      <c r="JPM1" s="6"/>
      <c r="JPN1" s="6"/>
      <c r="JPO1" s="6"/>
      <c r="JPP1" s="6"/>
      <c r="JPQ1" s="6"/>
      <c r="JPR1" s="6"/>
      <c r="JPS1" s="6"/>
      <c r="JPT1" s="6"/>
      <c r="JPU1" s="6"/>
      <c r="JPV1" s="6"/>
      <c r="JPW1" s="6"/>
      <c r="JPX1" s="6"/>
      <c r="JPY1" s="6"/>
      <c r="JPZ1" s="6"/>
      <c r="JQA1" s="6"/>
      <c r="JQB1" s="6"/>
      <c r="JQC1" s="6"/>
      <c r="JQD1" s="6"/>
      <c r="JQE1" s="6"/>
      <c r="JQF1" s="6"/>
      <c r="JQG1" s="6"/>
      <c r="JQH1" s="6"/>
      <c r="JQI1" s="6"/>
      <c r="JQJ1" s="6"/>
      <c r="JQK1" s="6"/>
      <c r="JQL1" s="6"/>
      <c r="JQM1" s="6"/>
      <c r="JQN1" s="6"/>
      <c r="JQO1" s="6"/>
      <c r="JQP1" s="6"/>
      <c r="JQQ1" s="6"/>
      <c r="JQR1" s="6"/>
      <c r="JQS1" s="6"/>
      <c r="JQT1" s="6"/>
      <c r="JQU1" s="6"/>
      <c r="JQV1" s="6"/>
      <c r="JQW1" s="6"/>
      <c r="JQX1" s="6"/>
      <c r="JQY1" s="6"/>
      <c r="JQZ1" s="6"/>
      <c r="JRA1" s="6"/>
      <c r="JRB1" s="6"/>
      <c r="JRC1" s="6"/>
      <c r="JRD1" s="6"/>
      <c r="JRE1" s="6"/>
      <c r="JRF1" s="6"/>
      <c r="JRG1" s="6"/>
      <c r="JRH1" s="6"/>
      <c r="JRI1" s="6"/>
      <c r="JRJ1" s="6"/>
      <c r="JRK1" s="6"/>
      <c r="JRL1" s="6"/>
      <c r="JRM1" s="6"/>
      <c r="JRN1" s="6"/>
      <c r="JRO1" s="6"/>
      <c r="JRP1" s="6"/>
      <c r="JRQ1" s="6"/>
      <c r="JRR1" s="6"/>
      <c r="JRS1" s="6"/>
      <c r="JRT1" s="6"/>
      <c r="JRU1" s="6"/>
      <c r="JRV1" s="6"/>
      <c r="JRW1" s="6"/>
      <c r="JRX1" s="6"/>
      <c r="JRY1" s="6"/>
      <c r="JRZ1" s="6"/>
      <c r="JSA1" s="6"/>
      <c r="JSB1" s="6"/>
      <c r="JSC1" s="6"/>
      <c r="JSD1" s="6"/>
      <c r="JSE1" s="6"/>
      <c r="JSF1" s="6"/>
      <c r="JSG1" s="6"/>
      <c r="JSH1" s="6"/>
      <c r="JSI1" s="6"/>
      <c r="JSJ1" s="6"/>
      <c r="JSK1" s="6"/>
      <c r="JSL1" s="6"/>
      <c r="JSM1" s="6"/>
      <c r="JSN1" s="6"/>
      <c r="JSO1" s="6"/>
      <c r="JSP1" s="6"/>
      <c r="JSQ1" s="6"/>
      <c r="JSR1" s="6"/>
      <c r="JSS1" s="6"/>
      <c r="JST1" s="6"/>
      <c r="JSU1" s="6"/>
      <c r="JSV1" s="6"/>
      <c r="JSW1" s="6"/>
      <c r="JSX1" s="6"/>
      <c r="JSY1" s="6"/>
      <c r="JSZ1" s="6"/>
      <c r="JTA1" s="6"/>
      <c r="JTB1" s="6"/>
      <c r="JTC1" s="6"/>
      <c r="JTD1" s="6"/>
      <c r="JTE1" s="6"/>
      <c r="JTF1" s="6"/>
      <c r="JTG1" s="6"/>
      <c r="JTH1" s="6"/>
      <c r="JTI1" s="6"/>
      <c r="JTJ1" s="6"/>
      <c r="JTK1" s="6"/>
      <c r="JTL1" s="6"/>
      <c r="JTM1" s="6"/>
      <c r="JTN1" s="6"/>
      <c r="JTO1" s="6"/>
      <c r="JTP1" s="6"/>
      <c r="JTQ1" s="6"/>
      <c r="JTR1" s="6"/>
      <c r="JTS1" s="6"/>
      <c r="JTT1" s="6"/>
      <c r="JTU1" s="6"/>
      <c r="JTV1" s="6"/>
      <c r="JTW1" s="6"/>
      <c r="JTX1" s="6"/>
      <c r="JTY1" s="6"/>
      <c r="JTZ1" s="6"/>
      <c r="JUA1" s="6"/>
      <c r="JUB1" s="6"/>
      <c r="JUC1" s="6"/>
      <c r="JUD1" s="6"/>
      <c r="JUE1" s="6"/>
      <c r="JUF1" s="6"/>
      <c r="JUG1" s="6"/>
      <c r="JUH1" s="6"/>
      <c r="JUI1" s="6"/>
      <c r="JUJ1" s="6"/>
      <c r="JUK1" s="6"/>
      <c r="JUL1" s="6"/>
      <c r="JUM1" s="6"/>
      <c r="JUN1" s="6"/>
      <c r="JUO1" s="6"/>
      <c r="JUP1" s="6"/>
      <c r="JUQ1" s="6"/>
      <c r="JUR1" s="6"/>
      <c r="JUS1" s="6"/>
      <c r="JUT1" s="6"/>
      <c r="JUU1" s="6"/>
      <c r="JUV1" s="6"/>
      <c r="JUW1" s="6"/>
      <c r="JUX1" s="6"/>
      <c r="JUY1" s="6"/>
      <c r="JUZ1" s="6"/>
      <c r="JVA1" s="6"/>
      <c r="JVB1" s="6"/>
      <c r="JVC1" s="6"/>
      <c r="JVD1" s="6"/>
      <c r="JVE1" s="6"/>
      <c r="JVF1" s="6"/>
      <c r="JVG1" s="6"/>
      <c r="JVH1" s="6"/>
      <c r="JVI1" s="6"/>
      <c r="JVJ1" s="6"/>
      <c r="JVK1" s="6"/>
      <c r="JVL1" s="6"/>
      <c r="JVM1" s="6"/>
      <c r="JVN1" s="6"/>
      <c r="JVO1" s="6"/>
      <c r="JVP1" s="6"/>
      <c r="JVQ1" s="6"/>
      <c r="JVR1" s="6"/>
      <c r="JVS1" s="6"/>
      <c r="JVT1" s="6"/>
      <c r="JVU1" s="6"/>
      <c r="JVV1" s="6"/>
      <c r="JVW1" s="6"/>
      <c r="JVX1" s="6"/>
      <c r="JVY1" s="6"/>
      <c r="JVZ1" s="6"/>
      <c r="JWA1" s="6"/>
      <c r="JWB1" s="6"/>
      <c r="JWC1" s="6"/>
      <c r="JWD1" s="6"/>
      <c r="JWE1" s="6"/>
      <c r="JWF1" s="6"/>
      <c r="JWG1" s="6"/>
      <c r="JWH1" s="6"/>
      <c r="JWI1" s="6"/>
      <c r="JWJ1" s="6"/>
      <c r="JWK1" s="6"/>
      <c r="JWL1" s="6"/>
      <c r="JWM1" s="6"/>
      <c r="JWN1" s="6"/>
      <c r="JWO1" s="6"/>
      <c r="JWP1" s="6"/>
      <c r="JWQ1" s="6"/>
      <c r="JWR1" s="6"/>
      <c r="JWS1" s="6"/>
      <c r="JWT1" s="6"/>
      <c r="JWU1" s="6"/>
      <c r="JWV1" s="6"/>
      <c r="JWW1" s="6"/>
      <c r="JWX1" s="6"/>
      <c r="JWY1" s="6"/>
      <c r="JWZ1" s="6"/>
      <c r="JXA1" s="6"/>
      <c r="JXB1" s="6"/>
      <c r="JXC1" s="6"/>
      <c r="JXD1" s="6"/>
      <c r="JXE1" s="6"/>
      <c r="JXF1" s="6"/>
      <c r="JXG1" s="6"/>
      <c r="JXH1" s="6"/>
      <c r="JXI1" s="6"/>
      <c r="JXJ1" s="6"/>
      <c r="JXK1" s="6"/>
      <c r="JXL1" s="6"/>
      <c r="JXM1" s="6"/>
      <c r="JXN1" s="6"/>
      <c r="JXO1" s="6"/>
      <c r="JXP1" s="6"/>
      <c r="JXQ1" s="6"/>
      <c r="JXR1" s="6"/>
      <c r="JXS1" s="6"/>
      <c r="JXT1" s="6"/>
      <c r="JXU1" s="6"/>
      <c r="JXV1" s="6"/>
      <c r="JXW1" s="6"/>
      <c r="JXX1" s="6"/>
      <c r="JXY1" s="6"/>
      <c r="JXZ1" s="6"/>
      <c r="JYA1" s="6"/>
      <c r="JYB1" s="6"/>
      <c r="JYC1" s="6"/>
      <c r="JYD1" s="6"/>
      <c r="JYE1" s="6"/>
      <c r="JYF1" s="6"/>
      <c r="JYG1" s="6"/>
      <c r="JYH1" s="6"/>
      <c r="JYI1" s="6"/>
      <c r="JYJ1" s="6"/>
      <c r="JYK1" s="6"/>
      <c r="JYL1" s="6"/>
      <c r="JYM1" s="6"/>
      <c r="JYN1" s="6"/>
      <c r="JYO1" s="6"/>
      <c r="JYP1" s="6"/>
      <c r="JYQ1" s="6"/>
      <c r="JYR1" s="6"/>
      <c r="JYS1" s="6"/>
      <c r="JYT1" s="6"/>
      <c r="JYU1" s="6"/>
      <c r="JYV1" s="6"/>
      <c r="JYW1" s="6"/>
      <c r="JYX1" s="6"/>
      <c r="JYY1" s="6"/>
      <c r="JYZ1" s="6"/>
      <c r="JZA1" s="6"/>
      <c r="JZB1" s="6"/>
      <c r="JZC1" s="6"/>
      <c r="JZD1" s="6"/>
      <c r="JZE1" s="6"/>
      <c r="JZF1" s="6"/>
      <c r="JZG1" s="6"/>
      <c r="JZH1" s="6"/>
      <c r="JZI1" s="6"/>
      <c r="JZJ1" s="6"/>
      <c r="JZK1" s="6"/>
      <c r="JZL1" s="6"/>
      <c r="JZM1" s="6"/>
      <c r="JZN1" s="6"/>
      <c r="JZO1" s="6"/>
      <c r="JZP1" s="6"/>
      <c r="JZQ1" s="6"/>
      <c r="JZR1" s="6"/>
      <c r="JZS1" s="6"/>
      <c r="JZT1" s="6"/>
      <c r="JZU1" s="6"/>
      <c r="JZV1" s="6"/>
      <c r="JZW1" s="6"/>
      <c r="JZX1" s="6"/>
      <c r="JZY1" s="6"/>
      <c r="JZZ1" s="6"/>
      <c r="KAA1" s="6"/>
      <c r="KAB1" s="6"/>
      <c r="KAC1" s="6"/>
      <c r="KAD1" s="6"/>
      <c r="KAE1" s="6"/>
      <c r="KAF1" s="6"/>
      <c r="KAG1" s="6"/>
      <c r="KAH1" s="6"/>
      <c r="KAI1" s="6"/>
      <c r="KAJ1" s="6"/>
      <c r="KAK1" s="6"/>
      <c r="KAL1" s="6"/>
      <c r="KAM1" s="6"/>
      <c r="KAN1" s="6"/>
      <c r="KAO1" s="6"/>
      <c r="KAP1" s="6"/>
      <c r="KAQ1" s="6"/>
      <c r="KAR1" s="6"/>
      <c r="KAS1" s="6"/>
      <c r="KAT1" s="6"/>
      <c r="KAU1" s="6"/>
      <c r="KAV1" s="6"/>
      <c r="KAW1" s="6"/>
      <c r="KAX1" s="6"/>
      <c r="KAY1" s="6"/>
      <c r="KAZ1" s="6"/>
      <c r="KBA1" s="6"/>
      <c r="KBB1" s="6"/>
      <c r="KBC1" s="6"/>
      <c r="KBD1" s="6"/>
      <c r="KBE1" s="6"/>
      <c r="KBF1" s="6"/>
      <c r="KBG1" s="6"/>
      <c r="KBH1" s="6"/>
      <c r="KBI1" s="6"/>
      <c r="KBJ1" s="6"/>
      <c r="KBK1" s="6"/>
      <c r="KBL1" s="6"/>
      <c r="KBM1" s="6"/>
      <c r="KBN1" s="6"/>
      <c r="KBO1" s="6"/>
      <c r="KBP1" s="6"/>
      <c r="KBQ1" s="6"/>
      <c r="KBR1" s="6"/>
      <c r="KBS1" s="6"/>
      <c r="KBT1" s="6"/>
      <c r="KBU1" s="6"/>
      <c r="KBV1" s="6"/>
      <c r="KBW1" s="6"/>
      <c r="KBX1" s="6"/>
      <c r="KBY1" s="6"/>
      <c r="KBZ1" s="6"/>
      <c r="KCA1" s="6"/>
      <c r="KCB1" s="6"/>
      <c r="KCC1" s="6"/>
      <c r="KCD1" s="6"/>
      <c r="KCE1" s="6"/>
      <c r="KCF1" s="6"/>
      <c r="KCG1" s="6"/>
      <c r="KCH1" s="6"/>
      <c r="KCI1" s="6"/>
      <c r="KCJ1" s="6"/>
      <c r="KCK1" s="6"/>
      <c r="KCL1" s="6"/>
      <c r="KCM1" s="6"/>
      <c r="KCN1" s="6"/>
      <c r="KCO1" s="6"/>
      <c r="KCP1" s="6"/>
      <c r="KCQ1" s="6"/>
      <c r="KCR1" s="6"/>
      <c r="KCS1" s="6"/>
      <c r="KCT1" s="6"/>
      <c r="KCU1" s="6"/>
      <c r="KCV1" s="6"/>
      <c r="KCW1" s="6"/>
      <c r="KCX1" s="6"/>
      <c r="KCY1" s="6"/>
      <c r="KCZ1" s="6"/>
      <c r="KDA1" s="6"/>
      <c r="KDB1" s="6"/>
      <c r="KDC1" s="6"/>
      <c r="KDD1" s="6"/>
      <c r="KDE1" s="6"/>
      <c r="KDF1" s="6"/>
      <c r="KDG1" s="6"/>
      <c r="KDH1" s="6"/>
      <c r="KDI1" s="6"/>
      <c r="KDJ1" s="6"/>
      <c r="KDK1" s="6"/>
      <c r="KDL1" s="6"/>
      <c r="KDM1" s="6"/>
      <c r="KDN1" s="6"/>
      <c r="KDO1" s="6"/>
      <c r="KDP1" s="6"/>
      <c r="KDQ1" s="6"/>
      <c r="KDR1" s="6"/>
      <c r="KDS1" s="6"/>
      <c r="KDT1" s="6"/>
      <c r="KDU1" s="6"/>
      <c r="KDV1" s="6"/>
      <c r="KDW1" s="6"/>
      <c r="KDX1" s="6"/>
      <c r="KDY1" s="6"/>
      <c r="KDZ1" s="6"/>
      <c r="KEA1" s="6"/>
      <c r="KEB1" s="6"/>
      <c r="KEC1" s="6"/>
      <c r="KED1" s="6"/>
      <c r="KEE1" s="6"/>
      <c r="KEF1" s="6"/>
      <c r="KEG1" s="6"/>
      <c r="KEH1" s="6"/>
      <c r="KEI1" s="6"/>
      <c r="KEJ1" s="6"/>
      <c r="KEK1" s="6"/>
      <c r="KEL1" s="6"/>
      <c r="KEM1" s="6"/>
      <c r="KEN1" s="6"/>
      <c r="KEO1" s="6"/>
      <c r="KEP1" s="6"/>
      <c r="KEQ1" s="6"/>
      <c r="KER1" s="6"/>
      <c r="KES1" s="6"/>
      <c r="KET1" s="6"/>
      <c r="KEU1" s="6"/>
      <c r="KEV1" s="6"/>
      <c r="KEW1" s="6"/>
      <c r="KEX1" s="6"/>
      <c r="KEY1" s="6"/>
      <c r="KEZ1" s="6"/>
      <c r="KFA1" s="6"/>
      <c r="KFB1" s="6"/>
      <c r="KFC1" s="6"/>
      <c r="KFD1" s="6"/>
      <c r="KFE1" s="6"/>
      <c r="KFF1" s="6"/>
      <c r="KFG1" s="6"/>
      <c r="KFH1" s="6"/>
      <c r="KFI1" s="6"/>
      <c r="KFJ1" s="6"/>
      <c r="KFK1" s="6"/>
      <c r="KFL1" s="6"/>
      <c r="KFM1" s="6"/>
      <c r="KFN1" s="6"/>
      <c r="KFO1" s="6"/>
      <c r="KFP1" s="6"/>
      <c r="KFQ1" s="6"/>
      <c r="KFR1" s="6"/>
      <c r="KFS1" s="6"/>
      <c r="KFT1" s="6"/>
      <c r="KFU1" s="6"/>
      <c r="KFV1" s="6"/>
      <c r="KFW1" s="6"/>
      <c r="KFX1" s="6"/>
      <c r="KFY1" s="6"/>
      <c r="KFZ1" s="6"/>
      <c r="KGA1" s="6"/>
      <c r="KGB1" s="6"/>
      <c r="KGC1" s="6"/>
      <c r="KGD1" s="6"/>
      <c r="KGE1" s="6"/>
      <c r="KGF1" s="6"/>
      <c r="KGG1" s="6"/>
      <c r="KGH1" s="6"/>
      <c r="KGI1" s="6"/>
      <c r="KGJ1" s="6"/>
      <c r="KGK1" s="6"/>
      <c r="KGL1" s="6"/>
      <c r="KGM1" s="6"/>
      <c r="KGN1" s="6"/>
      <c r="KGO1" s="6"/>
      <c r="KGP1" s="6"/>
      <c r="KGQ1" s="6"/>
      <c r="KGR1" s="6"/>
      <c r="KGS1" s="6"/>
      <c r="KGT1" s="6"/>
      <c r="KGU1" s="6"/>
      <c r="KGV1" s="6"/>
      <c r="KGW1" s="6"/>
      <c r="KGX1" s="6"/>
      <c r="KGY1" s="6"/>
      <c r="KGZ1" s="6"/>
      <c r="KHA1" s="6"/>
      <c r="KHB1" s="6"/>
      <c r="KHC1" s="6"/>
      <c r="KHD1" s="6"/>
      <c r="KHE1" s="6"/>
      <c r="KHF1" s="6"/>
      <c r="KHG1" s="6"/>
      <c r="KHH1" s="6"/>
      <c r="KHI1" s="6"/>
      <c r="KHJ1" s="6"/>
      <c r="KHK1" s="6"/>
      <c r="KHL1" s="6"/>
      <c r="KHM1" s="6"/>
      <c r="KHN1" s="6"/>
      <c r="KHO1" s="6"/>
      <c r="KHP1" s="6"/>
      <c r="KHQ1" s="6"/>
      <c r="KHR1" s="6"/>
      <c r="KHS1" s="6"/>
      <c r="KHT1" s="6"/>
      <c r="KHU1" s="6"/>
      <c r="KHV1" s="6"/>
      <c r="KHW1" s="6"/>
      <c r="KHX1" s="6"/>
      <c r="KHY1" s="6"/>
      <c r="KHZ1" s="6"/>
      <c r="KIA1" s="6"/>
      <c r="KIB1" s="6"/>
      <c r="KIC1" s="6"/>
      <c r="KID1" s="6"/>
      <c r="KIE1" s="6"/>
      <c r="KIF1" s="6"/>
      <c r="KIG1" s="6"/>
      <c r="KIH1" s="6"/>
      <c r="KII1" s="6"/>
      <c r="KIJ1" s="6"/>
      <c r="KIK1" s="6"/>
      <c r="KIL1" s="6"/>
      <c r="KIM1" s="6"/>
      <c r="KIN1" s="6"/>
      <c r="KIO1" s="6"/>
      <c r="KIP1" s="6"/>
      <c r="KIQ1" s="6"/>
      <c r="KIR1" s="6"/>
      <c r="KIS1" s="6"/>
      <c r="KIT1" s="6"/>
      <c r="KIU1" s="6"/>
      <c r="KIV1" s="6"/>
      <c r="KIW1" s="6"/>
      <c r="KIX1" s="6"/>
      <c r="KIY1" s="6"/>
      <c r="KIZ1" s="6"/>
      <c r="KJA1" s="6"/>
      <c r="KJB1" s="6"/>
      <c r="KJC1" s="6"/>
      <c r="KJD1" s="6"/>
      <c r="KJE1" s="6"/>
      <c r="KJF1" s="6"/>
      <c r="KJG1" s="6"/>
      <c r="KJH1" s="6"/>
      <c r="KJI1" s="6"/>
      <c r="KJJ1" s="6"/>
      <c r="KJK1" s="6"/>
      <c r="KJL1" s="6"/>
      <c r="KJM1" s="6"/>
      <c r="KJN1" s="6"/>
      <c r="KJO1" s="6"/>
      <c r="KJP1" s="6"/>
      <c r="KJQ1" s="6"/>
      <c r="KJR1" s="6"/>
      <c r="KJS1" s="6"/>
      <c r="KJT1" s="6"/>
      <c r="KJU1" s="6"/>
      <c r="KJV1" s="6"/>
      <c r="KJW1" s="6"/>
      <c r="KJX1" s="6"/>
      <c r="KJY1" s="6"/>
      <c r="KJZ1" s="6"/>
      <c r="KKA1" s="6"/>
      <c r="KKB1" s="6"/>
      <c r="KKC1" s="6"/>
      <c r="KKD1" s="6"/>
      <c r="KKE1" s="6"/>
      <c r="KKF1" s="6"/>
      <c r="KKG1" s="6"/>
      <c r="KKH1" s="6"/>
      <c r="KKI1" s="6"/>
      <c r="KKJ1" s="6"/>
      <c r="KKK1" s="6"/>
      <c r="KKL1" s="6"/>
      <c r="KKM1" s="6"/>
      <c r="KKN1" s="6"/>
      <c r="KKO1" s="6"/>
      <c r="KKP1" s="6"/>
      <c r="KKQ1" s="6"/>
      <c r="KKR1" s="6"/>
      <c r="KKS1" s="6"/>
      <c r="KKT1" s="6"/>
      <c r="KKU1" s="6"/>
      <c r="KKV1" s="6"/>
      <c r="KKW1" s="6"/>
      <c r="KKX1" s="6"/>
      <c r="KKY1" s="6"/>
      <c r="KKZ1" s="6"/>
      <c r="KLA1" s="6"/>
      <c r="KLB1" s="6"/>
      <c r="KLC1" s="6"/>
      <c r="KLD1" s="6"/>
      <c r="KLE1" s="6"/>
      <c r="KLF1" s="6"/>
      <c r="KLG1" s="6"/>
      <c r="KLH1" s="6"/>
      <c r="KLI1" s="6"/>
      <c r="KLJ1" s="6"/>
      <c r="KLK1" s="6"/>
      <c r="KLL1" s="6"/>
      <c r="KLM1" s="6"/>
      <c r="KLN1" s="6"/>
      <c r="KLO1" s="6"/>
      <c r="KLP1" s="6"/>
      <c r="KLQ1" s="6"/>
      <c r="KLR1" s="6"/>
      <c r="KLS1" s="6"/>
      <c r="KLT1" s="6"/>
      <c r="KLU1" s="6"/>
      <c r="KLV1" s="6"/>
      <c r="KLW1" s="6"/>
      <c r="KLX1" s="6"/>
      <c r="KLY1" s="6"/>
      <c r="KLZ1" s="6"/>
      <c r="KMA1" s="6"/>
      <c r="KMB1" s="6"/>
      <c r="KMC1" s="6"/>
      <c r="KMD1" s="6"/>
      <c r="KME1" s="6"/>
      <c r="KMF1" s="6"/>
      <c r="KMG1" s="6"/>
      <c r="KMH1" s="6"/>
      <c r="KMI1" s="6"/>
      <c r="KMJ1" s="6"/>
      <c r="KMK1" s="6"/>
      <c r="KML1" s="6"/>
      <c r="KMM1" s="6"/>
      <c r="KMN1" s="6"/>
      <c r="KMO1" s="6"/>
      <c r="KMP1" s="6"/>
      <c r="KMQ1" s="6"/>
      <c r="KMR1" s="6"/>
      <c r="KMS1" s="6"/>
      <c r="KMT1" s="6"/>
      <c r="KMU1" s="6"/>
      <c r="KMV1" s="6"/>
      <c r="KMW1" s="6"/>
      <c r="KMX1" s="6"/>
      <c r="KMY1" s="6"/>
      <c r="KMZ1" s="6"/>
      <c r="KNA1" s="6"/>
      <c r="KNB1" s="6"/>
      <c r="KNC1" s="6"/>
      <c r="KND1" s="6"/>
      <c r="KNE1" s="6"/>
      <c r="KNF1" s="6"/>
      <c r="KNG1" s="6"/>
      <c r="KNH1" s="6"/>
      <c r="KNI1" s="6"/>
      <c r="KNJ1" s="6"/>
      <c r="KNK1" s="6"/>
      <c r="KNL1" s="6"/>
      <c r="KNM1" s="6"/>
      <c r="KNN1" s="6"/>
      <c r="KNO1" s="6"/>
      <c r="KNP1" s="6"/>
      <c r="KNQ1" s="6"/>
      <c r="KNR1" s="6"/>
      <c r="KNS1" s="6"/>
      <c r="KNT1" s="6"/>
      <c r="KNU1" s="6"/>
      <c r="KNV1" s="6"/>
      <c r="KNW1" s="6"/>
      <c r="KNX1" s="6"/>
      <c r="KNY1" s="6"/>
      <c r="KNZ1" s="6"/>
      <c r="KOA1" s="6"/>
      <c r="KOB1" s="6"/>
      <c r="KOC1" s="6"/>
      <c r="KOD1" s="6"/>
      <c r="KOE1" s="6"/>
      <c r="KOF1" s="6"/>
      <c r="KOG1" s="6"/>
      <c r="KOH1" s="6"/>
      <c r="KOI1" s="6"/>
      <c r="KOJ1" s="6"/>
      <c r="KOK1" s="6"/>
      <c r="KOL1" s="6"/>
      <c r="KOM1" s="6"/>
      <c r="KON1" s="6"/>
      <c r="KOO1" s="6"/>
      <c r="KOP1" s="6"/>
      <c r="KOQ1" s="6"/>
      <c r="KOR1" s="6"/>
      <c r="KOS1" s="6"/>
      <c r="KOT1" s="6"/>
      <c r="KOU1" s="6"/>
      <c r="KOV1" s="6"/>
      <c r="KOW1" s="6"/>
      <c r="KOX1" s="6"/>
      <c r="KOY1" s="6"/>
      <c r="KOZ1" s="6"/>
      <c r="KPA1" s="6"/>
      <c r="KPB1" s="6"/>
      <c r="KPC1" s="6"/>
      <c r="KPD1" s="6"/>
      <c r="KPE1" s="6"/>
      <c r="KPF1" s="6"/>
      <c r="KPG1" s="6"/>
      <c r="KPH1" s="6"/>
      <c r="KPI1" s="6"/>
      <c r="KPJ1" s="6"/>
      <c r="KPK1" s="6"/>
      <c r="KPL1" s="6"/>
      <c r="KPM1" s="6"/>
      <c r="KPN1" s="6"/>
      <c r="KPO1" s="6"/>
      <c r="KPP1" s="6"/>
      <c r="KPQ1" s="6"/>
      <c r="KPR1" s="6"/>
      <c r="KPS1" s="6"/>
      <c r="KPT1" s="6"/>
      <c r="KPU1" s="6"/>
      <c r="KPV1" s="6"/>
      <c r="KPW1" s="6"/>
      <c r="KPX1" s="6"/>
      <c r="KPY1" s="6"/>
      <c r="KPZ1" s="6"/>
      <c r="KQA1" s="6"/>
      <c r="KQB1" s="6"/>
      <c r="KQC1" s="6"/>
      <c r="KQD1" s="6"/>
      <c r="KQE1" s="6"/>
      <c r="KQF1" s="6"/>
      <c r="KQG1" s="6"/>
      <c r="KQH1" s="6"/>
      <c r="KQI1" s="6"/>
      <c r="KQJ1" s="6"/>
      <c r="KQK1" s="6"/>
      <c r="KQL1" s="6"/>
      <c r="KQM1" s="6"/>
      <c r="KQN1" s="6"/>
      <c r="KQO1" s="6"/>
      <c r="KQP1" s="6"/>
      <c r="KQQ1" s="6"/>
      <c r="KQR1" s="6"/>
      <c r="KQS1" s="6"/>
      <c r="KQT1" s="6"/>
      <c r="KQU1" s="6"/>
      <c r="KQV1" s="6"/>
      <c r="KQW1" s="6"/>
      <c r="KQX1" s="6"/>
      <c r="KQY1" s="6"/>
      <c r="KQZ1" s="6"/>
      <c r="KRA1" s="6"/>
      <c r="KRB1" s="6"/>
      <c r="KRC1" s="6"/>
      <c r="KRD1" s="6"/>
      <c r="KRE1" s="6"/>
      <c r="KRF1" s="6"/>
      <c r="KRG1" s="6"/>
      <c r="KRH1" s="6"/>
      <c r="KRI1" s="6"/>
      <c r="KRJ1" s="6"/>
      <c r="KRK1" s="6"/>
      <c r="KRL1" s="6"/>
      <c r="KRM1" s="6"/>
      <c r="KRN1" s="6"/>
      <c r="KRO1" s="6"/>
      <c r="KRP1" s="6"/>
      <c r="KRQ1" s="6"/>
      <c r="KRR1" s="6"/>
      <c r="KRS1" s="6"/>
      <c r="KRT1" s="6"/>
      <c r="KRU1" s="6"/>
      <c r="KRV1" s="6"/>
      <c r="KRW1" s="6"/>
      <c r="KRX1" s="6"/>
      <c r="KRY1" s="6"/>
      <c r="KRZ1" s="6"/>
      <c r="KSA1" s="6"/>
      <c r="KSB1" s="6"/>
      <c r="KSC1" s="6"/>
      <c r="KSD1" s="6"/>
      <c r="KSE1" s="6"/>
      <c r="KSF1" s="6"/>
      <c r="KSG1" s="6"/>
      <c r="KSH1" s="6"/>
      <c r="KSI1" s="6"/>
      <c r="KSJ1" s="6"/>
      <c r="KSK1" s="6"/>
      <c r="KSL1" s="6"/>
      <c r="KSM1" s="6"/>
      <c r="KSN1" s="6"/>
      <c r="KSO1" s="6"/>
      <c r="KSP1" s="6"/>
      <c r="KSQ1" s="6"/>
      <c r="KSR1" s="6"/>
      <c r="KSS1" s="6"/>
      <c r="KST1" s="6"/>
      <c r="KSU1" s="6"/>
      <c r="KSV1" s="6"/>
      <c r="KSW1" s="6"/>
      <c r="KSX1" s="6"/>
      <c r="KSY1" s="6"/>
      <c r="KSZ1" s="6"/>
      <c r="KTA1" s="6"/>
      <c r="KTB1" s="6"/>
      <c r="KTC1" s="6"/>
      <c r="KTD1" s="6"/>
      <c r="KTE1" s="6"/>
      <c r="KTF1" s="6"/>
      <c r="KTG1" s="6"/>
      <c r="KTH1" s="6"/>
      <c r="KTI1" s="6"/>
      <c r="KTJ1" s="6"/>
      <c r="KTK1" s="6"/>
      <c r="KTL1" s="6"/>
      <c r="KTM1" s="6"/>
      <c r="KTN1" s="6"/>
      <c r="KTO1" s="6"/>
      <c r="KTP1" s="6"/>
      <c r="KTQ1" s="6"/>
      <c r="KTR1" s="6"/>
      <c r="KTS1" s="6"/>
      <c r="KTT1" s="6"/>
      <c r="KTU1" s="6"/>
      <c r="KTV1" s="6"/>
      <c r="KTW1" s="6"/>
      <c r="KTX1" s="6"/>
      <c r="KTY1" s="6"/>
      <c r="KTZ1" s="6"/>
      <c r="KUA1" s="6"/>
      <c r="KUB1" s="6"/>
      <c r="KUC1" s="6"/>
      <c r="KUD1" s="6"/>
      <c r="KUE1" s="6"/>
      <c r="KUF1" s="6"/>
      <c r="KUG1" s="6"/>
      <c r="KUH1" s="6"/>
      <c r="KUI1" s="6"/>
      <c r="KUJ1" s="6"/>
      <c r="KUK1" s="6"/>
      <c r="KUL1" s="6"/>
      <c r="KUM1" s="6"/>
      <c r="KUN1" s="6"/>
      <c r="KUO1" s="6"/>
      <c r="KUP1" s="6"/>
      <c r="KUQ1" s="6"/>
      <c r="KUR1" s="6"/>
      <c r="KUS1" s="6"/>
      <c r="KUT1" s="6"/>
      <c r="KUU1" s="6"/>
      <c r="KUV1" s="6"/>
      <c r="KUW1" s="6"/>
      <c r="KUX1" s="6"/>
      <c r="KUY1" s="6"/>
      <c r="KUZ1" s="6"/>
      <c r="KVA1" s="6"/>
      <c r="KVB1" s="6"/>
      <c r="KVC1" s="6"/>
      <c r="KVD1" s="6"/>
      <c r="KVE1" s="6"/>
      <c r="KVF1" s="6"/>
      <c r="KVG1" s="6"/>
      <c r="KVH1" s="6"/>
      <c r="KVI1" s="6"/>
      <c r="KVJ1" s="6"/>
      <c r="KVK1" s="6"/>
      <c r="KVL1" s="6"/>
      <c r="KVM1" s="6"/>
      <c r="KVN1" s="6"/>
      <c r="KVO1" s="6"/>
      <c r="KVP1" s="6"/>
      <c r="KVQ1" s="6"/>
      <c r="KVR1" s="6"/>
      <c r="KVS1" s="6"/>
      <c r="KVT1" s="6"/>
      <c r="KVU1" s="6"/>
      <c r="KVV1" s="6"/>
      <c r="KVW1" s="6"/>
      <c r="KVX1" s="6"/>
      <c r="KVY1" s="6"/>
      <c r="KVZ1" s="6"/>
      <c r="KWA1" s="6"/>
      <c r="KWB1" s="6"/>
      <c r="KWC1" s="6"/>
      <c r="KWD1" s="6"/>
      <c r="KWE1" s="6"/>
      <c r="KWF1" s="6"/>
      <c r="KWG1" s="6"/>
      <c r="KWH1" s="6"/>
      <c r="KWI1" s="6"/>
      <c r="KWJ1" s="6"/>
      <c r="KWK1" s="6"/>
      <c r="KWL1" s="6"/>
      <c r="KWM1" s="6"/>
      <c r="KWN1" s="6"/>
      <c r="KWO1" s="6"/>
      <c r="KWP1" s="6"/>
      <c r="KWQ1" s="6"/>
      <c r="KWR1" s="6"/>
      <c r="KWS1" s="6"/>
      <c r="KWT1" s="6"/>
      <c r="KWU1" s="6"/>
      <c r="KWV1" s="6"/>
      <c r="KWW1" s="6"/>
      <c r="KWX1" s="6"/>
      <c r="KWY1" s="6"/>
      <c r="KWZ1" s="6"/>
      <c r="KXA1" s="6"/>
      <c r="KXB1" s="6"/>
      <c r="KXC1" s="6"/>
      <c r="KXD1" s="6"/>
      <c r="KXE1" s="6"/>
      <c r="KXF1" s="6"/>
      <c r="KXG1" s="6"/>
      <c r="KXH1" s="6"/>
      <c r="KXI1" s="6"/>
      <c r="KXJ1" s="6"/>
      <c r="KXK1" s="6"/>
      <c r="KXL1" s="6"/>
      <c r="KXM1" s="6"/>
      <c r="KXN1" s="6"/>
      <c r="KXO1" s="6"/>
      <c r="KXP1" s="6"/>
      <c r="KXQ1" s="6"/>
      <c r="KXR1" s="6"/>
      <c r="KXS1" s="6"/>
      <c r="KXT1" s="6"/>
      <c r="KXU1" s="6"/>
      <c r="KXV1" s="6"/>
      <c r="KXW1" s="6"/>
      <c r="KXX1" s="6"/>
      <c r="KXY1" s="6"/>
      <c r="KXZ1" s="6"/>
      <c r="KYA1" s="6"/>
      <c r="KYB1" s="6"/>
      <c r="KYC1" s="6"/>
      <c r="KYD1" s="6"/>
      <c r="KYE1" s="6"/>
      <c r="KYF1" s="6"/>
      <c r="KYG1" s="6"/>
      <c r="KYH1" s="6"/>
      <c r="KYI1" s="6"/>
      <c r="KYJ1" s="6"/>
      <c r="KYK1" s="6"/>
      <c r="KYL1" s="6"/>
      <c r="KYM1" s="6"/>
      <c r="KYN1" s="6"/>
      <c r="KYO1" s="6"/>
      <c r="KYP1" s="6"/>
      <c r="KYQ1" s="6"/>
      <c r="KYR1" s="6"/>
      <c r="KYS1" s="6"/>
      <c r="KYT1" s="6"/>
      <c r="KYU1" s="6"/>
      <c r="KYV1" s="6"/>
      <c r="KYW1" s="6"/>
      <c r="KYX1" s="6"/>
      <c r="KYY1" s="6"/>
      <c r="KYZ1" s="6"/>
      <c r="KZA1" s="6"/>
      <c r="KZB1" s="6"/>
      <c r="KZC1" s="6"/>
      <c r="KZD1" s="6"/>
      <c r="KZE1" s="6"/>
      <c r="KZF1" s="6"/>
      <c r="KZG1" s="6"/>
      <c r="KZH1" s="6"/>
      <c r="KZI1" s="6"/>
      <c r="KZJ1" s="6"/>
      <c r="KZK1" s="6"/>
      <c r="KZL1" s="6"/>
      <c r="KZM1" s="6"/>
      <c r="KZN1" s="6"/>
      <c r="KZO1" s="6"/>
      <c r="KZP1" s="6"/>
      <c r="KZQ1" s="6"/>
      <c r="KZR1" s="6"/>
      <c r="KZS1" s="6"/>
      <c r="KZT1" s="6"/>
      <c r="KZU1" s="6"/>
      <c r="KZV1" s="6"/>
      <c r="KZW1" s="6"/>
      <c r="KZX1" s="6"/>
      <c r="KZY1" s="6"/>
      <c r="KZZ1" s="6"/>
      <c r="LAA1" s="6"/>
      <c r="LAB1" s="6"/>
      <c r="LAC1" s="6"/>
      <c r="LAD1" s="6"/>
      <c r="LAE1" s="6"/>
      <c r="LAF1" s="6"/>
      <c r="LAG1" s="6"/>
      <c r="LAH1" s="6"/>
      <c r="LAI1" s="6"/>
      <c r="LAJ1" s="6"/>
      <c r="LAK1" s="6"/>
      <c r="LAL1" s="6"/>
      <c r="LAM1" s="6"/>
      <c r="LAN1" s="6"/>
      <c r="LAO1" s="6"/>
      <c r="LAP1" s="6"/>
      <c r="LAQ1" s="6"/>
      <c r="LAR1" s="6"/>
      <c r="LAS1" s="6"/>
      <c r="LAT1" s="6"/>
      <c r="LAU1" s="6"/>
      <c r="LAV1" s="6"/>
      <c r="LAW1" s="6"/>
      <c r="LAX1" s="6"/>
      <c r="LAY1" s="6"/>
      <c r="LAZ1" s="6"/>
      <c r="LBA1" s="6"/>
      <c r="LBB1" s="6"/>
      <c r="LBC1" s="6"/>
      <c r="LBD1" s="6"/>
      <c r="LBE1" s="6"/>
      <c r="LBF1" s="6"/>
      <c r="LBG1" s="6"/>
      <c r="LBH1" s="6"/>
      <c r="LBI1" s="6"/>
      <c r="LBJ1" s="6"/>
      <c r="LBK1" s="6"/>
      <c r="LBL1" s="6"/>
      <c r="LBM1" s="6"/>
      <c r="LBN1" s="6"/>
      <c r="LBO1" s="6"/>
      <c r="LBP1" s="6"/>
      <c r="LBQ1" s="6"/>
      <c r="LBR1" s="6"/>
      <c r="LBS1" s="6"/>
      <c r="LBT1" s="6"/>
      <c r="LBU1" s="6"/>
      <c r="LBV1" s="6"/>
      <c r="LBW1" s="6"/>
      <c r="LBX1" s="6"/>
      <c r="LBY1" s="6"/>
      <c r="LBZ1" s="6"/>
      <c r="LCA1" s="6"/>
      <c r="LCB1" s="6"/>
      <c r="LCC1" s="6"/>
      <c r="LCD1" s="6"/>
      <c r="LCE1" s="6"/>
      <c r="LCF1" s="6"/>
      <c r="LCG1" s="6"/>
      <c r="LCH1" s="6"/>
      <c r="LCI1" s="6"/>
      <c r="LCJ1" s="6"/>
      <c r="LCK1" s="6"/>
      <c r="LCL1" s="6"/>
      <c r="LCM1" s="6"/>
      <c r="LCN1" s="6"/>
      <c r="LCO1" s="6"/>
      <c r="LCP1" s="6"/>
      <c r="LCQ1" s="6"/>
      <c r="LCR1" s="6"/>
      <c r="LCS1" s="6"/>
      <c r="LCT1" s="6"/>
      <c r="LCU1" s="6"/>
      <c r="LCV1" s="6"/>
      <c r="LCW1" s="6"/>
      <c r="LCX1" s="6"/>
      <c r="LCY1" s="6"/>
      <c r="LCZ1" s="6"/>
      <c r="LDA1" s="6"/>
      <c r="LDB1" s="6"/>
      <c r="LDC1" s="6"/>
      <c r="LDD1" s="6"/>
      <c r="LDE1" s="6"/>
      <c r="LDF1" s="6"/>
      <c r="LDG1" s="6"/>
      <c r="LDH1" s="6"/>
      <c r="LDI1" s="6"/>
      <c r="LDJ1" s="6"/>
      <c r="LDK1" s="6"/>
      <c r="LDL1" s="6"/>
      <c r="LDM1" s="6"/>
      <c r="LDN1" s="6"/>
      <c r="LDO1" s="6"/>
      <c r="LDP1" s="6"/>
      <c r="LDQ1" s="6"/>
      <c r="LDR1" s="6"/>
      <c r="LDS1" s="6"/>
      <c r="LDT1" s="6"/>
      <c r="LDU1" s="6"/>
      <c r="LDV1" s="6"/>
      <c r="LDW1" s="6"/>
      <c r="LDX1" s="6"/>
      <c r="LDY1" s="6"/>
      <c r="LDZ1" s="6"/>
      <c r="LEA1" s="6"/>
      <c r="LEB1" s="6"/>
      <c r="LEC1" s="6"/>
      <c r="LED1" s="6"/>
      <c r="LEE1" s="6"/>
      <c r="LEF1" s="6"/>
      <c r="LEG1" s="6"/>
      <c r="LEH1" s="6"/>
      <c r="LEI1" s="6"/>
      <c r="LEJ1" s="6"/>
      <c r="LEK1" s="6"/>
      <c r="LEL1" s="6"/>
      <c r="LEM1" s="6"/>
      <c r="LEN1" s="6"/>
      <c r="LEO1" s="6"/>
      <c r="LEP1" s="6"/>
      <c r="LEQ1" s="6"/>
      <c r="LER1" s="6"/>
      <c r="LES1" s="6"/>
      <c r="LET1" s="6"/>
      <c r="LEU1" s="6"/>
      <c r="LEV1" s="6"/>
      <c r="LEW1" s="6"/>
      <c r="LEX1" s="6"/>
      <c r="LEY1" s="6"/>
      <c r="LEZ1" s="6"/>
      <c r="LFA1" s="6"/>
      <c r="LFB1" s="6"/>
      <c r="LFC1" s="6"/>
      <c r="LFD1" s="6"/>
      <c r="LFE1" s="6"/>
      <c r="LFF1" s="6"/>
      <c r="LFG1" s="6"/>
      <c r="LFH1" s="6"/>
      <c r="LFI1" s="6"/>
      <c r="LFJ1" s="6"/>
      <c r="LFK1" s="6"/>
      <c r="LFL1" s="6"/>
      <c r="LFM1" s="6"/>
      <c r="LFN1" s="6"/>
      <c r="LFO1" s="6"/>
      <c r="LFP1" s="6"/>
      <c r="LFQ1" s="6"/>
      <c r="LFR1" s="6"/>
      <c r="LFS1" s="6"/>
      <c r="LFT1" s="6"/>
      <c r="LFU1" s="6"/>
      <c r="LFV1" s="6"/>
      <c r="LFW1" s="6"/>
      <c r="LFX1" s="6"/>
      <c r="LFY1" s="6"/>
      <c r="LFZ1" s="6"/>
      <c r="LGA1" s="6"/>
      <c r="LGB1" s="6"/>
      <c r="LGC1" s="6"/>
      <c r="LGD1" s="6"/>
      <c r="LGE1" s="6"/>
      <c r="LGF1" s="6"/>
      <c r="LGG1" s="6"/>
      <c r="LGH1" s="6"/>
      <c r="LGI1" s="6"/>
      <c r="LGJ1" s="6"/>
      <c r="LGK1" s="6"/>
      <c r="LGL1" s="6"/>
      <c r="LGM1" s="6"/>
      <c r="LGN1" s="6"/>
      <c r="LGO1" s="6"/>
      <c r="LGP1" s="6"/>
      <c r="LGQ1" s="6"/>
      <c r="LGR1" s="6"/>
      <c r="LGS1" s="6"/>
      <c r="LGT1" s="6"/>
      <c r="LGU1" s="6"/>
      <c r="LGV1" s="6"/>
      <c r="LGW1" s="6"/>
      <c r="LGX1" s="6"/>
      <c r="LGY1" s="6"/>
      <c r="LGZ1" s="6"/>
      <c r="LHA1" s="6"/>
      <c r="LHB1" s="6"/>
      <c r="LHC1" s="6"/>
      <c r="LHD1" s="6"/>
      <c r="LHE1" s="6"/>
      <c r="LHF1" s="6"/>
      <c r="LHG1" s="6"/>
      <c r="LHH1" s="6"/>
      <c r="LHI1" s="6"/>
      <c r="LHJ1" s="6"/>
      <c r="LHK1" s="6"/>
      <c r="LHL1" s="6"/>
      <c r="LHM1" s="6"/>
      <c r="LHN1" s="6"/>
      <c r="LHO1" s="6"/>
      <c r="LHP1" s="6"/>
      <c r="LHQ1" s="6"/>
      <c r="LHR1" s="6"/>
      <c r="LHS1" s="6"/>
      <c r="LHT1" s="6"/>
      <c r="LHU1" s="6"/>
      <c r="LHV1" s="6"/>
      <c r="LHW1" s="6"/>
      <c r="LHX1" s="6"/>
      <c r="LHY1" s="6"/>
      <c r="LHZ1" s="6"/>
      <c r="LIA1" s="6"/>
      <c r="LIB1" s="6"/>
      <c r="LIC1" s="6"/>
      <c r="LID1" s="6"/>
      <c r="LIE1" s="6"/>
      <c r="LIF1" s="6"/>
      <c r="LIG1" s="6"/>
      <c r="LIH1" s="6"/>
      <c r="LII1" s="6"/>
      <c r="LIJ1" s="6"/>
      <c r="LIK1" s="6"/>
      <c r="LIL1" s="6"/>
      <c r="LIM1" s="6"/>
      <c r="LIN1" s="6"/>
      <c r="LIO1" s="6"/>
      <c r="LIP1" s="6"/>
      <c r="LIQ1" s="6"/>
      <c r="LIR1" s="6"/>
      <c r="LIS1" s="6"/>
      <c r="LIT1" s="6"/>
      <c r="LIU1" s="6"/>
      <c r="LIV1" s="6"/>
      <c r="LIW1" s="6"/>
      <c r="LIX1" s="6"/>
      <c r="LIY1" s="6"/>
      <c r="LIZ1" s="6"/>
      <c r="LJA1" s="6"/>
      <c r="LJB1" s="6"/>
      <c r="LJC1" s="6"/>
      <c r="LJD1" s="6"/>
      <c r="LJE1" s="6"/>
      <c r="LJF1" s="6"/>
      <c r="LJG1" s="6"/>
      <c r="LJH1" s="6"/>
      <c r="LJI1" s="6"/>
      <c r="LJJ1" s="6"/>
      <c r="LJK1" s="6"/>
      <c r="LJL1" s="6"/>
      <c r="LJM1" s="6"/>
      <c r="LJN1" s="6"/>
      <c r="LJO1" s="6"/>
      <c r="LJP1" s="6"/>
      <c r="LJQ1" s="6"/>
      <c r="LJR1" s="6"/>
      <c r="LJS1" s="6"/>
      <c r="LJT1" s="6"/>
      <c r="LJU1" s="6"/>
      <c r="LJV1" s="6"/>
      <c r="LJW1" s="6"/>
      <c r="LJX1" s="6"/>
      <c r="LJY1" s="6"/>
      <c r="LJZ1" s="6"/>
      <c r="LKA1" s="6"/>
      <c r="LKB1" s="6"/>
      <c r="LKC1" s="6"/>
      <c r="LKD1" s="6"/>
      <c r="LKE1" s="6"/>
      <c r="LKF1" s="6"/>
      <c r="LKG1" s="6"/>
      <c r="LKH1" s="6"/>
      <c r="LKI1" s="6"/>
      <c r="LKJ1" s="6"/>
      <c r="LKK1" s="6"/>
      <c r="LKL1" s="6"/>
      <c r="LKM1" s="6"/>
      <c r="LKN1" s="6"/>
      <c r="LKO1" s="6"/>
      <c r="LKP1" s="6"/>
      <c r="LKQ1" s="6"/>
      <c r="LKR1" s="6"/>
      <c r="LKS1" s="6"/>
      <c r="LKT1" s="6"/>
      <c r="LKU1" s="6"/>
      <c r="LKV1" s="6"/>
      <c r="LKW1" s="6"/>
      <c r="LKX1" s="6"/>
      <c r="LKY1" s="6"/>
      <c r="LKZ1" s="6"/>
      <c r="LLA1" s="6"/>
      <c r="LLB1" s="6"/>
      <c r="LLC1" s="6"/>
      <c r="LLD1" s="6"/>
      <c r="LLE1" s="6"/>
      <c r="LLF1" s="6"/>
      <c r="LLG1" s="6"/>
      <c r="LLH1" s="6"/>
      <c r="LLI1" s="6"/>
      <c r="LLJ1" s="6"/>
      <c r="LLK1" s="6"/>
      <c r="LLL1" s="6"/>
      <c r="LLM1" s="6"/>
      <c r="LLN1" s="6"/>
      <c r="LLO1" s="6"/>
      <c r="LLP1" s="6"/>
      <c r="LLQ1" s="6"/>
      <c r="LLR1" s="6"/>
      <c r="LLS1" s="6"/>
      <c r="LLT1" s="6"/>
      <c r="LLU1" s="6"/>
      <c r="LLV1" s="6"/>
      <c r="LLW1" s="6"/>
      <c r="LLX1" s="6"/>
      <c r="LLY1" s="6"/>
      <c r="LLZ1" s="6"/>
      <c r="LMA1" s="6"/>
      <c r="LMB1" s="6"/>
      <c r="LMC1" s="6"/>
      <c r="LMD1" s="6"/>
      <c r="LME1" s="6"/>
      <c r="LMF1" s="6"/>
      <c r="LMG1" s="6"/>
      <c r="LMH1" s="6"/>
      <c r="LMI1" s="6"/>
      <c r="LMJ1" s="6"/>
      <c r="LMK1" s="6"/>
      <c r="LML1" s="6"/>
      <c r="LMM1" s="6"/>
      <c r="LMN1" s="6"/>
      <c r="LMO1" s="6"/>
      <c r="LMP1" s="6"/>
      <c r="LMQ1" s="6"/>
      <c r="LMR1" s="6"/>
      <c r="LMS1" s="6"/>
      <c r="LMT1" s="6"/>
      <c r="LMU1" s="6"/>
      <c r="LMV1" s="6"/>
      <c r="LMW1" s="6"/>
      <c r="LMX1" s="6"/>
      <c r="LMY1" s="6"/>
      <c r="LMZ1" s="6"/>
      <c r="LNA1" s="6"/>
      <c r="LNB1" s="6"/>
      <c r="LNC1" s="6"/>
      <c r="LND1" s="6"/>
      <c r="LNE1" s="6"/>
      <c r="LNF1" s="6"/>
      <c r="LNG1" s="6"/>
      <c r="LNH1" s="6"/>
      <c r="LNI1" s="6"/>
      <c r="LNJ1" s="6"/>
      <c r="LNK1" s="6"/>
      <c r="LNL1" s="6"/>
      <c r="LNM1" s="6"/>
      <c r="LNN1" s="6"/>
      <c r="LNO1" s="6"/>
      <c r="LNP1" s="6"/>
      <c r="LNQ1" s="6"/>
      <c r="LNR1" s="6"/>
      <c r="LNS1" s="6"/>
      <c r="LNT1" s="6"/>
      <c r="LNU1" s="6"/>
      <c r="LNV1" s="6"/>
      <c r="LNW1" s="6"/>
      <c r="LNX1" s="6"/>
      <c r="LNY1" s="6"/>
      <c r="LNZ1" s="6"/>
      <c r="LOA1" s="6"/>
      <c r="LOB1" s="6"/>
      <c r="LOC1" s="6"/>
      <c r="LOD1" s="6"/>
      <c r="LOE1" s="6"/>
      <c r="LOF1" s="6"/>
      <c r="LOG1" s="6"/>
      <c r="LOH1" s="6"/>
      <c r="LOI1" s="6"/>
      <c r="LOJ1" s="6"/>
      <c r="LOK1" s="6"/>
      <c r="LOL1" s="6"/>
      <c r="LOM1" s="6"/>
      <c r="LON1" s="6"/>
      <c r="LOO1" s="6"/>
      <c r="LOP1" s="6"/>
      <c r="LOQ1" s="6"/>
      <c r="LOR1" s="6"/>
      <c r="LOS1" s="6"/>
      <c r="LOT1" s="6"/>
      <c r="LOU1" s="6"/>
      <c r="LOV1" s="6"/>
      <c r="LOW1" s="6"/>
      <c r="LOX1" s="6"/>
      <c r="LOY1" s="6"/>
      <c r="LOZ1" s="6"/>
      <c r="LPA1" s="6"/>
      <c r="LPB1" s="6"/>
      <c r="LPC1" s="6"/>
      <c r="LPD1" s="6"/>
      <c r="LPE1" s="6"/>
      <c r="LPF1" s="6"/>
      <c r="LPG1" s="6"/>
      <c r="LPH1" s="6"/>
      <c r="LPI1" s="6"/>
      <c r="LPJ1" s="6"/>
      <c r="LPK1" s="6"/>
      <c r="LPL1" s="6"/>
      <c r="LPM1" s="6"/>
      <c r="LPN1" s="6"/>
      <c r="LPO1" s="6"/>
      <c r="LPP1" s="6"/>
      <c r="LPQ1" s="6"/>
      <c r="LPR1" s="6"/>
      <c r="LPS1" s="6"/>
      <c r="LPT1" s="6"/>
      <c r="LPU1" s="6"/>
      <c r="LPV1" s="6"/>
      <c r="LPW1" s="6"/>
      <c r="LPX1" s="6"/>
      <c r="LPY1" s="6"/>
      <c r="LPZ1" s="6"/>
      <c r="LQA1" s="6"/>
      <c r="LQB1" s="6"/>
      <c r="LQC1" s="6"/>
      <c r="LQD1" s="6"/>
      <c r="LQE1" s="6"/>
      <c r="LQF1" s="6"/>
      <c r="LQG1" s="6"/>
      <c r="LQH1" s="6"/>
      <c r="LQI1" s="6"/>
      <c r="LQJ1" s="6"/>
      <c r="LQK1" s="6"/>
      <c r="LQL1" s="6"/>
      <c r="LQM1" s="6"/>
      <c r="LQN1" s="6"/>
      <c r="LQO1" s="6"/>
      <c r="LQP1" s="6"/>
      <c r="LQQ1" s="6"/>
      <c r="LQR1" s="6"/>
      <c r="LQS1" s="6"/>
      <c r="LQT1" s="6"/>
      <c r="LQU1" s="6"/>
      <c r="LQV1" s="6"/>
      <c r="LQW1" s="6"/>
      <c r="LQX1" s="6"/>
      <c r="LQY1" s="6"/>
      <c r="LQZ1" s="6"/>
      <c r="LRA1" s="6"/>
      <c r="LRB1" s="6"/>
      <c r="LRC1" s="6"/>
      <c r="LRD1" s="6"/>
      <c r="LRE1" s="6"/>
      <c r="LRF1" s="6"/>
      <c r="LRG1" s="6"/>
      <c r="LRH1" s="6"/>
      <c r="LRI1" s="6"/>
      <c r="LRJ1" s="6"/>
      <c r="LRK1" s="6"/>
      <c r="LRL1" s="6"/>
      <c r="LRM1" s="6"/>
      <c r="LRN1" s="6"/>
      <c r="LRO1" s="6"/>
      <c r="LRP1" s="6"/>
      <c r="LRQ1" s="6"/>
      <c r="LRR1" s="6"/>
      <c r="LRS1" s="6"/>
      <c r="LRT1" s="6"/>
      <c r="LRU1" s="6"/>
      <c r="LRV1" s="6"/>
      <c r="LRW1" s="6"/>
      <c r="LRX1" s="6"/>
      <c r="LRY1" s="6"/>
      <c r="LRZ1" s="6"/>
      <c r="LSA1" s="6"/>
      <c r="LSB1" s="6"/>
      <c r="LSC1" s="6"/>
      <c r="LSD1" s="6"/>
      <c r="LSE1" s="6"/>
      <c r="LSF1" s="6"/>
      <c r="LSG1" s="6"/>
      <c r="LSH1" s="6"/>
      <c r="LSI1" s="6"/>
      <c r="LSJ1" s="6"/>
      <c r="LSK1" s="6"/>
      <c r="LSL1" s="6"/>
      <c r="LSM1" s="6"/>
      <c r="LSN1" s="6"/>
      <c r="LSO1" s="6"/>
      <c r="LSP1" s="6"/>
      <c r="LSQ1" s="6"/>
      <c r="LSR1" s="6"/>
      <c r="LSS1" s="6"/>
      <c r="LST1" s="6"/>
      <c r="LSU1" s="6"/>
      <c r="LSV1" s="6"/>
      <c r="LSW1" s="6"/>
      <c r="LSX1" s="6"/>
      <c r="LSY1" s="6"/>
      <c r="LSZ1" s="6"/>
      <c r="LTA1" s="6"/>
      <c r="LTB1" s="6"/>
      <c r="LTC1" s="6"/>
      <c r="LTD1" s="6"/>
      <c r="LTE1" s="6"/>
      <c r="LTF1" s="6"/>
      <c r="LTG1" s="6"/>
      <c r="LTH1" s="6"/>
      <c r="LTI1" s="6"/>
      <c r="LTJ1" s="6"/>
      <c r="LTK1" s="6"/>
      <c r="LTL1" s="6"/>
      <c r="LTM1" s="6"/>
      <c r="LTN1" s="6"/>
      <c r="LTO1" s="6"/>
      <c r="LTP1" s="6"/>
      <c r="LTQ1" s="6"/>
      <c r="LTR1" s="6"/>
      <c r="LTS1" s="6"/>
      <c r="LTT1" s="6"/>
      <c r="LTU1" s="6"/>
      <c r="LTV1" s="6"/>
      <c r="LTW1" s="6"/>
      <c r="LTX1" s="6"/>
      <c r="LTY1" s="6"/>
      <c r="LTZ1" s="6"/>
      <c r="LUA1" s="6"/>
      <c r="LUB1" s="6"/>
      <c r="LUC1" s="6"/>
      <c r="LUD1" s="6"/>
      <c r="LUE1" s="6"/>
      <c r="LUF1" s="6"/>
      <c r="LUG1" s="6"/>
      <c r="LUH1" s="6"/>
      <c r="LUI1" s="6"/>
      <c r="LUJ1" s="6"/>
      <c r="LUK1" s="6"/>
      <c r="LUL1" s="6"/>
      <c r="LUM1" s="6"/>
      <c r="LUN1" s="6"/>
      <c r="LUO1" s="6"/>
      <c r="LUP1" s="6"/>
      <c r="LUQ1" s="6"/>
      <c r="LUR1" s="6"/>
      <c r="LUS1" s="6"/>
      <c r="LUT1" s="6"/>
      <c r="LUU1" s="6"/>
      <c r="LUV1" s="6"/>
      <c r="LUW1" s="6"/>
      <c r="LUX1" s="6"/>
      <c r="LUY1" s="6"/>
      <c r="LUZ1" s="6"/>
      <c r="LVA1" s="6"/>
      <c r="LVB1" s="6"/>
      <c r="LVC1" s="6"/>
      <c r="LVD1" s="6"/>
      <c r="LVE1" s="6"/>
      <c r="LVF1" s="6"/>
      <c r="LVG1" s="6"/>
      <c r="LVH1" s="6"/>
      <c r="LVI1" s="6"/>
      <c r="LVJ1" s="6"/>
      <c r="LVK1" s="6"/>
      <c r="LVL1" s="6"/>
      <c r="LVM1" s="6"/>
      <c r="LVN1" s="6"/>
      <c r="LVO1" s="6"/>
      <c r="LVP1" s="6"/>
      <c r="LVQ1" s="6"/>
      <c r="LVR1" s="6"/>
      <c r="LVS1" s="6"/>
      <c r="LVT1" s="6"/>
      <c r="LVU1" s="6"/>
      <c r="LVV1" s="6"/>
      <c r="LVW1" s="6"/>
      <c r="LVX1" s="6"/>
      <c r="LVY1" s="6"/>
      <c r="LVZ1" s="6"/>
      <c r="LWA1" s="6"/>
      <c r="LWB1" s="6"/>
      <c r="LWC1" s="6"/>
      <c r="LWD1" s="6"/>
      <c r="LWE1" s="6"/>
      <c r="LWF1" s="6"/>
      <c r="LWG1" s="6"/>
      <c r="LWH1" s="6"/>
      <c r="LWI1" s="6"/>
      <c r="LWJ1" s="6"/>
      <c r="LWK1" s="6"/>
      <c r="LWL1" s="6"/>
      <c r="LWM1" s="6"/>
      <c r="LWN1" s="6"/>
      <c r="LWO1" s="6"/>
      <c r="LWP1" s="6"/>
      <c r="LWQ1" s="6"/>
      <c r="LWR1" s="6"/>
      <c r="LWS1" s="6"/>
      <c r="LWT1" s="6"/>
      <c r="LWU1" s="6"/>
      <c r="LWV1" s="6"/>
      <c r="LWW1" s="6"/>
      <c r="LWX1" s="6"/>
      <c r="LWY1" s="6"/>
      <c r="LWZ1" s="6"/>
      <c r="LXA1" s="6"/>
      <c r="LXB1" s="6"/>
      <c r="LXC1" s="6"/>
      <c r="LXD1" s="6"/>
      <c r="LXE1" s="6"/>
      <c r="LXF1" s="6"/>
      <c r="LXG1" s="6"/>
      <c r="LXH1" s="6"/>
      <c r="LXI1" s="6"/>
      <c r="LXJ1" s="6"/>
      <c r="LXK1" s="6"/>
      <c r="LXL1" s="6"/>
      <c r="LXM1" s="6"/>
      <c r="LXN1" s="6"/>
      <c r="LXO1" s="6"/>
      <c r="LXP1" s="6"/>
      <c r="LXQ1" s="6"/>
      <c r="LXR1" s="6"/>
      <c r="LXS1" s="6"/>
      <c r="LXT1" s="6"/>
      <c r="LXU1" s="6"/>
      <c r="LXV1" s="6"/>
      <c r="LXW1" s="6"/>
      <c r="LXX1" s="6"/>
      <c r="LXY1" s="6"/>
      <c r="LXZ1" s="6"/>
      <c r="LYA1" s="6"/>
      <c r="LYB1" s="6"/>
      <c r="LYC1" s="6"/>
      <c r="LYD1" s="6"/>
      <c r="LYE1" s="6"/>
      <c r="LYF1" s="6"/>
      <c r="LYG1" s="6"/>
      <c r="LYH1" s="6"/>
      <c r="LYI1" s="6"/>
      <c r="LYJ1" s="6"/>
      <c r="LYK1" s="6"/>
      <c r="LYL1" s="6"/>
      <c r="LYM1" s="6"/>
      <c r="LYN1" s="6"/>
      <c r="LYO1" s="6"/>
      <c r="LYP1" s="6"/>
      <c r="LYQ1" s="6"/>
      <c r="LYR1" s="6"/>
      <c r="LYS1" s="6"/>
      <c r="LYT1" s="6"/>
      <c r="LYU1" s="6"/>
      <c r="LYV1" s="6"/>
      <c r="LYW1" s="6"/>
      <c r="LYX1" s="6"/>
      <c r="LYY1" s="6"/>
      <c r="LYZ1" s="6"/>
      <c r="LZA1" s="6"/>
      <c r="LZB1" s="6"/>
      <c r="LZC1" s="6"/>
      <c r="LZD1" s="6"/>
      <c r="LZE1" s="6"/>
      <c r="LZF1" s="6"/>
      <c r="LZG1" s="6"/>
      <c r="LZH1" s="6"/>
      <c r="LZI1" s="6"/>
      <c r="LZJ1" s="6"/>
      <c r="LZK1" s="6"/>
      <c r="LZL1" s="6"/>
      <c r="LZM1" s="6"/>
      <c r="LZN1" s="6"/>
      <c r="LZO1" s="6"/>
      <c r="LZP1" s="6"/>
      <c r="LZQ1" s="6"/>
      <c r="LZR1" s="6"/>
      <c r="LZS1" s="6"/>
      <c r="LZT1" s="6"/>
      <c r="LZU1" s="6"/>
      <c r="LZV1" s="6"/>
      <c r="LZW1" s="6"/>
      <c r="LZX1" s="6"/>
      <c r="LZY1" s="6"/>
      <c r="LZZ1" s="6"/>
      <c r="MAA1" s="6"/>
      <c r="MAB1" s="6"/>
      <c r="MAC1" s="6"/>
      <c r="MAD1" s="6"/>
      <c r="MAE1" s="6"/>
      <c r="MAF1" s="6"/>
      <c r="MAG1" s="6"/>
      <c r="MAH1" s="6"/>
      <c r="MAI1" s="6"/>
      <c r="MAJ1" s="6"/>
      <c r="MAK1" s="6"/>
      <c r="MAL1" s="6"/>
      <c r="MAM1" s="6"/>
      <c r="MAN1" s="6"/>
      <c r="MAO1" s="6"/>
      <c r="MAP1" s="6"/>
      <c r="MAQ1" s="6"/>
      <c r="MAR1" s="6"/>
      <c r="MAS1" s="6"/>
      <c r="MAT1" s="6"/>
      <c r="MAU1" s="6"/>
      <c r="MAV1" s="6"/>
      <c r="MAW1" s="6"/>
      <c r="MAX1" s="6"/>
      <c r="MAY1" s="6"/>
      <c r="MAZ1" s="6"/>
      <c r="MBA1" s="6"/>
      <c r="MBB1" s="6"/>
      <c r="MBC1" s="6"/>
      <c r="MBD1" s="6"/>
      <c r="MBE1" s="6"/>
      <c r="MBF1" s="6"/>
      <c r="MBG1" s="6"/>
      <c r="MBH1" s="6"/>
      <c r="MBI1" s="6"/>
      <c r="MBJ1" s="6"/>
      <c r="MBK1" s="6"/>
      <c r="MBL1" s="6"/>
      <c r="MBM1" s="6"/>
      <c r="MBN1" s="6"/>
      <c r="MBO1" s="6"/>
      <c r="MBP1" s="6"/>
      <c r="MBQ1" s="6"/>
      <c r="MBR1" s="6"/>
      <c r="MBS1" s="6"/>
      <c r="MBT1" s="6"/>
      <c r="MBU1" s="6"/>
      <c r="MBV1" s="6"/>
      <c r="MBW1" s="6"/>
      <c r="MBX1" s="6"/>
      <c r="MBY1" s="6"/>
      <c r="MBZ1" s="6"/>
      <c r="MCA1" s="6"/>
      <c r="MCB1" s="6"/>
      <c r="MCC1" s="6"/>
      <c r="MCD1" s="6"/>
      <c r="MCE1" s="6"/>
      <c r="MCF1" s="6"/>
      <c r="MCG1" s="6"/>
      <c r="MCH1" s="6"/>
      <c r="MCI1" s="6"/>
      <c r="MCJ1" s="6"/>
      <c r="MCK1" s="6"/>
      <c r="MCL1" s="6"/>
      <c r="MCM1" s="6"/>
      <c r="MCN1" s="6"/>
      <c r="MCO1" s="6"/>
      <c r="MCP1" s="6"/>
      <c r="MCQ1" s="6"/>
      <c r="MCR1" s="6"/>
      <c r="MCS1" s="6"/>
      <c r="MCT1" s="6"/>
      <c r="MCU1" s="6"/>
      <c r="MCV1" s="6"/>
      <c r="MCW1" s="6"/>
      <c r="MCX1" s="6"/>
      <c r="MCY1" s="6"/>
      <c r="MCZ1" s="6"/>
      <c r="MDA1" s="6"/>
      <c r="MDB1" s="6"/>
      <c r="MDC1" s="6"/>
      <c r="MDD1" s="6"/>
      <c r="MDE1" s="6"/>
      <c r="MDF1" s="6"/>
      <c r="MDG1" s="6"/>
      <c r="MDH1" s="6"/>
      <c r="MDI1" s="6"/>
      <c r="MDJ1" s="6"/>
      <c r="MDK1" s="6"/>
      <c r="MDL1" s="6"/>
      <c r="MDM1" s="6"/>
      <c r="MDN1" s="6"/>
      <c r="MDO1" s="6"/>
      <c r="MDP1" s="6"/>
      <c r="MDQ1" s="6"/>
      <c r="MDR1" s="6"/>
      <c r="MDS1" s="6"/>
      <c r="MDT1" s="6"/>
      <c r="MDU1" s="6"/>
      <c r="MDV1" s="6"/>
      <c r="MDW1" s="6"/>
      <c r="MDX1" s="6"/>
      <c r="MDY1" s="6"/>
      <c r="MDZ1" s="6"/>
      <c r="MEA1" s="6"/>
      <c r="MEB1" s="6"/>
      <c r="MEC1" s="6"/>
      <c r="MED1" s="6"/>
      <c r="MEE1" s="6"/>
      <c r="MEF1" s="6"/>
      <c r="MEG1" s="6"/>
      <c r="MEH1" s="6"/>
      <c r="MEI1" s="6"/>
      <c r="MEJ1" s="6"/>
      <c r="MEK1" s="6"/>
      <c r="MEL1" s="6"/>
      <c r="MEM1" s="6"/>
      <c r="MEN1" s="6"/>
      <c r="MEO1" s="6"/>
      <c r="MEP1" s="6"/>
      <c r="MEQ1" s="6"/>
      <c r="MER1" s="6"/>
      <c r="MES1" s="6"/>
      <c r="MET1" s="6"/>
      <c r="MEU1" s="6"/>
      <c r="MEV1" s="6"/>
      <c r="MEW1" s="6"/>
      <c r="MEX1" s="6"/>
      <c r="MEY1" s="6"/>
      <c r="MEZ1" s="6"/>
      <c r="MFA1" s="6"/>
      <c r="MFB1" s="6"/>
      <c r="MFC1" s="6"/>
      <c r="MFD1" s="6"/>
      <c r="MFE1" s="6"/>
      <c r="MFF1" s="6"/>
      <c r="MFG1" s="6"/>
      <c r="MFH1" s="6"/>
      <c r="MFI1" s="6"/>
      <c r="MFJ1" s="6"/>
      <c r="MFK1" s="6"/>
      <c r="MFL1" s="6"/>
      <c r="MFM1" s="6"/>
      <c r="MFN1" s="6"/>
      <c r="MFO1" s="6"/>
      <c r="MFP1" s="6"/>
      <c r="MFQ1" s="6"/>
      <c r="MFR1" s="6"/>
      <c r="MFS1" s="6"/>
      <c r="MFT1" s="6"/>
      <c r="MFU1" s="6"/>
      <c r="MFV1" s="6"/>
      <c r="MFW1" s="6"/>
      <c r="MFX1" s="6"/>
      <c r="MFY1" s="6"/>
      <c r="MFZ1" s="6"/>
      <c r="MGA1" s="6"/>
      <c r="MGB1" s="6"/>
      <c r="MGC1" s="6"/>
      <c r="MGD1" s="6"/>
      <c r="MGE1" s="6"/>
      <c r="MGF1" s="6"/>
      <c r="MGG1" s="6"/>
      <c r="MGH1" s="6"/>
      <c r="MGI1" s="6"/>
      <c r="MGJ1" s="6"/>
      <c r="MGK1" s="6"/>
      <c r="MGL1" s="6"/>
      <c r="MGM1" s="6"/>
      <c r="MGN1" s="6"/>
      <c r="MGO1" s="6"/>
      <c r="MGP1" s="6"/>
      <c r="MGQ1" s="6"/>
      <c r="MGR1" s="6"/>
      <c r="MGS1" s="6"/>
      <c r="MGT1" s="6"/>
      <c r="MGU1" s="6"/>
      <c r="MGV1" s="6"/>
      <c r="MGW1" s="6"/>
      <c r="MGX1" s="6"/>
      <c r="MGY1" s="6"/>
      <c r="MGZ1" s="6"/>
      <c r="MHA1" s="6"/>
      <c r="MHB1" s="6"/>
      <c r="MHC1" s="6"/>
      <c r="MHD1" s="6"/>
      <c r="MHE1" s="6"/>
      <c r="MHF1" s="6"/>
      <c r="MHG1" s="6"/>
      <c r="MHH1" s="6"/>
      <c r="MHI1" s="6"/>
      <c r="MHJ1" s="6"/>
      <c r="MHK1" s="6"/>
      <c r="MHL1" s="6"/>
      <c r="MHM1" s="6"/>
      <c r="MHN1" s="6"/>
      <c r="MHO1" s="6"/>
      <c r="MHP1" s="6"/>
      <c r="MHQ1" s="6"/>
      <c r="MHR1" s="6"/>
      <c r="MHS1" s="6"/>
      <c r="MHT1" s="6"/>
      <c r="MHU1" s="6"/>
      <c r="MHV1" s="6"/>
      <c r="MHW1" s="6"/>
      <c r="MHX1" s="6"/>
      <c r="MHY1" s="6"/>
      <c r="MHZ1" s="6"/>
      <c r="MIA1" s="6"/>
      <c r="MIB1" s="6"/>
      <c r="MIC1" s="6"/>
      <c r="MID1" s="6"/>
      <c r="MIE1" s="6"/>
      <c r="MIF1" s="6"/>
      <c r="MIG1" s="6"/>
      <c r="MIH1" s="6"/>
      <c r="MII1" s="6"/>
      <c r="MIJ1" s="6"/>
      <c r="MIK1" s="6"/>
      <c r="MIL1" s="6"/>
      <c r="MIM1" s="6"/>
      <c r="MIN1" s="6"/>
      <c r="MIO1" s="6"/>
      <c r="MIP1" s="6"/>
      <c r="MIQ1" s="6"/>
      <c r="MIR1" s="6"/>
      <c r="MIS1" s="6"/>
      <c r="MIT1" s="6"/>
      <c r="MIU1" s="6"/>
      <c r="MIV1" s="6"/>
      <c r="MIW1" s="6"/>
      <c r="MIX1" s="6"/>
      <c r="MIY1" s="6"/>
      <c r="MIZ1" s="6"/>
      <c r="MJA1" s="6"/>
      <c r="MJB1" s="6"/>
      <c r="MJC1" s="6"/>
      <c r="MJD1" s="6"/>
      <c r="MJE1" s="6"/>
      <c r="MJF1" s="6"/>
      <c r="MJG1" s="6"/>
      <c r="MJH1" s="6"/>
      <c r="MJI1" s="6"/>
      <c r="MJJ1" s="6"/>
      <c r="MJK1" s="6"/>
      <c r="MJL1" s="6"/>
      <c r="MJM1" s="6"/>
      <c r="MJN1" s="6"/>
      <c r="MJO1" s="6"/>
      <c r="MJP1" s="6"/>
      <c r="MJQ1" s="6"/>
      <c r="MJR1" s="6"/>
      <c r="MJS1" s="6"/>
      <c r="MJT1" s="6"/>
      <c r="MJU1" s="6"/>
      <c r="MJV1" s="6"/>
      <c r="MJW1" s="6"/>
      <c r="MJX1" s="6"/>
      <c r="MJY1" s="6"/>
      <c r="MJZ1" s="6"/>
      <c r="MKA1" s="6"/>
      <c r="MKB1" s="6"/>
      <c r="MKC1" s="6"/>
      <c r="MKD1" s="6"/>
      <c r="MKE1" s="6"/>
      <c r="MKF1" s="6"/>
      <c r="MKG1" s="6"/>
      <c r="MKH1" s="6"/>
      <c r="MKI1" s="6"/>
      <c r="MKJ1" s="6"/>
      <c r="MKK1" s="6"/>
      <c r="MKL1" s="6"/>
      <c r="MKM1" s="6"/>
      <c r="MKN1" s="6"/>
      <c r="MKO1" s="6"/>
      <c r="MKP1" s="6"/>
      <c r="MKQ1" s="6"/>
      <c r="MKR1" s="6"/>
      <c r="MKS1" s="6"/>
      <c r="MKT1" s="6"/>
      <c r="MKU1" s="6"/>
      <c r="MKV1" s="6"/>
      <c r="MKW1" s="6"/>
      <c r="MKX1" s="6"/>
      <c r="MKY1" s="6"/>
      <c r="MKZ1" s="6"/>
      <c r="MLA1" s="6"/>
      <c r="MLB1" s="6"/>
      <c r="MLC1" s="6"/>
      <c r="MLD1" s="6"/>
      <c r="MLE1" s="6"/>
      <c r="MLF1" s="6"/>
      <c r="MLG1" s="6"/>
      <c r="MLH1" s="6"/>
      <c r="MLI1" s="6"/>
      <c r="MLJ1" s="6"/>
      <c r="MLK1" s="6"/>
      <c r="MLL1" s="6"/>
      <c r="MLM1" s="6"/>
      <c r="MLN1" s="6"/>
      <c r="MLO1" s="6"/>
      <c r="MLP1" s="6"/>
      <c r="MLQ1" s="6"/>
      <c r="MLR1" s="6"/>
      <c r="MLS1" s="6"/>
      <c r="MLT1" s="6"/>
      <c r="MLU1" s="6"/>
      <c r="MLV1" s="6"/>
      <c r="MLW1" s="6"/>
      <c r="MLX1" s="6"/>
      <c r="MLY1" s="6"/>
      <c r="MLZ1" s="6"/>
      <c r="MMA1" s="6"/>
      <c r="MMB1" s="6"/>
      <c r="MMC1" s="6"/>
      <c r="MMD1" s="6"/>
      <c r="MME1" s="6"/>
      <c r="MMF1" s="6"/>
      <c r="MMG1" s="6"/>
      <c r="MMH1" s="6"/>
      <c r="MMI1" s="6"/>
      <c r="MMJ1" s="6"/>
      <c r="MMK1" s="6"/>
      <c r="MML1" s="6"/>
      <c r="MMM1" s="6"/>
      <c r="MMN1" s="6"/>
      <c r="MMO1" s="6"/>
      <c r="MMP1" s="6"/>
      <c r="MMQ1" s="6"/>
      <c r="MMR1" s="6"/>
      <c r="MMS1" s="6"/>
      <c r="MMT1" s="6"/>
      <c r="MMU1" s="6"/>
      <c r="MMV1" s="6"/>
      <c r="MMW1" s="6"/>
      <c r="MMX1" s="6"/>
      <c r="MMY1" s="6"/>
      <c r="MMZ1" s="6"/>
      <c r="MNA1" s="6"/>
      <c r="MNB1" s="6"/>
      <c r="MNC1" s="6"/>
      <c r="MND1" s="6"/>
      <c r="MNE1" s="6"/>
      <c r="MNF1" s="6"/>
      <c r="MNG1" s="6"/>
      <c r="MNH1" s="6"/>
      <c r="MNI1" s="6"/>
      <c r="MNJ1" s="6"/>
      <c r="MNK1" s="6"/>
      <c r="MNL1" s="6"/>
      <c r="MNM1" s="6"/>
      <c r="MNN1" s="6"/>
      <c r="MNO1" s="6"/>
      <c r="MNP1" s="6"/>
      <c r="MNQ1" s="6"/>
      <c r="MNR1" s="6"/>
      <c r="MNS1" s="6"/>
      <c r="MNT1" s="6"/>
      <c r="MNU1" s="6"/>
      <c r="MNV1" s="6"/>
      <c r="MNW1" s="6"/>
      <c r="MNX1" s="6"/>
      <c r="MNY1" s="6"/>
      <c r="MNZ1" s="6"/>
      <c r="MOA1" s="6"/>
      <c r="MOB1" s="6"/>
      <c r="MOC1" s="6"/>
      <c r="MOD1" s="6"/>
      <c r="MOE1" s="6"/>
      <c r="MOF1" s="6"/>
      <c r="MOG1" s="6"/>
      <c r="MOH1" s="6"/>
      <c r="MOI1" s="6"/>
      <c r="MOJ1" s="6"/>
      <c r="MOK1" s="6"/>
      <c r="MOL1" s="6"/>
      <c r="MOM1" s="6"/>
      <c r="MON1" s="6"/>
      <c r="MOO1" s="6"/>
      <c r="MOP1" s="6"/>
      <c r="MOQ1" s="6"/>
      <c r="MOR1" s="6"/>
      <c r="MOS1" s="6"/>
      <c r="MOT1" s="6"/>
      <c r="MOU1" s="6"/>
      <c r="MOV1" s="6"/>
      <c r="MOW1" s="6"/>
      <c r="MOX1" s="6"/>
      <c r="MOY1" s="6"/>
      <c r="MOZ1" s="6"/>
      <c r="MPA1" s="6"/>
      <c r="MPB1" s="6"/>
      <c r="MPC1" s="6"/>
      <c r="MPD1" s="6"/>
      <c r="MPE1" s="6"/>
      <c r="MPF1" s="6"/>
      <c r="MPG1" s="6"/>
      <c r="MPH1" s="6"/>
      <c r="MPI1" s="6"/>
      <c r="MPJ1" s="6"/>
      <c r="MPK1" s="6"/>
      <c r="MPL1" s="6"/>
      <c r="MPM1" s="6"/>
      <c r="MPN1" s="6"/>
      <c r="MPO1" s="6"/>
      <c r="MPP1" s="6"/>
      <c r="MPQ1" s="6"/>
      <c r="MPR1" s="6"/>
      <c r="MPS1" s="6"/>
      <c r="MPT1" s="6"/>
      <c r="MPU1" s="6"/>
      <c r="MPV1" s="6"/>
      <c r="MPW1" s="6"/>
      <c r="MPX1" s="6"/>
      <c r="MPY1" s="6"/>
      <c r="MPZ1" s="6"/>
      <c r="MQA1" s="6"/>
      <c r="MQB1" s="6"/>
      <c r="MQC1" s="6"/>
      <c r="MQD1" s="6"/>
      <c r="MQE1" s="6"/>
      <c r="MQF1" s="6"/>
      <c r="MQG1" s="6"/>
      <c r="MQH1" s="6"/>
      <c r="MQI1" s="6"/>
      <c r="MQJ1" s="6"/>
      <c r="MQK1" s="6"/>
      <c r="MQL1" s="6"/>
      <c r="MQM1" s="6"/>
      <c r="MQN1" s="6"/>
      <c r="MQO1" s="6"/>
      <c r="MQP1" s="6"/>
      <c r="MQQ1" s="6"/>
      <c r="MQR1" s="6"/>
      <c r="MQS1" s="6"/>
      <c r="MQT1" s="6"/>
      <c r="MQU1" s="6"/>
      <c r="MQV1" s="6"/>
      <c r="MQW1" s="6"/>
      <c r="MQX1" s="6"/>
      <c r="MQY1" s="6"/>
      <c r="MQZ1" s="6"/>
      <c r="MRA1" s="6"/>
      <c r="MRB1" s="6"/>
      <c r="MRC1" s="6"/>
      <c r="MRD1" s="6"/>
      <c r="MRE1" s="6"/>
      <c r="MRF1" s="6"/>
      <c r="MRG1" s="6"/>
      <c r="MRH1" s="6"/>
      <c r="MRI1" s="6"/>
      <c r="MRJ1" s="6"/>
      <c r="MRK1" s="6"/>
      <c r="MRL1" s="6"/>
      <c r="MRM1" s="6"/>
      <c r="MRN1" s="6"/>
      <c r="MRO1" s="6"/>
      <c r="MRP1" s="6"/>
      <c r="MRQ1" s="6"/>
      <c r="MRR1" s="6"/>
      <c r="MRS1" s="6"/>
      <c r="MRT1" s="6"/>
      <c r="MRU1" s="6"/>
      <c r="MRV1" s="6"/>
      <c r="MRW1" s="6"/>
      <c r="MRX1" s="6"/>
      <c r="MRY1" s="6"/>
      <c r="MRZ1" s="6"/>
      <c r="MSA1" s="6"/>
      <c r="MSB1" s="6"/>
      <c r="MSC1" s="6"/>
      <c r="MSD1" s="6"/>
      <c r="MSE1" s="6"/>
      <c r="MSF1" s="6"/>
      <c r="MSG1" s="6"/>
      <c r="MSH1" s="6"/>
      <c r="MSI1" s="6"/>
      <c r="MSJ1" s="6"/>
      <c r="MSK1" s="6"/>
      <c r="MSL1" s="6"/>
      <c r="MSM1" s="6"/>
      <c r="MSN1" s="6"/>
      <c r="MSO1" s="6"/>
      <c r="MSP1" s="6"/>
      <c r="MSQ1" s="6"/>
      <c r="MSR1" s="6"/>
      <c r="MSS1" s="6"/>
      <c r="MST1" s="6"/>
      <c r="MSU1" s="6"/>
      <c r="MSV1" s="6"/>
      <c r="MSW1" s="6"/>
      <c r="MSX1" s="6"/>
      <c r="MSY1" s="6"/>
      <c r="MSZ1" s="6"/>
      <c r="MTA1" s="6"/>
      <c r="MTB1" s="6"/>
      <c r="MTC1" s="6"/>
      <c r="MTD1" s="6"/>
      <c r="MTE1" s="6"/>
      <c r="MTF1" s="6"/>
      <c r="MTG1" s="6"/>
      <c r="MTH1" s="6"/>
      <c r="MTI1" s="6"/>
      <c r="MTJ1" s="6"/>
      <c r="MTK1" s="6"/>
      <c r="MTL1" s="6"/>
      <c r="MTM1" s="6"/>
      <c r="MTN1" s="6"/>
      <c r="MTO1" s="6"/>
      <c r="MTP1" s="6"/>
      <c r="MTQ1" s="6"/>
      <c r="MTR1" s="6"/>
      <c r="MTS1" s="6"/>
      <c r="MTT1" s="6"/>
      <c r="MTU1" s="6"/>
      <c r="MTV1" s="6"/>
      <c r="MTW1" s="6"/>
      <c r="MTX1" s="6"/>
      <c r="MTY1" s="6"/>
      <c r="MTZ1" s="6"/>
      <c r="MUA1" s="6"/>
      <c r="MUB1" s="6"/>
      <c r="MUC1" s="6"/>
      <c r="MUD1" s="6"/>
      <c r="MUE1" s="6"/>
      <c r="MUF1" s="6"/>
      <c r="MUG1" s="6"/>
      <c r="MUH1" s="6"/>
      <c r="MUI1" s="6"/>
      <c r="MUJ1" s="6"/>
      <c r="MUK1" s="6"/>
      <c r="MUL1" s="6"/>
      <c r="MUM1" s="6"/>
      <c r="MUN1" s="6"/>
      <c r="MUO1" s="6"/>
      <c r="MUP1" s="6"/>
      <c r="MUQ1" s="6"/>
      <c r="MUR1" s="6"/>
      <c r="MUS1" s="6"/>
      <c r="MUT1" s="6"/>
      <c r="MUU1" s="6"/>
      <c r="MUV1" s="6"/>
      <c r="MUW1" s="6"/>
      <c r="MUX1" s="6"/>
      <c r="MUY1" s="6"/>
      <c r="MUZ1" s="6"/>
      <c r="MVA1" s="6"/>
      <c r="MVB1" s="6"/>
      <c r="MVC1" s="6"/>
      <c r="MVD1" s="6"/>
      <c r="MVE1" s="6"/>
      <c r="MVF1" s="6"/>
      <c r="MVG1" s="6"/>
      <c r="MVH1" s="6"/>
      <c r="MVI1" s="6"/>
      <c r="MVJ1" s="6"/>
      <c r="MVK1" s="6"/>
      <c r="MVL1" s="6"/>
      <c r="MVM1" s="6"/>
      <c r="MVN1" s="6"/>
      <c r="MVO1" s="6"/>
      <c r="MVP1" s="6"/>
      <c r="MVQ1" s="6"/>
      <c r="MVR1" s="6"/>
      <c r="MVS1" s="6"/>
      <c r="MVT1" s="6"/>
      <c r="MVU1" s="6"/>
      <c r="MVV1" s="6"/>
      <c r="MVW1" s="6"/>
      <c r="MVX1" s="6"/>
      <c r="MVY1" s="6"/>
      <c r="MVZ1" s="6"/>
      <c r="MWA1" s="6"/>
      <c r="MWB1" s="6"/>
      <c r="MWC1" s="6"/>
      <c r="MWD1" s="6"/>
      <c r="MWE1" s="6"/>
      <c r="MWF1" s="6"/>
      <c r="MWG1" s="6"/>
      <c r="MWH1" s="6"/>
      <c r="MWI1" s="6"/>
      <c r="MWJ1" s="6"/>
      <c r="MWK1" s="6"/>
      <c r="MWL1" s="6"/>
      <c r="MWM1" s="6"/>
      <c r="MWN1" s="6"/>
      <c r="MWO1" s="6"/>
      <c r="MWP1" s="6"/>
      <c r="MWQ1" s="6"/>
      <c r="MWR1" s="6"/>
      <c r="MWS1" s="6"/>
      <c r="MWT1" s="6"/>
      <c r="MWU1" s="6"/>
      <c r="MWV1" s="6"/>
      <c r="MWW1" s="6"/>
      <c r="MWX1" s="6"/>
      <c r="MWY1" s="6"/>
      <c r="MWZ1" s="6"/>
      <c r="MXA1" s="6"/>
      <c r="MXB1" s="6"/>
      <c r="MXC1" s="6"/>
      <c r="MXD1" s="6"/>
      <c r="MXE1" s="6"/>
      <c r="MXF1" s="6"/>
      <c r="MXG1" s="6"/>
      <c r="MXH1" s="6"/>
      <c r="MXI1" s="6"/>
      <c r="MXJ1" s="6"/>
      <c r="MXK1" s="6"/>
      <c r="MXL1" s="6"/>
      <c r="MXM1" s="6"/>
      <c r="MXN1" s="6"/>
      <c r="MXO1" s="6"/>
      <c r="MXP1" s="6"/>
      <c r="MXQ1" s="6"/>
      <c r="MXR1" s="6"/>
      <c r="MXS1" s="6"/>
      <c r="MXT1" s="6"/>
      <c r="MXU1" s="6"/>
      <c r="MXV1" s="6"/>
      <c r="MXW1" s="6"/>
      <c r="MXX1" s="6"/>
      <c r="MXY1" s="6"/>
      <c r="MXZ1" s="6"/>
      <c r="MYA1" s="6"/>
      <c r="MYB1" s="6"/>
      <c r="MYC1" s="6"/>
      <c r="MYD1" s="6"/>
      <c r="MYE1" s="6"/>
      <c r="MYF1" s="6"/>
      <c r="MYG1" s="6"/>
      <c r="MYH1" s="6"/>
      <c r="MYI1" s="6"/>
      <c r="MYJ1" s="6"/>
      <c r="MYK1" s="6"/>
      <c r="MYL1" s="6"/>
      <c r="MYM1" s="6"/>
      <c r="MYN1" s="6"/>
      <c r="MYO1" s="6"/>
      <c r="MYP1" s="6"/>
      <c r="MYQ1" s="6"/>
      <c r="MYR1" s="6"/>
      <c r="MYS1" s="6"/>
      <c r="MYT1" s="6"/>
      <c r="MYU1" s="6"/>
      <c r="MYV1" s="6"/>
      <c r="MYW1" s="6"/>
      <c r="MYX1" s="6"/>
      <c r="MYY1" s="6"/>
      <c r="MYZ1" s="6"/>
      <c r="MZA1" s="6"/>
      <c r="MZB1" s="6"/>
      <c r="MZC1" s="6"/>
      <c r="MZD1" s="6"/>
      <c r="MZE1" s="6"/>
      <c r="MZF1" s="6"/>
      <c r="MZG1" s="6"/>
      <c r="MZH1" s="6"/>
      <c r="MZI1" s="6"/>
      <c r="MZJ1" s="6"/>
      <c r="MZK1" s="6"/>
      <c r="MZL1" s="6"/>
      <c r="MZM1" s="6"/>
      <c r="MZN1" s="6"/>
      <c r="MZO1" s="6"/>
      <c r="MZP1" s="6"/>
      <c r="MZQ1" s="6"/>
      <c r="MZR1" s="6"/>
      <c r="MZS1" s="6"/>
      <c r="MZT1" s="6"/>
      <c r="MZU1" s="6"/>
      <c r="MZV1" s="6"/>
      <c r="MZW1" s="6"/>
      <c r="MZX1" s="6"/>
      <c r="MZY1" s="6"/>
      <c r="MZZ1" s="6"/>
      <c r="NAA1" s="6"/>
      <c r="NAB1" s="6"/>
      <c r="NAC1" s="6"/>
      <c r="NAD1" s="6"/>
      <c r="NAE1" s="6"/>
      <c r="NAF1" s="6"/>
      <c r="NAG1" s="6"/>
      <c r="NAH1" s="6"/>
      <c r="NAI1" s="6"/>
      <c r="NAJ1" s="6"/>
      <c r="NAK1" s="6"/>
      <c r="NAL1" s="6"/>
      <c r="NAM1" s="6"/>
      <c r="NAN1" s="6"/>
      <c r="NAO1" s="6"/>
      <c r="NAP1" s="6"/>
      <c r="NAQ1" s="6"/>
      <c r="NAR1" s="6"/>
      <c r="NAS1" s="6"/>
      <c r="NAT1" s="6"/>
      <c r="NAU1" s="6"/>
      <c r="NAV1" s="6"/>
      <c r="NAW1" s="6"/>
      <c r="NAX1" s="6"/>
      <c r="NAY1" s="6"/>
      <c r="NAZ1" s="6"/>
      <c r="NBA1" s="6"/>
      <c r="NBB1" s="6"/>
      <c r="NBC1" s="6"/>
      <c r="NBD1" s="6"/>
      <c r="NBE1" s="6"/>
      <c r="NBF1" s="6"/>
      <c r="NBG1" s="6"/>
      <c r="NBH1" s="6"/>
      <c r="NBI1" s="6"/>
      <c r="NBJ1" s="6"/>
      <c r="NBK1" s="6"/>
      <c r="NBL1" s="6"/>
      <c r="NBM1" s="6"/>
      <c r="NBN1" s="6"/>
      <c r="NBO1" s="6"/>
      <c r="NBP1" s="6"/>
      <c r="NBQ1" s="6"/>
      <c r="NBR1" s="6"/>
      <c r="NBS1" s="6"/>
      <c r="NBT1" s="6"/>
      <c r="NBU1" s="6"/>
      <c r="NBV1" s="6"/>
      <c r="NBW1" s="6"/>
      <c r="NBX1" s="6"/>
      <c r="NBY1" s="6"/>
      <c r="NBZ1" s="6"/>
      <c r="NCA1" s="6"/>
      <c r="NCB1" s="6"/>
      <c r="NCC1" s="6"/>
      <c r="NCD1" s="6"/>
      <c r="NCE1" s="6"/>
      <c r="NCF1" s="6"/>
      <c r="NCG1" s="6"/>
      <c r="NCH1" s="6"/>
      <c r="NCI1" s="6"/>
      <c r="NCJ1" s="6"/>
      <c r="NCK1" s="6"/>
      <c r="NCL1" s="6"/>
      <c r="NCM1" s="6"/>
      <c r="NCN1" s="6"/>
      <c r="NCO1" s="6"/>
      <c r="NCP1" s="6"/>
      <c r="NCQ1" s="6"/>
      <c r="NCR1" s="6"/>
      <c r="NCS1" s="6"/>
      <c r="NCT1" s="6"/>
      <c r="NCU1" s="6"/>
      <c r="NCV1" s="6"/>
      <c r="NCW1" s="6"/>
      <c r="NCX1" s="6"/>
      <c r="NCY1" s="6"/>
      <c r="NCZ1" s="6"/>
      <c r="NDA1" s="6"/>
      <c r="NDB1" s="6"/>
      <c r="NDC1" s="6"/>
      <c r="NDD1" s="6"/>
      <c r="NDE1" s="6"/>
      <c r="NDF1" s="6"/>
      <c r="NDG1" s="6"/>
      <c r="NDH1" s="6"/>
      <c r="NDI1" s="6"/>
      <c r="NDJ1" s="6"/>
      <c r="NDK1" s="6"/>
      <c r="NDL1" s="6"/>
      <c r="NDM1" s="6"/>
      <c r="NDN1" s="6"/>
      <c r="NDO1" s="6"/>
      <c r="NDP1" s="6"/>
      <c r="NDQ1" s="6"/>
      <c r="NDR1" s="6"/>
      <c r="NDS1" s="6"/>
      <c r="NDT1" s="6"/>
      <c r="NDU1" s="6"/>
      <c r="NDV1" s="6"/>
      <c r="NDW1" s="6"/>
      <c r="NDX1" s="6"/>
      <c r="NDY1" s="6"/>
      <c r="NDZ1" s="6"/>
      <c r="NEA1" s="6"/>
      <c r="NEB1" s="6"/>
      <c r="NEC1" s="6"/>
      <c r="NED1" s="6"/>
      <c r="NEE1" s="6"/>
      <c r="NEF1" s="6"/>
      <c r="NEG1" s="6"/>
      <c r="NEH1" s="6"/>
      <c r="NEI1" s="6"/>
      <c r="NEJ1" s="6"/>
      <c r="NEK1" s="6"/>
      <c r="NEL1" s="6"/>
      <c r="NEM1" s="6"/>
      <c r="NEN1" s="6"/>
      <c r="NEO1" s="6"/>
      <c r="NEP1" s="6"/>
      <c r="NEQ1" s="6"/>
      <c r="NER1" s="6"/>
      <c r="NES1" s="6"/>
      <c r="NET1" s="6"/>
      <c r="NEU1" s="6"/>
      <c r="NEV1" s="6"/>
      <c r="NEW1" s="6"/>
      <c r="NEX1" s="6"/>
      <c r="NEY1" s="6"/>
      <c r="NEZ1" s="6"/>
      <c r="NFA1" s="6"/>
      <c r="NFB1" s="6"/>
      <c r="NFC1" s="6"/>
      <c r="NFD1" s="6"/>
      <c r="NFE1" s="6"/>
      <c r="NFF1" s="6"/>
      <c r="NFG1" s="6"/>
      <c r="NFH1" s="6"/>
      <c r="NFI1" s="6"/>
      <c r="NFJ1" s="6"/>
      <c r="NFK1" s="6"/>
      <c r="NFL1" s="6"/>
      <c r="NFM1" s="6"/>
      <c r="NFN1" s="6"/>
      <c r="NFO1" s="6"/>
      <c r="NFP1" s="6"/>
      <c r="NFQ1" s="6"/>
      <c r="NFR1" s="6"/>
      <c r="NFS1" s="6"/>
      <c r="NFT1" s="6"/>
      <c r="NFU1" s="6"/>
      <c r="NFV1" s="6"/>
      <c r="NFW1" s="6"/>
      <c r="NFX1" s="6"/>
      <c r="NFY1" s="6"/>
      <c r="NFZ1" s="6"/>
      <c r="NGA1" s="6"/>
      <c r="NGB1" s="6"/>
      <c r="NGC1" s="6"/>
      <c r="NGD1" s="6"/>
      <c r="NGE1" s="6"/>
      <c r="NGF1" s="6"/>
      <c r="NGG1" s="6"/>
      <c r="NGH1" s="6"/>
      <c r="NGI1" s="6"/>
      <c r="NGJ1" s="6"/>
      <c r="NGK1" s="6"/>
      <c r="NGL1" s="6"/>
      <c r="NGM1" s="6"/>
      <c r="NGN1" s="6"/>
      <c r="NGO1" s="6"/>
      <c r="NGP1" s="6"/>
      <c r="NGQ1" s="6"/>
      <c r="NGR1" s="6"/>
      <c r="NGS1" s="6"/>
      <c r="NGT1" s="6"/>
      <c r="NGU1" s="6"/>
      <c r="NGV1" s="6"/>
      <c r="NGW1" s="6"/>
      <c r="NGX1" s="6"/>
      <c r="NGY1" s="6"/>
      <c r="NGZ1" s="6"/>
      <c r="NHA1" s="6"/>
      <c r="NHB1" s="6"/>
      <c r="NHC1" s="6"/>
      <c r="NHD1" s="6"/>
      <c r="NHE1" s="6"/>
      <c r="NHF1" s="6"/>
      <c r="NHG1" s="6"/>
      <c r="NHH1" s="6"/>
      <c r="NHI1" s="6"/>
      <c r="NHJ1" s="6"/>
      <c r="NHK1" s="6"/>
      <c r="NHL1" s="6"/>
      <c r="NHM1" s="6"/>
      <c r="NHN1" s="6"/>
      <c r="NHO1" s="6"/>
      <c r="NHP1" s="6"/>
      <c r="NHQ1" s="6"/>
      <c r="NHR1" s="6"/>
      <c r="NHS1" s="6"/>
      <c r="NHT1" s="6"/>
      <c r="NHU1" s="6"/>
      <c r="NHV1" s="6"/>
      <c r="NHW1" s="6"/>
      <c r="NHX1" s="6"/>
      <c r="NHY1" s="6"/>
      <c r="NHZ1" s="6"/>
      <c r="NIA1" s="6"/>
      <c r="NIB1" s="6"/>
      <c r="NIC1" s="6"/>
      <c r="NID1" s="6"/>
      <c r="NIE1" s="6"/>
      <c r="NIF1" s="6"/>
      <c r="NIG1" s="6"/>
      <c r="NIH1" s="6"/>
      <c r="NII1" s="6"/>
      <c r="NIJ1" s="6"/>
      <c r="NIK1" s="6"/>
      <c r="NIL1" s="6"/>
      <c r="NIM1" s="6"/>
      <c r="NIN1" s="6"/>
      <c r="NIO1" s="6"/>
      <c r="NIP1" s="6"/>
      <c r="NIQ1" s="6"/>
      <c r="NIR1" s="6"/>
      <c r="NIS1" s="6"/>
      <c r="NIT1" s="6"/>
      <c r="NIU1" s="6"/>
      <c r="NIV1" s="6"/>
      <c r="NIW1" s="6"/>
      <c r="NIX1" s="6"/>
      <c r="NIY1" s="6"/>
      <c r="NIZ1" s="6"/>
      <c r="NJA1" s="6"/>
      <c r="NJB1" s="6"/>
      <c r="NJC1" s="6"/>
      <c r="NJD1" s="6"/>
      <c r="NJE1" s="6"/>
      <c r="NJF1" s="6"/>
      <c r="NJG1" s="6"/>
      <c r="NJH1" s="6"/>
      <c r="NJI1" s="6"/>
      <c r="NJJ1" s="6"/>
      <c r="NJK1" s="6"/>
      <c r="NJL1" s="6"/>
      <c r="NJM1" s="6"/>
      <c r="NJN1" s="6"/>
      <c r="NJO1" s="6"/>
      <c r="NJP1" s="6"/>
      <c r="NJQ1" s="6"/>
      <c r="NJR1" s="6"/>
      <c r="NJS1" s="6"/>
      <c r="NJT1" s="6"/>
      <c r="NJU1" s="6"/>
      <c r="NJV1" s="6"/>
      <c r="NJW1" s="6"/>
      <c r="NJX1" s="6"/>
      <c r="NJY1" s="6"/>
      <c r="NJZ1" s="6"/>
      <c r="NKA1" s="6"/>
      <c r="NKB1" s="6"/>
      <c r="NKC1" s="6"/>
      <c r="NKD1" s="6"/>
      <c r="NKE1" s="6"/>
      <c r="NKF1" s="6"/>
      <c r="NKG1" s="6"/>
      <c r="NKH1" s="6"/>
      <c r="NKI1" s="6"/>
      <c r="NKJ1" s="6"/>
      <c r="NKK1" s="6"/>
      <c r="NKL1" s="6"/>
      <c r="NKM1" s="6"/>
      <c r="NKN1" s="6"/>
      <c r="NKO1" s="6"/>
      <c r="NKP1" s="6"/>
      <c r="NKQ1" s="6"/>
      <c r="NKR1" s="6"/>
      <c r="NKS1" s="6"/>
      <c r="NKT1" s="6"/>
      <c r="NKU1" s="6"/>
      <c r="NKV1" s="6"/>
      <c r="NKW1" s="6"/>
      <c r="NKX1" s="6"/>
      <c r="NKY1" s="6"/>
      <c r="NKZ1" s="6"/>
      <c r="NLA1" s="6"/>
      <c r="NLB1" s="6"/>
      <c r="NLC1" s="6"/>
      <c r="NLD1" s="6"/>
      <c r="NLE1" s="6"/>
      <c r="NLF1" s="6"/>
      <c r="NLG1" s="6"/>
      <c r="NLH1" s="6"/>
      <c r="NLI1" s="6"/>
      <c r="NLJ1" s="6"/>
      <c r="NLK1" s="6"/>
      <c r="NLL1" s="6"/>
      <c r="NLM1" s="6"/>
      <c r="NLN1" s="6"/>
      <c r="NLO1" s="6"/>
      <c r="NLP1" s="6"/>
      <c r="NLQ1" s="6"/>
      <c r="NLR1" s="6"/>
      <c r="NLS1" s="6"/>
      <c r="NLT1" s="6"/>
      <c r="NLU1" s="6"/>
      <c r="NLV1" s="6"/>
      <c r="NLW1" s="6"/>
      <c r="NLX1" s="6"/>
      <c r="NLY1" s="6"/>
      <c r="NLZ1" s="6"/>
      <c r="NMA1" s="6"/>
      <c r="NMB1" s="6"/>
      <c r="NMC1" s="6"/>
      <c r="NMD1" s="6"/>
      <c r="NME1" s="6"/>
      <c r="NMF1" s="6"/>
      <c r="NMG1" s="6"/>
      <c r="NMH1" s="6"/>
      <c r="NMI1" s="6"/>
      <c r="NMJ1" s="6"/>
      <c r="NMK1" s="6"/>
      <c r="NML1" s="6"/>
      <c r="NMM1" s="6"/>
      <c r="NMN1" s="6"/>
      <c r="NMO1" s="6"/>
      <c r="NMP1" s="6"/>
      <c r="NMQ1" s="6"/>
      <c r="NMR1" s="6"/>
      <c r="NMS1" s="6"/>
      <c r="NMT1" s="6"/>
      <c r="NMU1" s="6"/>
      <c r="NMV1" s="6"/>
      <c r="NMW1" s="6"/>
      <c r="NMX1" s="6"/>
      <c r="NMY1" s="6"/>
      <c r="NMZ1" s="6"/>
      <c r="NNA1" s="6"/>
      <c r="NNB1" s="6"/>
      <c r="NNC1" s="6"/>
      <c r="NND1" s="6"/>
      <c r="NNE1" s="6"/>
      <c r="NNF1" s="6"/>
      <c r="NNG1" s="6"/>
      <c r="NNH1" s="6"/>
      <c r="NNI1" s="6"/>
      <c r="NNJ1" s="6"/>
      <c r="NNK1" s="6"/>
      <c r="NNL1" s="6"/>
      <c r="NNM1" s="6"/>
      <c r="NNN1" s="6"/>
      <c r="NNO1" s="6"/>
      <c r="NNP1" s="6"/>
      <c r="NNQ1" s="6"/>
      <c r="NNR1" s="6"/>
      <c r="NNS1" s="6"/>
      <c r="NNT1" s="6"/>
      <c r="NNU1" s="6"/>
      <c r="NNV1" s="6"/>
      <c r="NNW1" s="6"/>
      <c r="NNX1" s="6"/>
      <c r="NNY1" s="6"/>
      <c r="NNZ1" s="6"/>
      <c r="NOA1" s="6"/>
      <c r="NOB1" s="6"/>
      <c r="NOC1" s="6"/>
      <c r="NOD1" s="6"/>
      <c r="NOE1" s="6"/>
      <c r="NOF1" s="6"/>
      <c r="NOG1" s="6"/>
      <c r="NOH1" s="6"/>
      <c r="NOI1" s="6"/>
      <c r="NOJ1" s="6"/>
      <c r="NOK1" s="6"/>
      <c r="NOL1" s="6"/>
      <c r="NOM1" s="6"/>
      <c r="NON1" s="6"/>
      <c r="NOO1" s="6"/>
      <c r="NOP1" s="6"/>
      <c r="NOQ1" s="6"/>
      <c r="NOR1" s="6"/>
      <c r="NOS1" s="6"/>
      <c r="NOT1" s="6"/>
      <c r="NOU1" s="6"/>
      <c r="NOV1" s="6"/>
      <c r="NOW1" s="6"/>
      <c r="NOX1" s="6"/>
      <c r="NOY1" s="6"/>
      <c r="NOZ1" s="6"/>
      <c r="NPA1" s="6"/>
      <c r="NPB1" s="6"/>
      <c r="NPC1" s="6"/>
      <c r="NPD1" s="6"/>
      <c r="NPE1" s="6"/>
      <c r="NPF1" s="6"/>
      <c r="NPG1" s="6"/>
      <c r="NPH1" s="6"/>
      <c r="NPI1" s="6"/>
      <c r="NPJ1" s="6"/>
      <c r="NPK1" s="6"/>
      <c r="NPL1" s="6"/>
      <c r="NPM1" s="6"/>
      <c r="NPN1" s="6"/>
      <c r="NPO1" s="6"/>
      <c r="NPP1" s="6"/>
      <c r="NPQ1" s="6"/>
      <c r="NPR1" s="6"/>
      <c r="NPS1" s="6"/>
      <c r="NPT1" s="6"/>
      <c r="NPU1" s="6"/>
      <c r="NPV1" s="6"/>
      <c r="NPW1" s="6"/>
      <c r="NPX1" s="6"/>
      <c r="NPY1" s="6"/>
      <c r="NPZ1" s="6"/>
      <c r="NQA1" s="6"/>
      <c r="NQB1" s="6"/>
      <c r="NQC1" s="6"/>
      <c r="NQD1" s="6"/>
      <c r="NQE1" s="6"/>
      <c r="NQF1" s="6"/>
      <c r="NQG1" s="6"/>
      <c r="NQH1" s="6"/>
      <c r="NQI1" s="6"/>
      <c r="NQJ1" s="6"/>
      <c r="NQK1" s="6"/>
      <c r="NQL1" s="6"/>
      <c r="NQM1" s="6"/>
      <c r="NQN1" s="6"/>
      <c r="NQO1" s="6"/>
      <c r="NQP1" s="6"/>
      <c r="NQQ1" s="6"/>
      <c r="NQR1" s="6"/>
      <c r="NQS1" s="6"/>
      <c r="NQT1" s="6"/>
      <c r="NQU1" s="6"/>
      <c r="NQV1" s="6"/>
      <c r="NQW1" s="6"/>
      <c r="NQX1" s="6"/>
      <c r="NQY1" s="6"/>
      <c r="NQZ1" s="6"/>
      <c r="NRA1" s="6"/>
      <c r="NRB1" s="6"/>
      <c r="NRC1" s="6"/>
      <c r="NRD1" s="6"/>
      <c r="NRE1" s="6"/>
      <c r="NRF1" s="6"/>
      <c r="NRG1" s="6"/>
      <c r="NRH1" s="6"/>
      <c r="NRI1" s="6"/>
      <c r="NRJ1" s="6"/>
      <c r="NRK1" s="6"/>
      <c r="NRL1" s="6"/>
      <c r="NRM1" s="6"/>
      <c r="NRN1" s="6"/>
      <c r="NRO1" s="6"/>
      <c r="NRP1" s="6"/>
      <c r="NRQ1" s="6"/>
      <c r="NRR1" s="6"/>
      <c r="NRS1" s="6"/>
      <c r="NRT1" s="6"/>
      <c r="NRU1" s="6"/>
      <c r="NRV1" s="6"/>
      <c r="NRW1" s="6"/>
      <c r="NRX1" s="6"/>
      <c r="NRY1" s="6"/>
      <c r="NRZ1" s="6"/>
      <c r="NSA1" s="6"/>
      <c r="NSB1" s="6"/>
      <c r="NSC1" s="6"/>
      <c r="NSD1" s="6"/>
      <c r="NSE1" s="6"/>
      <c r="NSF1" s="6"/>
      <c r="NSG1" s="6"/>
      <c r="NSH1" s="6"/>
      <c r="NSI1" s="6"/>
      <c r="NSJ1" s="6"/>
      <c r="NSK1" s="6"/>
      <c r="NSL1" s="6"/>
      <c r="NSM1" s="6"/>
      <c r="NSN1" s="6"/>
      <c r="NSO1" s="6"/>
      <c r="NSP1" s="6"/>
      <c r="NSQ1" s="6"/>
      <c r="NSR1" s="6"/>
      <c r="NSS1" s="6"/>
      <c r="NST1" s="6"/>
      <c r="NSU1" s="6"/>
      <c r="NSV1" s="6"/>
      <c r="NSW1" s="6"/>
      <c r="NSX1" s="6"/>
      <c r="NSY1" s="6"/>
      <c r="NSZ1" s="6"/>
      <c r="NTA1" s="6"/>
      <c r="NTB1" s="6"/>
      <c r="NTC1" s="6"/>
      <c r="NTD1" s="6"/>
      <c r="NTE1" s="6"/>
      <c r="NTF1" s="6"/>
      <c r="NTG1" s="6"/>
      <c r="NTH1" s="6"/>
      <c r="NTI1" s="6"/>
      <c r="NTJ1" s="6"/>
      <c r="NTK1" s="6"/>
      <c r="NTL1" s="6"/>
      <c r="NTM1" s="6"/>
      <c r="NTN1" s="6"/>
      <c r="NTO1" s="6"/>
      <c r="NTP1" s="6"/>
      <c r="NTQ1" s="6"/>
      <c r="NTR1" s="6"/>
      <c r="NTS1" s="6"/>
      <c r="NTT1" s="6"/>
      <c r="NTU1" s="6"/>
      <c r="NTV1" s="6"/>
      <c r="NTW1" s="6"/>
      <c r="NTX1" s="6"/>
      <c r="NTY1" s="6"/>
      <c r="NTZ1" s="6"/>
      <c r="NUA1" s="6"/>
      <c r="NUB1" s="6"/>
      <c r="NUC1" s="6"/>
      <c r="NUD1" s="6"/>
      <c r="NUE1" s="6"/>
      <c r="NUF1" s="6"/>
      <c r="NUG1" s="6"/>
      <c r="NUH1" s="6"/>
      <c r="NUI1" s="6"/>
      <c r="NUJ1" s="6"/>
      <c r="NUK1" s="6"/>
      <c r="NUL1" s="6"/>
      <c r="NUM1" s="6"/>
      <c r="NUN1" s="6"/>
      <c r="NUO1" s="6"/>
      <c r="NUP1" s="6"/>
      <c r="NUQ1" s="6"/>
      <c r="NUR1" s="6"/>
      <c r="NUS1" s="6"/>
      <c r="NUT1" s="6"/>
      <c r="NUU1" s="6"/>
      <c r="NUV1" s="6"/>
      <c r="NUW1" s="6"/>
      <c r="NUX1" s="6"/>
      <c r="NUY1" s="6"/>
      <c r="NUZ1" s="6"/>
      <c r="NVA1" s="6"/>
      <c r="NVB1" s="6"/>
      <c r="NVC1" s="6"/>
      <c r="NVD1" s="6"/>
      <c r="NVE1" s="6"/>
      <c r="NVF1" s="6"/>
      <c r="NVG1" s="6"/>
      <c r="NVH1" s="6"/>
      <c r="NVI1" s="6"/>
      <c r="NVJ1" s="6"/>
      <c r="NVK1" s="6"/>
      <c r="NVL1" s="6"/>
      <c r="NVM1" s="6"/>
      <c r="NVN1" s="6"/>
      <c r="NVO1" s="6"/>
      <c r="NVP1" s="6"/>
      <c r="NVQ1" s="6"/>
      <c r="NVR1" s="6"/>
      <c r="NVS1" s="6"/>
      <c r="NVT1" s="6"/>
      <c r="NVU1" s="6"/>
      <c r="NVV1" s="6"/>
      <c r="NVW1" s="6"/>
      <c r="NVX1" s="6"/>
      <c r="NVY1" s="6"/>
      <c r="NVZ1" s="6"/>
      <c r="NWA1" s="6"/>
      <c r="NWB1" s="6"/>
      <c r="NWC1" s="6"/>
      <c r="NWD1" s="6"/>
      <c r="NWE1" s="6"/>
      <c r="NWF1" s="6"/>
      <c r="NWG1" s="6"/>
      <c r="NWH1" s="6"/>
      <c r="NWI1" s="6"/>
      <c r="NWJ1" s="6"/>
      <c r="NWK1" s="6"/>
      <c r="NWL1" s="6"/>
      <c r="NWM1" s="6"/>
      <c r="NWN1" s="6"/>
      <c r="NWO1" s="6"/>
      <c r="NWP1" s="6"/>
      <c r="NWQ1" s="6"/>
      <c r="NWR1" s="6"/>
      <c r="NWS1" s="6"/>
      <c r="NWT1" s="6"/>
      <c r="NWU1" s="6"/>
      <c r="NWV1" s="6"/>
      <c r="NWW1" s="6"/>
      <c r="NWX1" s="6"/>
      <c r="NWY1" s="6"/>
      <c r="NWZ1" s="6"/>
      <c r="NXA1" s="6"/>
      <c r="NXB1" s="6"/>
      <c r="NXC1" s="6"/>
      <c r="NXD1" s="6"/>
      <c r="NXE1" s="6"/>
      <c r="NXF1" s="6"/>
      <c r="NXG1" s="6"/>
      <c r="NXH1" s="6"/>
      <c r="NXI1" s="6"/>
      <c r="NXJ1" s="6"/>
      <c r="NXK1" s="6"/>
      <c r="NXL1" s="6"/>
      <c r="NXM1" s="6"/>
      <c r="NXN1" s="6"/>
      <c r="NXO1" s="6"/>
      <c r="NXP1" s="6"/>
      <c r="NXQ1" s="6"/>
      <c r="NXR1" s="6"/>
      <c r="NXS1" s="6"/>
      <c r="NXT1" s="6"/>
      <c r="NXU1" s="6"/>
      <c r="NXV1" s="6"/>
      <c r="NXW1" s="6"/>
      <c r="NXX1" s="6"/>
      <c r="NXY1" s="6"/>
      <c r="NXZ1" s="6"/>
      <c r="NYA1" s="6"/>
      <c r="NYB1" s="6"/>
      <c r="NYC1" s="6"/>
      <c r="NYD1" s="6"/>
      <c r="NYE1" s="6"/>
      <c r="NYF1" s="6"/>
      <c r="NYG1" s="6"/>
      <c r="NYH1" s="6"/>
      <c r="NYI1" s="6"/>
      <c r="NYJ1" s="6"/>
      <c r="NYK1" s="6"/>
      <c r="NYL1" s="6"/>
      <c r="NYM1" s="6"/>
      <c r="NYN1" s="6"/>
      <c r="NYO1" s="6"/>
      <c r="NYP1" s="6"/>
      <c r="NYQ1" s="6"/>
      <c r="NYR1" s="6"/>
      <c r="NYS1" s="6"/>
      <c r="NYT1" s="6"/>
      <c r="NYU1" s="6"/>
      <c r="NYV1" s="6"/>
      <c r="NYW1" s="6"/>
      <c r="NYX1" s="6"/>
      <c r="NYY1" s="6"/>
      <c r="NYZ1" s="6"/>
      <c r="NZA1" s="6"/>
      <c r="NZB1" s="6"/>
      <c r="NZC1" s="6"/>
      <c r="NZD1" s="6"/>
      <c r="NZE1" s="6"/>
      <c r="NZF1" s="6"/>
      <c r="NZG1" s="6"/>
      <c r="NZH1" s="6"/>
      <c r="NZI1" s="6"/>
      <c r="NZJ1" s="6"/>
      <c r="NZK1" s="6"/>
      <c r="NZL1" s="6"/>
      <c r="NZM1" s="6"/>
      <c r="NZN1" s="6"/>
      <c r="NZO1" s="6"/>
      <c r="NZP1" s="6"/>
      <c r="NZQ1" s="6"/>
      <c r="NZR1" s="6"/>
      <c r="NZS1" s="6"/>
      <c r="NZT1" s="6"/>
      <c r="NZU1" s="6"/>
      <c r="NZV1" s="6"/>
      <c r="NZW1" s="6"/>
      <c r="NZX1" s="6"/>
      <c r="NZY1" s="6"/>
      <c r="NZZ1" s="6"/>
      <c r="OAA1" s="6"/>
      <c r="OAB1" s="6"/>
      <c r="OAC1" s="6"/>
      <c r="OAD1" s="6"/>
      <c r="OAE1" s="6"/>
      <c r="OAF1" s="6"/>
      <c r="OAG1" s="6"/>
      <c r="OAH1" s="6"/>
      <c r="OAI1" s="6"/>
      <c r="OAJ1" s="6"/>
      <c r="OAK1" s="6"/>
      <c r="OAL1" s="6"/>
      <c r="OAM1" s="6"/>
      <c r="OAN1" s="6"/>
      <c r="OAO1" s="6"/>
      <c r="OAP1" s="6"/>
      <c r="OAQ1" s="6"/>
      <c r="OAR1" s="6"/>
      <c r="OAS1" s="6"/>
      <c r="OAT1" s="6"/>
      <c r="OAU1" s="6"/>
      <c r="OAV1" s="6"/>
      <c r="OAW1" s="6"/>
      <c r="OAX1" s="6"/>
      <c r="OAY1" s="6"/>
      <c r="OAZ1" s="6"/>
      <c r="OBA1" s="6"/>
      <c r="OBB1" s="6"/>
      <c r="OBC1" s="6"/>
      <c r="OBD1" s="6"/>
      <c r="OBE1" s="6"/>
      <c r="OBF1" s="6"/>
      <c r="OBG1" s="6"/>
      <c r="OBH1" s="6"/>
      <c r="OBI1" s="6"/>
      <c r="OBJ1" s="6"/>
      <c r="OBK1" s="6"/>
      <c r="OBL1" s="6"/>
      <c r="OBM1" s="6"/>
      <c r="OBN1" s="6"/>
      <c r="OBO1" s="6"/>
      <c r="OBP1" s="6"/>
      <c r="OBQ1" s="6"/>
      <c r="OBR1" s="6"/>
      <c r="OBS1" s="6"/>
      <c r="OBT1" s="6"/>
      <c r="OBU1" s="6"/>
      <c r="OBV1" s="6"/>
      <c r="OBW1" s="6"/>
      <c r="OBX1" s="6"/>
      <c r="OBY1" s="6"/>
      <c r="OBZ1" s="6"/>
      <c r="OCA1" s="6"/>
      <c r="OCB1" s="6"/>
      <c r="OCC1" s="6"/>
      <c r="OCD1" s="6"/>
      <c r="OCE1" s="6"/>
      <c r="OCF1" s="6"/>
      <c r="OCG1" s="6"/>
      <c r="OCH1" s="6"/>
      <c r="OCI1" s="6"/>
      <c r="OCJ1" s="6"/>
      <c r="OCK1" s="6"/>
      <c r="OCL1" s="6"/>
      <c r="OCM1" s="6"/>
      <c r="OCN1" s="6"/>
      <c r="OCO1" s="6"/>
      <c r="OCP1" s="6"/>
      <c r="OCQ1" s="6"/>
      <c r="OCR1" s="6"/>
      <c r="OCS1" s="6"/>
      <c r="OCT1" s="6"/>
      <c r="OCU1" s="6"/>
      <c r="OCV1" s="6"/>
      <c r="OCW1" s="6"/>
      <c r="OCX1" s="6"/>
      <c r="OCY1" s="6"/>
      <c r="OCZ1" s="6"/>
      <c r="ODA1" s="6"/>
      <c r="ODB1" s="6"/>
      <c r="ODC1" s="6"/>
      <c r="ODD1" s="6"/>
      <c r="ODE1" s="6"/>
      <c r="ODF1" s="6"/>
      <c r="ODG1" s="6"/>
      <c r="ODH1" s="6"/>
      <c r="ODI1" s="6"/>
      <c r="ODJ1" s="6"/>
      <c r="ODK1" s="6"/>
      <c r="ODL1" s="6"/>
      <c r="ODM1" s="6"/>
      <c r="ODN1" s="6"/>
      <c r="ODO1" s="6"/>
      <c r="ODP1" s="6"/>
      <c r="ODQ1" s="6"/>
      <c r="ODR1" s="6"/>
      <c r="ODS1" s="6"/>
      <c r="ODT1" s="6"/>
      <c r="ODU1" s="6"/>
      <c r="ODV1" s="6"/>
      <c r="ODW1" s="6"/>
      <c r="ODX1" s="6"/>
      <c r="ODY1" s="6"/>
      <c r="ODZ1" s="6"/>
      <c r="OEA1" s="6"/>
      <c r="OEB1" s="6"/>
      <c r="OEC1" s="6"/>
      <c r="OED1" s="6"/>
      <c r="OEE1" s="6"/>
      <c r="OEF1" s="6"/>
      <c r="OEG1" s="6"/>
      <c r="OEH1" s="6"/>
      <c r="OEI1" s="6"/>
      <c r="OEJ1" s="6"/>
      <c r="OEK1" s="6"/>
      <c r="OEL1" s="6"/>
      <c r="OEM1" s="6"/>
      <c r="OEN1" s="6"/>
      <c r="OEO1" s="6"/>
      <c r="OEP1" s="6"/>
      <c r="OEQ1" s="6"/>
      <c r="OER1" s="6"/>
      <c r="OES1" s="6"/>
      <c r="OET1" s="6"/>
      <c r="OEU1" s="6"/>
      <c r="OEV1" s="6"/>
      <c r="OEW1" s="6"/>
      <c r="OEX1" s="6"/>
      <c r="OEY1" s="6"/>
      <c r="OEZ1" s="6"/>
      <c r="OFA1" s="6"/>
      <c r="OFB1" s="6"/>
      <c r="OFC1" s="6"/>
      <c r="OFD1" s="6"/>
      <c r="OFE1" s="6"/>
      <c r="OFF1" s="6"/>
      <c r="OFG1" s="6"/>
      <c r="OFH1" s="6"/>
      <c r="OFI1" s="6"/>
      <c r="OFJ1" s="6"/>
      <c r="OFK1" s="6"/>
      <c r="OFL1" s="6"/>
      <c r="OFM1" s="6"/>
      <c r="OFN1" s="6"/>
      <c r="OFO1" s="6"/>
      <c r="OFP1" s="6"/>
      <c r="OFQ1" s="6"/>
      <c r="OFR1" s="6"/>
      <c r="OFS1" s="6"/>
      <c r="OFT1" s="6"/>
      <c r="OFU1" s="6"/>
      <c r="OFV1" s="6"/>
      <c r="OFW1" s="6"/>
      <c r="OFX1" s="6"/>
      <c r="OFY1" s="6"/>
      <c r="OFZ1" s="6"/>
      <c r="OGA1" s="6"/>
      <c r="OGB1" s="6"/>
      <c r="OGC1" s="6"/>
      <c r="OGD1" s="6"/>
      <c r="OGE1" s="6"/>
      <c r="OGF1" s="6"/>
      <c r="OGG1" s="6"/>
      <c r="OGH1" s="6"/>
      <c r="OGI1" s="6"/>
      <c r="OGJ1" s="6"/>
      <c r="OGK1" s="6"/>
      <c r="OGL1" s="6"/>
      <c r="OGM1" s="6"/>
      <c r="OGN1" s="6"/>
      <c r="OGO1" s="6"/>
      <c r="OGP1" s="6"/>
      <c r="OGQ1" s="6"/>
      <c r="OGR1" s="6"/>
      <c r="OGS1" s="6"/>
      <c r="OGT1" s="6"/>
      <c r="OGU1" s="6"/>
      <c r="OGV1" s="6"/>
      <c r="OGW1" s="6"/>
      <c r="OGX1" s="6"/>
      <c r="OGY1" s="6"/>
      <c r="OGZ1" s="6"/>
      <c r="OHA1" s="6"/>
      <c r="OHB1" s="6"/>
      <c r="OHC1" s="6"/>
      <c r="OHD1" s="6"/>
      <c r="OHE1" s="6"/>
      <c r="OHF1" s="6"/>
      <c r="OHG1" s="6"/>
      <c r="OHH1" s="6"/>
      <c r="OHI1" s="6"/>
      <c r="OHJ1" s="6"/>
      <c r="OHK1" s="6"/>
      <c r="OHL1" s="6"/>
      <c r="OHM1" s="6"/>
      <c r="OHN1" s="6"/>
      <c r="OHO1" s="6"/>
      <c r="OHP1" s="6"/>
      <c r="OHQ1" s="6"/>
      <c r="OHR1" s="6"/>
      <c r="OHS1" s="6"/>
      <c r="OHT1" s="6"/>
      <c r="OHU1" s="6"/>
      <c r="OHV1" s="6"/>
      <c r="OHW1" s="6"/>
      <c r="OHX1" s="6"/>
      <c r="OHY1" s="6"/>
      <c r="OHZ1" s="6"/>
      <c r="OIA1" s="6"/>
      <c r="OIB1" s="6"/>
      <c r="OIC1" s="6"/>
      <c r="OID1" s="6"/>
      <c r="OIE1" s="6"/>
      <c r="OIF1" s="6"/>
      <c r="OIG1" s="6"/>
      <c r="OIH1" s="6"/>
      <c r="OII1" s="6"/>
      <c r="OIJ1" s="6"/>
      <c r="OIK1" s="6"/>
      <c r="OIL1" s="6"/>
      <c r="OIM1" s="6"/>
      <c r="OIN1" s="6"/>
      <c r="OIO1" s="6"/>
      <c r="OIP1" s="6"/>
      <c r="OIQ1" s="6"/>
      <c r="OIR1" s="6"/>
      <c r="OIS1" s="6"/>
      <c r="OIT1" s="6"/>
      <c r="OIU1" s="6"/>
      <c r="OIV1" s="6"/>
      <c r="OIW1" s="6"/>
      <c r="OIX1" s="6"/>
      <c r="OIY1" s="6"/>
      <c r="OIZ1" s="6"/>
      <c r="OJA1" s="6"/>
      <c r="OJB1" s="6"/>
      <c r="OJC1" s="6"/>
      <c r="OJD1" s="6"/>
      <c r="OJE1" s="6"/>
      <c r="OJF1" s="6"/>
      <c r="OJG1" s="6"/>
      <c r="OJH1" s="6"/>
      <c r="OJI1" s="6"/>
      <c r="OJJ1" s="6"/>
      <c r="OJK1" s="6"/>
      <c r="OJL1" s="6"/>
      <c r="OJM1" s="6"/>
      <c r="OJN1" s="6"/>
      <c r="OJO1" s="6"/>
      <c r="OJP1" s="6"/>
      <c r="OJQ1" s="6"/>
      <c r="OJR1" s="6"/>
      <c r="OJS1" s="6"/>
      <c r="OJT1" s="6"/>
      <c r="OJU1" s="6"/>
      <c r="OJV1" s="6"/>
      <c r="OJW1" s="6"/>
      <c r="OJX1" s="6"/>
      <c r="OJY1" s="6"/>
      <c r="OJZ1" s="6"/>
      <c r="OKA1" s="6"/>
      <c r="OKB1" s="6"/>
      <c r="OKC1" s="6"/>
      <c r="OKD1" s="6"/>
      <c r="OKE1" s="6"/>
      <c r="OKF1" s="6"/>
      <c r="OKG1" s="6"/>
      <c r="OKH1" s="6"/>
      <c r="OKI1" s="6"/>
      <c r="OKJ1" s="6"/>
      <c r="OKK1" s="6"/>
      <c r="OKL1" s="6"/>
      <c r="OKM1" s="6"/>
      <c r="OKN1" s="6"/>
      <c r="OKO1" s="6"/>
      <c r="OKP1" s="6"/>
      <c r="OKQ1" s="6"/>
      <c r="OKR1" s="6"/>
      <c r="OKS1" s="6"/>
      <c r="OKT1" s="6"/>
      <c r="OKU1" s="6"/>
      <c r="OKV1" s="6"/>
      <c r="OKW1" s="6"/>
      <c r="OKX1" s="6"/>
      <c r="OKY1" s="6"/>
      <c r="OKZ1" s="6"/>
      <c r="OLA1" s="6"/>
      <c r="OLB1" s="6"/>
      <c r="OLC1" s="6"/>
      <c r="OLD1" s="6"/>
      <c r="OLE1" s="6"/>
      <c r="OLF1" s="6"/>
      <c r="OLG1" s="6"/>
      <c r="OLH1" s="6"/>
      <c r="OLI1" s="6"/>
      <c r="OLJ1" s="6"/>
      <c r="OLK1" s="6"/>
      <c r="OLL1" s="6"/>
      <c r="OLM1" s="6"/>
      <c r="OLN1" s="6"/>
      <c r="OLO1" s="6"/>
      <c r="OLP1" s="6"/>
      <c r="OLQ1" s="6"/>
      <c r="OLR1" s="6"/>
      <c r="OLS1" s="6"/>
      <c r="OLT1" s="6"/>
      <c r="OLU1" s="6"/>
      <c r="OLV1" s="6"/>
      <c r="OLW1" s="6"/>
      <c r="OLX1" s="6"/>
      <c r="OLY1" s="6"/>
      <c r="OLZ1" s="6"/>
      <c r="OMA1" s="6"/>
      <c r="OMB1" s="6"/>
      <c r="OMC1" s="6"/>
      <c r="OMD1" s="6"/>
      <c r="OME1" s="6"/>
      <c r="OMF1" s="6"/>
      <c r="OMG1" s="6"/>
      <c r="OMH1" s="6"/>
      <c r="OMI1" s="6"/>
      <c r="OMJ1" s="6"/>
      <c r="OMK1" s="6"/>
      <c r="OML1" s="6"/>
      <c r="OMM1" s="6"/>
      <c r="OMN1" s="6"/>
      <c r="OMO1" s="6"/>
      <c r="OMP1" s="6"/>
      <c r="OMQ1" s="6"/>
      <c r="OMR1" s="6"/>
      <c r="OMS1" s="6"/>
      <c r="OMT1" s="6"/>
      <c r="OMU1" s="6"/>
      <c r="OMV1" s="6"/>
      <c r="OMW1" s="6"/>
      <c r="OMX1" s="6"/>
      <c r="OMY1" s="6"/>
      <c r="OMZ1" s="6"/>
      <c r="ONA1" s="6"/>
      <c r="ONB1" s="6"/>
      <c r="ONC1" s="6"/>
      <c r="OND1" s="6"/>
      <c r="ONE1" s="6"/>
      <c r="ONF1" s="6"/>
      <c r="ONG1" s="6"/>
      <c r="ONH1" s="6"/>
      <c r="ONI1" s="6"/>
      <c r="ONJ1" s="6"/>
      <c r="ONK1" s="6"/>
      <c r="ONL1" s="6"/>
      <c r="ONM1" s="6"/>
      <c r="ONN1" s="6"/>
      <c r="ONO1" s="6"/>
      <c r="ONP1" s="6"/>
      <c r="ONQ1" s="6"/>
      <c r="ONR1" s="6"/>
      <c r="ONS1" s="6"/>
      <c r="ONT1" s="6"/>
      <c r="ONU1" s="6"/>
      <c r="ONV1" s="6"/>
      <c r="ONW1" s="6"/>
      <c r="ONX1" s="6"/>
      <c r="ONY1" s="6"/>
      <c r="ONZ1" s="6"/>
      <c r="OOA1" s="6"/>
      <c r="OOB1" s="6"/>
      <c r="OOC1" s="6"/>
      <c r="OOD1" s="6"/>
      <c r="OOE1" s="6"/>
      <c r="OOF1" s="6"/>
      <c r="OOG1" s="6"/>
      <c r="OOH1" s="6"/>
      <c r="OOI1" s="6"/>
      <c r="OOJ1" s="6"/>
      <c r="OOK1" s="6"/>
      <c r="OOL1" s="6"/>
      <c r="OOM1" s="6"/>
      <c r="OON1" s="6"/>
      <c r="OOO1" s="6"/>
      <c r="OOP1" s="6"/>
      <c r="OOQ1" s="6"/>
      <c r="OOR1" s="6"/>
      <c r="OOS1" s="6"/>
      <c r="OOT1" s="6"/>
      <c r="OOU1" s="6"/>
      <c r="OOV1" s="6"/>
      <c r="OOW1" s="6"/>
      <c r="OOX1" s="6"/>
      <c r="OOY1" s="6"/>
      <c r="OOZ1" s="6"/>
      <c r="OPA1" s="6"/>
      <c r="OPB1" s="6"/>
      <c r="OPC1" s="6"/>
      <c r="OPD1" s="6"/>
      <c r="OPE1" s="6"/>
      <c r="OPF1" s="6"/>
      <c r="OPG1" s="6"/>
      <c r="OPH1" s="6"/>
      <c r="OPI1" s="6"/>
      <c r="OPJ1" s="6"/>
      <c r="OPK1" s="6"/>
      <c r="OPL1" s="6"/>
      <c r="OPM1" s="6"/>
      <c r="OPN1" s="6"/>
      <c r="OPO1" s="6"/>
      <c r="OPP1" s="6"/>
      <c r="OPQ1" s="6"/>
      <c r="OPR1" s="6"/>
      <c r="OPS1" s="6"/>
      <c r="OPT1" s="6"/>
      <c r="OPU1" s="6"/>
      <c r="OPV1" s="6"/>
      <c r="OPW1" s="6"/>
      <c r="OPX1" s="6"/>
      <c r="OPY1" s="6"/>
      <c r="OPZ1" s="6"/>
      <c r="OQA1" s="6"/>
      <c r="OQB1" s="6"/>
      <c r="OQC1" s="6"/>
      <c r="OQD1" s="6"/>
      <c r="OQE1" s="6"/>
      <c r="OQF1" s="6"/>
      <c r="OQG1" s="6"/>
      <c r="OQH1" s="6"/>
      <c r="OQI1" s="6"/>
      <c r="OQJ1" s="6"/>
      <c r="OQK1" s="6"/>
      <c r="OQL1" s="6"/>
      <c r="OQM1" s="6"/>
      <c r="OQN1" s="6"/>
      <c r="OQO1" s="6"/>
      <c r="OQP1" s="6"/>
      <c r="OQQ1" s="6"/>
      <c r="OQR1" s="6"/>
      <c r="OQS1" s="6"/>
      <c r="OQT1" s="6"/>
      <c r="OQU1" s="6"/>
      <c r="OQV1" s="6"/>
      <c r="OQW1" s="6"/>
      <c r="OQX1" s="6"/>
      <c r="OQY1" s="6"/>
      <c r="OQZ1" s="6"/>
      <c r="ORA1" s="6"/>
      <c r="ORB1" s="6"/>
      <c r="ORC1" s="6"/>
      <c r="ORD1" s="6"/>
      <c r="ORE1" s="6"/>
      <c r="ORF1" s="6"/>
      <c r="ORG1" s="6"/>
      <c r="ORH1" s="6"/>
      <c r="ORI1" s="6"/>
      <c r="ORJ1" s="6"/>
      <c r="ORK1" s="6"/>
      <c r="ORL1" s="6"/>
      <c r="ORM1" s="6"/>
      <c r="ORN1" s="6"/>
      <c r="ORO1" s="6"/>
      <c r="ORP1" s="6"/>
      <c r="ORQ1" s="6"/>
      <c r="ORR1" s="6"/>
      <c r="ORS1" s="6"/>
      <c r="ORT1" s="6"/>
      <c r="ORU1" s="6"/>
      <c r="ORV1" s="6"/>
      <c r="ORW1" s="6"/>
      <c r="ORX1" s="6"/>
      <c r="ORY1" s="6"/>
      <c r="ORZ1" s="6"/>
      <c r="OSA1" s="6"/>
      <c r="OSB1" s="6"/>
      <c r="OSC1" s="6"/>
      <c r="OSD1" s="6"/>
      <c r="OSE1" s="6"/>
      <c r="OSF1" s="6"/>
      <c r="OSG1" s="6"/>
      <c r="OSH1" s="6"/>
      <c r="OSI1" s="6"/>
      <c r="OSJ1" s="6"/>
      <c r="OSK1" s="6"/>
      <c r="OSL1" s="6"/>
      <c r="OSM1" s="6"/>
      <c r="OSN1" s="6"/>
      <c r="OSO1" s="6"/>
      <c r="OSP1" s="6"/>
      <c r="OSQ1" s="6"/>
      <c r="OSR1" s="6"/>
      <c r="OSS1" s="6"/>
      <c r="OST1" s="6"/>
      <c r="OSU1" s="6"/>
      <c r="OSV1" s="6"/>
      <c r="OSW1" s="6"/>
      <c r="OSX1" s="6"/>
      <c r="OSY1" s="6"/>
      <c r="OSZ1" s="6"/>
      <c r="OTA1" s="6"/>
      <c r="OTB1" s="6"/>
      <c r="OTC1" s="6"/>
      <c r="OTD1" s="6"/>
      <c r="OTE1" s="6"/>
      <c r="OTF1" s="6"/>
      <c r="OTG1" s="6"/>
      <c r="OTH1" s="6"/>
      <c r="OTI1" s="6"/>
      <c r="OTJ1" s="6"/>
      <c r="OTK1" s="6"/>
      <c r="OTL1" s="6"/>
      <c r="OTM1" s="6"/>
      <c r="OTN1" s="6"/>
      <c r="OTO1" s="6"/>
      <c r="OTP1" s="6"/>
      <c r="OTQ1" s="6"/>
      <c r="OTR1" s="6"/>
      <c r="OTS1" s="6"/>
      <c r="OTT1" s="6"/>
      <c r="OTU1" s="6"/>
      <c r="OTV1" s="6"/>
      <c r="OTW1" s="6"/>
      <c r="OTX1" s="6"/>
      <c r="OTY1" s="6"/>
      <c r="OTZ1" s="6"/>
      <c r="OUA1" s="6"/>
      <c r="OUB1" s="6"/>
      <c r="OUC1" s="6"/>
      <c r="OUD1" s="6"/>
      <c r="OUE1" s="6"/>
      <c r="OUF1" s="6"/>
      <c r="OUG1" s="6"/>
      <c r="OUH1" s="6"/>
      <c r="OUI1" s="6"/>
      <c r="OUJ1" s="6"/>
      <c r="OUK1" s="6"/>
      <c r="OUL1" s="6"/>
      <c r="OUM1" s="6"/>
      <c r="OUN1" s="6"/>
      <c r="OUO1" s="6"/>
      <c r="OUP1" s="6"/>
      <c r="OUQ1" s="6"/>
      <c r="OUR1" s="6"/>
      <c r="OUS1" s="6"/>
      <c r="OUT1" s="6"/>
      <c r="OUU1" s="6"/>
      <c r="OUV1" s="6"/>
      <c r="OUW1" s="6"/>
      <c r="OUX1" s="6"/>
      <c r="OUY1" s="6"/>
      <c r="OUZ1" s="6"/>
      <c r="OVA1" s="6"/>
      <c r="OVB1" s="6"/>
      <c r="OVC1" s="6"/>
      <c r="OVD1" s="6"/>
      <c r="OVE1" s="6"/>
      <c r="OVF1" s="6"/>
      <c r="OVG1" s="6"/>
      <c r="OVH1" s="6"/>
      <c r="OVI1" s="6"/>
      <c r="OVJ1" s="6"/>
      <c r="OVK1" s="6"/>
      <c r="OVL1" s="6"/>
      <c r="OVM1" s="6"/>
      <c r="OVN1" s="6"/>
      <c r="OVO1" s="6"/>
      <c r="OVP1" s="6"/>
      <c r="OVQ1" s="6"/>
      <c r="OVR1" s="6"/>
      <c r="OVS1" s="6"/>
      <c r="OVT1" s="6"/>
      <c r="OVU1" s="6"/>
      <c r="OVV1" s="6"/>
      <c r="OVW1" s="6"/>
      <c r="OVX1" s="6"/>
      <c r="OVY1" s="6"/>
      <c r="OVZ1" s="6"/>
      <c r="OWA1" s="6"/>
      <c r="OWB1" s="6"/>
      <c r="OWC1" s="6"/>
      <c r="OWD1" s="6"/>
      <c r="OWE1" s="6"/>
      <c r="OWF1" s="6"/>
      <c r="OWG1" s="6"/>
      <c r="OWH1" s="6"/>
      <c r="OWI1" s="6"/>
      <c r="OWJ1" s="6"/>
      <c r="OWK1" s="6"/>
      <c r="OWL1" s="6"/>
      <c r="OWM1" s="6"/>
      <c r="OWN1" s="6"/>
      <c r="OWO1" s="6"/>
      <c r="OWP1" s="6"/>
      <c r="OWQ1" s="6"/>
      <c r="OWR1" s="6"/>
      <c r="OWS1" s="6"/>
      <c r="OWT1" s="6"/>
      <c r="OWU1" s="6"/>
      <c r="OWV1" s="6"/>
      <c r="OWW1" s="6"/>
      <c r="OWX1" s="6"/>
      <c r="OWY1" s="6"/>
      <c r="OWZ1" s="6"/>
      <c r="OXA1" s="6"/>
      <c r="OXB1" s="6"/>
      <c r="OXC1" s="6"/>
      <c r="OXD1" s="6"/>
      <c r="OXE1" s="6"/>
      <c r="OXF1" s="6"/>
      <c r="OXG1" s="6"/>
      <c r="OXH1" s="6"/>
      <c r="OXI1" s="6"/>
      <c r="OXJ1" s="6"/>
      <c r="OXK1" s="6"/>
      <c r="OXL1" s="6"/>
      <c r="OXM1" s="6"/>
      <c r="OXN1" s="6"/>
      <c r="OXO1" s="6"/>
      <c r="OXP1" s="6"/>
      <c r="OXQ1" s="6"/>
      <c r="OXR1" s="6"/>
      <c r="OXS1" s="6"/>
      <c r="OXT1" s="6"/>
      <c r="OXU1" s="6"/>
      <c r="OXV1" s="6"/>
      <c r="OXW1" s="6"/>
      <c r="OXX1" s="6"/>
      <c r="OXY1" s="6"/>
      <c r="OXZ1" s="6"/>
      <c r="OYA1" s="6"/>
      <c r="OYB1" s="6"/>
      <c r="OYC1" s="6"/>
      <c r="OYD1" s="6"/>
      <c r="OYE1" s="6"/>
      <c r="OYF1" s="6"/>
      <c r="OYG1" s="6"/>
      <c r="OYH1" s="6"/>
      <c r="OYI1" s="6"/>
      <c r="OYJ1" s="6"/>
      <c r="OYK1" s="6"/>
      <c r="OYL1" s="6"/>
      <c r="OYM1" s="6"/>
      <c r="OYN1" s="6"/>
      <c r="OYO1" s="6"/>
      <c r="OYP1" s="6"/>
      <c r="OYQ1" s="6"/>
      <c r="OYR1" s="6"/>
      <c r="OYS1" s="6"/>
      <c r="OYT1" s="6"/>
      <c r="OYU1" s="6"/>
      <c r="OYV1" s="6"/>
      <c r="OYW1" s="6"/>
      <c r="OYX1" s="6"/>
      <c r="OYY1" s="6"/>
      <c r="OYZ1" s="6"/>
      <c r="OZA1" s="6"/>
      <c r="OZB1" s="6"/>
      <c r="OZC1" s="6"/>
      <c r="OZD1" s="6"/>
      <c r="OZE1" s="6"/>
      <c r="OZF1" s="6"/>
      <c r="OZG1" s="6"/>
      <c r="OZH1" s="6"/>
      <c r="OZI1" s="6"/>
      <c r="OZJ1" s="6"/>
      <c r="OZK1" s="6"/>
      <c r="OZL1" s="6"/>
      <c r="OZM1" s="6"/>
      <c r="OZN1" s="6"/>
      <c r="OZO1" s="6"/>
      <c r="OZP1" s="6"/>
      <c r="OZQ1" s="6"/>
      <c r="OZR1" s="6"/>
      <c r="OZS1" s="6"/>
      <c r="OZT1" s="6"/>
      <c r="OZU1" s="6"/>
      <c r="OZV1" s="6"/>
      <c r="OZW1" s="6"/>
      <c r="OZX1" s="6"/>
      <c r="OZY1" s="6"/>
      <c r="OZZ1" s="6"/>
      <c r="PAA1" s="6"/>
      <c r="PAB1" s="6"/>
      <c r="PAC1" s="6"/>
      <c r="PAD1" s="6"/>
      <c r="PAE1" s="6"/>
      <c r="PAF1" s="6"/>
      <c r="PAG1" s="6"/>
      <c r="PAH1" s="6"/>
      <c r="PAI1" s="6"/>
      <c r="PAJ1" s="6"/>
      <c r="PAK1" s="6"/>
      <c r="PAL1" s="6"/>
      <c r="PAM1" s="6"/>
      <c r="PAN1" s="6"/>
      <c r="PAO1" s="6"/>
      <c r="PAP1" s="6"/>
      <c r="PAQ1" s="6"/>
      <c r="PAR1" s="6"/>
      <c r="PAS1" s="6"/>
      <c r="PAT1" s="6"/>
      <c r="PAU1" s="6"/>
      <c r="PAV1" s="6"/>
      <c r="PAW1" s="6"/>
      <c r="PAX1" s="6"/>
      <c r="PAY1" s="6"/>
      <c r="PAZ1" s="6"/>
      <c r="PBA1" s="6"/>
      <c r="PBB1" s="6"/>
      <c r="PBC1" s="6"/>
      <c r="PBD1" s="6"/>
      <c r="PBE1" s="6"/>
      <c r="PBF1" s="6"/>
      <c r="PBG1" s="6"/>
      <c r="PBH1" s="6"/>
      <c r="PBI1" s="6"/>
      <c r="PBJ1" s="6"/>
      <c r="PBK1" s="6"/>
      <c r="PBL1" s="6"/>
      <c r="PBM1" s="6"/>
      <c r="PBN1" s="6"/>
      <c r="PBO1" s="6"/>
      <c r="PBP1" s="6"/>
      <c r="PBQ1" s="6"/>
      <c r="PBR1" s="6"/>
      <c r="PBS1" s="6"/>
      <c r="PBT1" s="6"/>
      <c r="PBU1" s="6"/>
      <c r="PBV1" s="6"/>
      <c r="PBW1" s="6"/>
      <c r="PBX1" s="6"/>
      <c r="PBY1" s="6"/>
      <c r="PBZ1" s="6"/>
      <c r="PCA1" s="6"/>
      <c r="PCB1" s="6"/>
      <c r="PCC1" s="6"/>
      <c r="PCD1" s="6"/>
      <c r="PCE1" s="6"/>
      <c r="PCF1" s="6"/>
      <c r="PCG1" s="6"/>
      <c r="PCH1" s="6"/>
      <c r="PCI1" s="6"/>
      <c r="PCJ1" s="6"/>
      <c r="PCK1" s="6"/>
      <c r="PCL1" s="6"/>
      <c r="PCM1" s="6"/>
      <c r="PCN1" s="6"/>
      <c r="PCO1" s="6"/>
      <c r="PCP1" s="6"/>
      <c r="PCQ1" s="6"/>
      <c r="PCR1" s="6"/>
      <c r="PCS1" s="6"/>
      <c r="PCT1" s="6"/>
      <c r="PCU1" s="6"/>
      <c r="PCV1" s="6"/>
      <c r="PCW1" s="6"/>
      <c r="PCX1" s="6"/>
      <c r="PCY1" s="6"/>
      <c r="PCZ1" s="6"/>
      <c r="PDA1" s="6"/>
      <c r="PDB1" s="6"/>
      <c r="PDC1" s="6"/>
      <c r="PDD1" s="6"/>
      <c r="PDE1" s="6"/>
      <c r="PDF1" s="6"/>
      <c r="PDG1" s="6"/>
      <c r="PDH1" s="6"/>
      <c r="PDI1" s="6"/>
      <c r="PDJ1" s="6"/>
      <c r="PDK1" s="6"/>
      <c r="PDL1" s="6"/>
      <c r="PDM1" s="6"/>
      <c r="PDN1" s="6"/>
      <c r="PDO1" s="6"/>
      <c r="PDP1" s="6"/>
      <c r="PDQ1" s="6"/>
      <c r="PDR1" s="6"/>
      <c r="PDS1" s="6"/>
      <c r="PDT1" s="6"/>
      <c r="PDU1" s="6"/>
      <c r="PDV1" s="6"/>
      <c r="PDW1" s="6"/>
      <c r="PDX1" s="6"/>
      <c r="PDY1" s="6"/>
      <c r="PDZ1" s="6"/>
      <c r="PEA1" s="6"/>
      <c r="PEB1" s="6"/>
      <c r="PEC1" s="6"/>
      <c r="PED1" s="6"/>
      <c r="PEE1" s="6"/>
      <c r="PEF1" s="6"/>
      <c r="PEG1" s="6"/>
      <c r="PEH1" s="6"/>
      <c r="PEI1" s="6"/>
      <c r="PEJ1" s="6"/>
      <c r="PEK1" s="6"/>
      <c r="PEL1" s="6"/>
      <c r="PEM1" s="6"/>
      <c r="PEN1" s="6"/>
      <c r="PEO1" s="6"/>
      <c r="PEP1" s="6"/>
      <c r="PEQ1" s="6"/>
      <c r="PER1" s="6"/>
      <c r="PES1" s="6"/>
      <c r="PET1" s="6"/>
      <c r="PEU1" s="6"/>
      <c r="PEV1" s="6"/>
      <c r="PEW1" s="6"/>
      <c r="PEX1" s="6"/>
      <c r="PEY1" s="6"/>
      <c r="PEZ1" s="6"/>
      <c r="PFA1" s="6"/>
      <c r="PFB1" s="6"/>
      <c r="PFC1" s="6"/>
      <c r="PFD1" s="6"/>
      <c r="PFE1" s="6"/>
      <c r="PFF1" s="6"/>
      <c r="PFG1" s="6"/>
      <c r="PFH1" s="6"/>
      <c r="PFI1" s="6"/>
      <c r="PFJ1" s="6"/>
      <c r="PFK1" s="6"/>
      <c r="PFL1" s="6"/>
      <c r="PFM1" s="6"/>
      <c r="PFN1" s="6"/>
      <c r="PFO1" s="6"/>
      <c r="PFP1" s="6"/>
      <c r="PFQ1" s="6"/>
      <c r="PFR1" s="6"/>
      <c r="PFS1" s="6"/>
      <c r="PFT1" s="6"/>
      <c r="PFU1" s="6"/>
      <c r="PFV1" s="6"/>
      <c r="PFW1" s="6"/>
      <c r="PFX1" s="6"/>
      <c r="PFY1" s="6"/>
      <c r="PFZ1" s="6"/>
      <c r="PGA1" s="6"/>
      <c r="PGB1" s="6"/>
      <c r="PGC1" s="6"/>
      <c r="PGD1" s="6"/>
      <c r="PGE1" s="6"/>
      <c r="PGF1" s="6"/>
      <c r="PGG1" s="6"/>
      <c r="PGH1" s="6"/>
      <c r="PGI1" s="6"/>
      <c r="PGJ1" s="6"/>
      <c r="PGK1" s="6"/>
      <c r="PGL1" s="6"/>
      <c r="PGM1" s="6"/>
      <c r="PGN1" s="6"/>
      <c r="PGO1" s="6"/>
      <c r="PGP1" s="6"/>
      <c r="PGQ1" s="6"/>
      <c r="PGR1" s="6"/>
      <c r="PGS1" s="6"/>
      <c r="PGT1" s="6"/>
      <c r="PGU1" s="6"/>
      <c r="PGV1" s="6"/>
      <c r="PGW1" s="6"/>
      <c r="PGX1" s="6"/>
      <c r="PGY1" s="6"/>
      <c r="PGZ1" s="6"/>
      <c r="PHA1" s="6"/>
      <c r="PHB1" s="6"/>
      <c r="PHC1" s="6"/>
      <c r="PHD1" s="6"/>
      <c r="PHE1" s="6"/>
      <c r="PHF1" s="6"/>
      <c r="PHG1" s="6"/>
      <c r="PHH1" s="6"/>
      <c r="PHI1" s="6"/>
      <c r="PHJ1" s="6"/>
      <c r="PHK1" s="6"/>
      <c r="PHL1" s="6"/>
      <c r="PHM1" s="6"/>
      <c r="PHN1" s="6"/>
      <c r="PHO1" s="6"/>
      <c r="PHP1" s="6"/>
      <c r="PHQ1" s="6"/>
      <c r="PHR1" s="6"/>
      <c r="PHS1" s="6"/>
      <c r="PHT1" s="6"/>
      <c r="PHU1" s="6"/>
      <c r="PHV1" s="6"/>
      <c r="PHW1" s="6"/>
      <c r="PHX1" s="6"/>
      <c r="PHY1" s="6"/>
      <c r="PHZ1" s="6"/>
      <c r="PIA1" s="6"/>
      <c r="PIB1" s="6"/>
      <c r="PIC1" s="6"/>
      <c r="PID1" s="6"/>
      <c r="PIE1" s="6"/>
      <c r="PIF1" s="6"/>
      <c r="PIG1" s="6"/>
      <c r="PIH1" s="6"/>
      <c r="PII1" s="6"/>
      <c r="PIJ1" s="6"/>
      <c r="PIK1" s="6"/>
      <c r="PIL1" s="6"/>
      <c r="PIM1" s="6"/>
      <c r="PIN1" s="6"/>
      <c r="PIO1" s="6"/>
      <c r="PIP1" s="6"/>
      <c r="PIQ1" s="6"/>
      <c r="PIR1" s="6"/>
      <c r="PIS1" s="6"/>
      <c r="PIT1" s="6"/>
      <c r="PIU1" s="6"/>
      <c r="PIV1" s="6"/>
      <c r="PIW1" s="6"/>
      <c r="PIX1" s="6"/>
      <c r="PIY1" s="6"/>
      <c r="PIZ1" s="6"/>
      <c r="PJA1" s="6"/>
      <c r="PJB1" s="6"/>
      <c r="PJC1" s="6"/>
      <c r="PJD1" s="6"/>
      <c r="PJE1" s="6"/>
      <c r="PJF1" s="6"/>
      <c r="PJG1" s="6"/>
      <c r="PJH1" s="6"/>
      <c r="PJI1" s="6"/>
      <c r="PJJ1" s="6"/>
      <c r="PJK1" s="6"/>
      <c r="PJL1" s="6"/>
      <c r="PJM1" s="6"/>
      <c r="PJN1" s="6"/>
      <c r="PJO1" s="6"/>
      <c r="PJP1" s="6"/>
      <c r="PJQ1" s="6"/>
      <c r="PJR1" s="6"/>
      <c r="PJS1" s="6"/>
      <c r="PJT1" s="6"/>
      <c r="PJU1" s="6"/>
      <c r="PJV1" s="6"/>
      <c r="PJW1" s="6"/>
      <c r="PJX1" s="6"/>
      <c r="PJY1" s="6"/>
      <c r="PJZ1" s="6"/>
      <c r="PKA1" s="6"/>
      <c r="PKB1" s="6"/>
      <c r="PKC1" s="6"/>
      <c r="PKD1" s="6"/>
      <c r="PKE1" s="6"/>
      <c r="PKF1" s="6"/>
      <c r="PKG1" s="6"/>
      <c r="PKH1" s="6"/>
      <c r="PKI1" s="6"/>
      <c r="PKJ1" s="6"/>
      <c r="PKK1" s="6"/>
      <c r="PKL1" s="6"/>
      <c r="PKM1" s="6"/>
      <c r="PKN1" s="6"/>
      <c r="PKO1" s="6"/>
      <c r="PKP1" s="6"/>
      <c r="PKQ1" s="6"/>
      <c r="PKR1" s="6"/>
      <c r="PKS1" s="6"/>
      <c r="PKT1" s="6"/>
      <c r="PKU1" s="6"/>
      <c r="PKV1" s="6"/>
      <c r="PKW1" s="6"/>
      <c r="PKX1" s="6"/>
      <c r="PKY1" s="6"/>
      <c r="PKZ1" s="6"/>
      <c r="PLA1" s="6"/>
      <c r="PLB1" s="6"/>
      <c r="PLC1" s="6"/>
      <c r="PLD1" s="6"/>
      <c r="PLE1" s="6"/>
      <c r="PLF1" s="6"/>
      <c r="PLG1" s="6"/>
      <c r="PLH1" s="6"/>
      <c r="PLI1" s="6"/>
      <c r="PLJ1" s="6"/>
      <c r="PLK1" s="6"/>
      <c r="PLL1" s="6"/>
      <c r="PLM1" s="6"/>
      <c r="PLN1" s="6"/>
      <c r="PLO1" s="6"/>
      <c r="PLP1" s="6"/>
      <c r="PLQ1" s="6"/>
      <c r="PLR1" s="6"/>
      <c r="PLS1" s="6"/>
      <c r="PLT1" s="6"/>
      <c r="PLU1" s="6"/>
      <c r="PLV1" s="6"/>
      <c r="PLW1" s="6"/>
      <c r="PLX1" s="6"/>
      <c r="PLY1" s="6"/>
      <c r="PLZ1" s="6"/>
      <c r="PMA1" s="6"/>
      <c r="PMB1" s="6"/>
      <c r="PMC1" s="6"/>
      <c r="PMD1" s="6"/>
      <c r="PME1" s="6"/>
      <c r="PMF1" s="6"/>
      <c r="PMG1" s="6"/>
      <c r="PMH1" s="6"/>
      <c r="PMI1" s="6"/>
      <c r="PMJ1" s="6"/>
      <c r="PMK1" s="6"/>
      <c r="PML1" s="6"/>
      <c r="PMM1" s="6"/>
      <c r="PMN1" s="6"/>
      <c r="PMO1" s="6"/>
      <c r="PMP1" s="6"/>
      <c r="PMQ1" s="6"/>
      <c r="PMR1" s="6"/>
      <c r="PMS1" s="6"/>
      <c r="PMT1" s="6"/>
      <c r="PMU1" s="6"/>
      <c r="PMV1" s="6"/>
      <c r="PMW1" s="6"/>
      <c r="PMX1" s="6"/>
      <c r="PMY1" s="6"/>
      <c r="PMZ1" s="6"/>
      <c r="PNA1" s="6"/>
      <c r="PNB1" s="6"/>
      <c r="PNC1" s="6"/>
      <c r="PND1" s="6"/>
      <c r="PNE1" s="6"/>
      <c r="PNF1" s="6"/>
      <c r="PNG1" s="6"/>
      <c r="PNH1" s="6"/>
      <c r="PNI1" s="6"/>
      <c r="PNJ1" s="6"/>
      <c r="PNK1" s="6"/>
      <c r="PNL1" s="6"/>
      <c r="PNM1" s="6"/>
      <c r="PNN1" s="6"/>
      <c r="PNO1" s="6"/>
      <c r="PNP1" s="6"/>
      <c r="PNQ1" s="6"/>
      <c r="PNR1" s="6"/>
      <c r="PNS1" s="6"/>
      <c r="PNT1" s="6"/>
      <c r="PNU1" s="6"/>
      <c r="PNV1" s="6"/>
      <c r="PNW1" s="6"/>
      <c r="PNX1" s="6"/>
      <c r="PNY1" s="6"/>
      <c r="PNZ1" s="6"/>
      <c r="POA1" s="6"/>
      <c r="POB1" s="6"/>
      <c r="POC1" s="6"/>
      <c r="POD1" s="6"/>
      <c r="POE1" s="6"/>
      <c r="POF1" s="6"/>
      <c r="POG1" s="6"/>
      <c r="POH1" s="6"/>
      <c r="POI1" s="6"/>
      <c r="POJ1" s="6"/>
      <c r="POK1" s="6"/>
      <c r="POL1" s="6"/>
      <c r="POM1" s="6"/>
      <c r="PON1" s="6"/>
      <c r="POO1" s="6"/>
      <c r="POP1" s="6"/>
      <c r="POQ1" s="6"/>
      <c r="POR1" s="6"/>
      <c r="POS1" s="6"/>
      <c r="POT1" s="6"/>
      <c r="POU1" s="6"/>
      <c r="POV1" s="6"/>
      <c r="POW1" s="6"/>
      <c r="POX1" s="6"/>
      <c r="POY1" s="6"/>
      <c r="POZ1" s="6"/>
      <c r="PPA1" s="6"/>
      <c r="PPB1" s="6"/>
      <c r="PPC1" s="6"/>
      <c r="PPD1" s="6"/>
      <c r="PPE1" s="6"/>
      <c r="PPF1" s="6"/>
      <c r="PPG1" s="6"/>
      <c r="PPH1" s="6"/>
      <c r="PPI1" s="6"/>
      <c r="PPJ1" s="6"/>
      <c r="PPK1" s="6"/>
      <c r="PPL1" s="6"/>
      <c r="PPM1" s="6"/>
      <c r="PPN1" s="6"/>
      <c r="PPO1" s="6"/>
      <c r="PPP1" s="6"/>
      <c r="PPQ1" s="6"/>
      <c r="PPR1" s="6"/>
      <c r="PPS1" s="6"/>
      <c r="PPT1" s="6"/>
      <c r="PPU1" s="6"/>
      <c r="PPV1" s="6"/>
      <c r="PPW1" s="6"/>
      <c r="PPX1" s="6"/>
      <c r="PPY1" s="6"/>
      <c r="PPZ1" s="6"/>
      <c r="PQA1" s="6"/>
      <c r="PQB1" s="6"/>
      <c r="PQC1" s="6"/>
      <c r="PQD1" s="6"/>
      <c r="PQE1" s="6"/>
      <c r="PQF1" s="6"/>
      <c r="PQG1" s="6"/>
      <c r="PQH1" s="6"/>
      <c r="PQI1" s="6"/>
      <c r="PQJ1" s="6"/>
      <c r="PQK1" s="6"/>
      <c r="PQL1" s="6"/>
      <c r="PQM1" s="6"/>
      <c r="PQN1" s="6"/>
      <c r="PQO1" s="6"/>
      <c r="PQP1" s="6"/>
      <c r="PQQ1" s="6"/>
      <c r="PQR1" s="6"/>
      <c r="PQS1" s="6"/>
      <c r="PQT1" s="6"/>
      <c r="PQU1" s="6"/>
      <c r="PQV1" s="6"/>
      <c r="PQW1" s="6"/>
      <c r="PQX1" s="6"/>
      <c r="PQY1" s="6"/>
      <c r="PQZ1" s="6"/>
      <c r="PRA1" s="6"/>
      <c r="PRB1" s="6"/>
      <c r="PRC1" s="6"/>
      <c r="PRD1" s="6"/>
      <c r="PRE1" s="6"/>
      <c r="PRF1" s="6"/>
      <c r="PRG1" s="6"/>
      <c r="PRH1" s="6"/>
      <c r="PRI1" s="6"/>
      <c r="PRJ1" s="6"/>
      <c r="PRK1" s="6"/>
      <c r="PRL1" s="6"/>
      <c r="PRM1" s="6"/>
      <c r="PRN1" s="6"/>
      <c r="PRO1" s="6"/>
      <c r="PRP1" s="6"/>
      <c r="PRQ1" s="6"/>
      <c r="PRR1" s="6"/>
      <c r="PRS1" s="6"/>
      <c r="PRT1" s="6"/>
      <c r="PRU1" s="6"/>
      <c r="PRV1" s="6"/>
      <c r="PRW1" s="6"/>
      <c r="PRX1" s="6"/>
      <c r="PRY1" s="6"/>
      <c r="PRZ1" s="6"/>
      <c r="PSA1" s="6"/>
      <c r="PSB1" s="6"/>
      <c r="PSC1" s="6"/>
      <c r="PSD1" s="6"/>
      <c r="PSE1" s="6"/>
      <c r="PSF1" s="6"/>
      <c r="PSG1" s="6"/>
      <c r="PSH1" s="6"/>
      <c r="PSI1" s="6"/>
      <c r="PSJ1" s="6"/>
      <c r="PSK1" s="6"/>
      <c r="PSL1" s="6"/>
      <c r="PSM1" s="6"/>
      <c r="PSN1" s="6"/>
      <c r="PSO1" s="6"/>
      <c r="PSP1" s="6"/>
      <c r="PSQ1" s="6"/>
      <c r="PSR1" s="6"/>
      <c r="PSS1" s="6"/>
      <c r="PST1" s="6"/>
      <c r="PSU1" s="6"/>
      <c r="PSV1" s="6"/>
      <c r="PSW1" s="6"/>
      <c r="PSX1" s="6"/>
      <c r="PSY1" s="6"/>
      <c r="PSZ1" s="6"/>
      <c r="PTA1" s="6"/>
      <c r="PTB1" s="6"/>
      <c r="PTC1" s="6"/>
      <c r="PTD1" s="6"/>
      <c r="PTE1" s="6"/>
      <c r="PTF1" s="6"/>
      <c r="PTG1" s="6"/>
      <c r="PTH1" s="6"/>
      <c r="PTI1" s="6"/>
      <c r="PTJ1" s="6"/>
      <c r="PTK1" s="6"/>
      <c r="PTL1" s="6"/>
      <c r="PTM1" s="6"/>
      <c r="PTN1" s="6"/>
      <c r="PTO1" s="6"/>
      <c r="PTP1" s="6"/>
      <c r="PTQ1" s="6"/>
      <c r="PTR1" s="6"/>
      <c r="PTS1" s="6"/>
      <c r="PTT1" s="6"/>
      <c r="PTU1" s="6"/>
      <c r="PTV1" s="6"/>
      <c r="PTW1" s="6"/>
      <c r="PTX1" s="6"/>
      <c r="PTY1" s="6"/>
      <c r="PTZ1" s="6"/>
      <c r="PUA1" s="6"/>
      <c r="PUB1" s="6"/>
      <c r="PUC1" s="6"/>
      <c r="PUD1" s="6"/>
      <c r="PUE1" s="6"/>
      <c r="PUF1" s="6"/>
      <c r="PUG1" s="6"/>
      <c r="PUH1" s="6"/>
      <c r="PUI1" s="6"/>
      <c r="PUJ1" s="6"/>
      <c r="PUK1" s="6"/>
      <c r="PUL1" s="6"/>
      <c r="PUM1" s="6"/>
      <c r="PUN1" s="6"/>
      <c r="PUO1" s="6"/>
      <c r="PUP1" s="6"/>
      <c r="PUQ1" s="6"/>
      <c r="PUR1" s="6"/>
      <c r="PUS1" s="6"/>
      <c r="PUT1" s="6"/>
      <c r="PUU1" s="6"/>
      <c r="PUV1" s="6"/>
      <c r="PUW1" s="6"/>
      <c r="PUX1" s="6"/>
      <c r="PUY1" s="6"/>
      <c r="PUZ1" s="6"/>
      <c r="PVA1" s="6"/>
      <c r="PVB1" s="6"/>
      <c r="PVC1" s="6"/>
      <c r="PVD1" s="6"/>
      <c r="PVE1" s="6"/>
      <c r="PVF1" s="6"/>
      <c r="PVG1" s="6"/>
      <c r="PVH1" s="6"/>
      <c r="PVI1" s="6"/>
      <c r="PVJ1" s="6"/>
      <c r="PVK1" s="6"/>
      <c r="PVL1" s="6"/>
      <c r="PVM1" s="6"/>
      <c r="PVN1" s="6"/>
      <c r="PVO1" s="6"/>
      <c r="PVP1" s="6"/>
      <c r="PVQ1" s="6"/>
      <c r="PVR1" s="6"/>
      <c r="PVS1" s="6"/>
      <c r="PVT1" s="6"/>
      <c r="PVU1" s="6"/>
      <c r="PVV1" s="6"/>
      <c r="PVW1" s="6"/>
      <c r="PVX1" s="6"/>
      <c r="PVY1" s="6"/>
      <c r="PVZ1" s="6"/>
      <c r="PWA1" s="6"/>
      <c r="PWB1" s="6"/>
      <c r="PWC1" s="6"/>
      <c r="PWD1" s="6"/>
      <c r="PWE1" s="6"/>
      <c r="PWF1" s="6"/>
      <c r="PWG1" s="6"/>
      <c r="PWH1" s="6"/>
      <c r="PWI1" s="6"/>
      <c r="PWJ1" s="6"/>
      <c r="PWK1" s="6"/>
      <c r="PWL1" s="6"/>
      <c r="PWM1" s="6"/>
      <c r="PWN1" s="6"/>
      <c r="PWO1" s="6"/>
      <c r="PWP1" s="6"/>
      <c r="PWQ1" s="6"/>
      <c r="PWR1" s="6"/>
      <c r="PWS1" s="6"/>
      <c r="PWT1" s="6"/>
      <c r="PWU1" s="6"/>
      <c r="PWV1" s="6"/>
      <c r="PWW1" s="6"/>
      <c r="PWX1" s="6"/>
      <c r="PWY1" s="6"/>
      <c r="PWZ1" s="6"/>
      <c r="PXA1" s="6"/>
      <c r="PXB1" s="6"/>
      <c r="PXC1" s="6"/>
      <c r="PXD1" s="6"/>
      <c r="PXE1" s="6"/>
      <c r="PXF1" s="6"/>
      <c r="PXG1" s="6"/>
      <c r="PXH1" s="6"/>
      <c r="PXI1" s="6"/>
      <c r="PXJ1" s="6"/>
      <c r="PXK1" s="6"/>
      <c r="PXL1" s="6"/>
      <c r="PXM1" s="6"/>
      <c r="PXN1" s="6"/>
      <c r="PXO1" s="6"/>
      <c r="PXP1" s="6"/>
      <c r="PXQ1" s="6"/>
      <c r="PXR1" s="6"/>
      <c r="PXS1" s="6"/>
      <c r="PXT1" s="6"/>
      <c r="PXU1" s="6"/>
      <c r="PXV1" s="6"/>
      <c r="PXW1" s="6"/>
      <c r="PXX1" s="6"/>
      <c r="PXY1" s="6"/>
      <c r="PXZ1" s="6"/>
      <c r="PYA1" s="6"/>
      <c r="PYB1" s="6"/>
      <c r="PYC1" s="6"/>
      <c r="PYD1" s="6"/>
      <c r="PYE1" s="6"/>
      <c r="PYF1" s="6"/>
      <c r="PYG1" s="6"/>
      <c r="PYH1" s="6"/>
      <c r="PYI1" s="6"/>
      <c r="PYJ1" s="6"/>
      <c r="PYK1" s="6"/>
      <c r="PYL1" s="6"/>
      <c r="PYM1" s="6"/>
      <c r="PYN1" s="6"/>
      <c r="PYO1" s="6"/>
      <c r="PYP1" s="6"/>
      <c r="PYQ1" s="6"/>
      <c r="PYR1" s="6"/>
      <c r="PYS1" s="6"/>
      <c r="PYT1" s="6"/>
      <c r="PYU1" s="6"/>
      <c r="PYV1" s="6"/>
      <c r="PYW1" s="6"/>
      <c r="PYX1" s="6"/>
      <c r="PYY1" s="6"/>
      <c r="PYZ1" s="6"/>
      <c r="PZA1" s="6"/>
      <c r="PZB1" s="6"/>
      <c r="PZC1" s="6"/>
      <c r="PZD1" s="6"/>
      <c r="PZE1" s="6"/>
      <c r="PZF1" s="6"/>
      <c r="PZG1" s="6"/>
      <c r="PZH1" s="6"/>
      <c r="PZI1" s="6"/>
      <c r="PZJ1" s="6"/>
      <c r="PZK1" s="6"/>
      <c r="PZL1" s="6"/>
      <c r="PZM1" s="6"/>
      <c r="PZN1" s="6"/>
      <c r="PZO1" s="6"/>
      <c r="PZP1" s="6"/>
      <c r="PZQ1" s="6"/>
      <c r="PZR1" s="6"/>
      <c r="PZS1" s="6"/>
      <c r="PZT1" s="6"/>
      <c r="PZU1" s="6"/>
      <c r="PZV1" s="6"/>
      <c r="PZW1" s="6"/>
      <c r="PZX1" s="6"/>
      <c r="PZY1" s="6"/>
      <c r="PZZ1" s="6"/>
      <c r="QAA1" s="6"/>
      <c r="QAB1" s="6"/>
      <c r="QAC1" s="6"/>
      <c r="QAD1" s="6"/>
      <c r="QAE1" s="6"/>
      <c r="QAF1" s="6"/>
      <c r="QAG1" s="6"/>
      <c r="QAH1" s="6"/>
      <c r="QAI1" s="6"/>
      <c r="QAJ1" s="6"/>
      <c r="QAK1" s="6"/>
      <c r="QAL1" s="6"/>
      <c r="QAM1" s="6"/>
      <c r="QAN1" s="6"/>
      <c r="QAO1" s="6"/>
      <c r="QAP1" s="6"/>
      <c r="QAQ1" s="6"/>
      <c r="QAR1" s="6"/>
      <c r="QAS1" s="6"/>
      <c r="QAT1" s="6"/>
      <c r="QAU1" s="6"/>
      <c r="QAV1" s="6"/>
      <c r="QAW1" s="6"/>
      <c r="QAX1" s="6"/>
      <c r="QAY1" s="6"/>
      <c r="QAZ1" s="6"/>
      <c r="QBA1" s="6"/>
      <c r="QBB1" s="6"/>
      <c r="QBC1" s="6"/>
      <c r="QBD1" s="6"/>
      <c r="QBE1" s="6"/>
      <c r="QBF1" s="6"/>
      <c r="QBG1" s="6"/>
      <c r="QBH1" s="6"/>
      <c r="QBI1" s="6"/>
      <c r="QBJ1" s="6"/>
      <c r="QBK1" s="6"/>
      <c r="QBL1" s="6"/>
      <c r="QBM1" s="6"/>
      <c r="QBN1" s="6"/>
      <c r="QBO1" s="6"/>
      <c r="QBP1" s="6"/>
      <c r="QBQ1" s="6"/>
      <c r="QBR1" s="6"/>
      <c r="QBS1" s="6"/>
      <c r="QBT1" s="6"/>
      <c r="QBU1" s="6"/>
      <c r="QBV1" s="6"/>
      <c r="QBW1" s="6"/>
      <c r="QBX1" s="6"/>
      <c r="QBY1" s="6"/>
      <c r="QBZ1" s="6"/>
      <c r="QCA1" s="6"/>
      <c r="QCB1" s="6"/>
      <c r="QCC1" s="6"/>
      <c r="QCD1" s="6"/>
      <c r="QCE1" s="6"/>
      <c r="QCF1" s="6"/>
      <c r="QCG1" s="6"/>
      <c r="QCH1" s="6"/>
      <c r="QCI1" s="6"/>
      <c r="QCJ1" s="6"/>
      <c r="QCK1" s="6"/>
      <c r="QCL1" s="6"/>
      <c r="QCM1" s="6"/>
      <c r="QCN1" s="6"/>
      <c r="QCO1" s="6"/>
      <c r="QCP1" s="6"/>
      <c r="QCQ1" s="6"/>
      <c r="QCR1" s="6"/>
      <c r="QCS1" s="6"/>
      <c r="QCT1" s="6"/>
      <c r="QCU1" s="6"/>
      <c r="QCV1" s="6"/>
      <c r="QCW1" s="6"/>
      <c r="QCX1" s="6"/>
      <c r="QCY1" s="6"/>
      <c r="QCZ1" s="6"/>
      <c r="QDA1" s="6"/>
      <c r="QDB1" s="6"/>
      <c r="QDC1" s="6"/>
      <c r="QDD1" s="6"/>
      <c r="QDE1" s="6"/>
      <c r="QDF1" s="6"/>
      <c r="QDG1" s="6"/>
      <c r="QDH1" s="6"/>
      <c r="QDI1" s="6"/>
      <c r="QDJ1" s="6"/>
      <c r="QDK1" s="6"/>
      <c r="QDL1" s="6"/>
      <c r="QDM1" s="6"/>
      <c r="QDN1" s="6"/>
      <c r="QDO1" s="6"/>
      <c r="QDP1" s="6"/>
      <c r="QDQ1" s="6"/>
      <c r="QDR1" s="6"/>
      <c r="QDS1" s="6"/>
      <c r="QDT1" s="6"/>
      <c r="QDU1" s="6"/>
      <c r="QDV1" s="6"/>
      <c r="QDW1" s="6"/>
      <c r="QDX1" s="6"/>
      <c r="QDY1" s="6"/>
      <c r="QDZ1" s="6"/>
      <c r="QEA1" s="6"/>
      <c r="QEB1" s="6"/>
      <c r="QEC1" s="6"/>
      <c r="QED1" s="6"/>
      <c r="QEE1" s="6"/>
      <c r="QEF1" s="6"/>
      <c r="QEG1" s="6"/>
      <c r="QEH1" s="6"/>
      <c r="QEI1" s="6"/>
      <c r="QEJ1" s="6"/>
      <c r="QEK1" s="6"/>
      <c r="QEL1" s="6"/>
      <c r="QEM1" s="6"/>
      <c r="QEN1" s="6"/>
      <c r="QEO1" s="6"/>
      <c r="QEP1" s="6"/>
      <c r="QEQ1" s="6"/>
      <c r="QER1" s="6"/>
      <c r="QES1" s="6"/>
      <c r="QET1" s="6"/>
      <c r="QEU1" s="6"/>
      <c r="QEV1" s="6"/>
      <c r="QEW1" s="6"/>
      <c r="QEX1" s="6"/>
      <c r="QEY1" s="6"/>
      <c r="QEZ1" s="6"/>
      <c r="QFA1" s="6"/>
      <c r="QFB1" s="6"/>
      <c r="QFC1" s="6"/>
      <c r="QFD1" s="6"/>
      <c r="QFE1" s="6"/>
      <c r="QFF1" s="6"/>
      <c r="QFG1" s="6"/>
      <c r="QFH1" s="6"/>
      <c r="QFI1" s="6"/>
      <c r="QFJ1" s="6"/>
      <c r="QFK1" s="6"/>
      <c r="QFL1" s="6"/>
      <c r="QFM1" s="6"/>
      <c r="QFN1" s="6"/>
      <c r="QFO1" s="6"/>
      <c r="QFP1" s="6"/>
      <c r="QFQ1" s="6"/>
      <c r="QFR1" s="6"/>
      <c r="QFS1" s="6"/>
      <c r="QFT1" s="6"/>
      <c r="QFU1" s="6"/>
      <c r="QFV1" s="6"/>
      <c r="QFW1" s="6"/>
      <c r="QFX1" s="6"/>
      <c r="QFY1" s="6"/>
      <c r="QFZ1" s="6"/>
      <c r="QGA1" s="6"/>
      <c r="QGB1" s="6"/>
      <c r="QGC1" s="6"/>
      <c r="QGD1" s="6"/>
      <c r="QGE1" s="6"/>
      <c r="QGF1" s="6"/>
      <c r="QGG1" s="6"/>
      <c r="QGH1" s="6"/>
      <c r="QGI1" s="6"/>
      <c r="QGJ1" s="6"/>
      <c r="QGK1" s="6"/>
      <c r="QGL1" s="6"/>
      <c r="QGM1" s="6"/>
      <c r="QGN1" s="6"/>
      <c r="QGO1" s="6"/>
      <c r="QGP1" s="6"/>
      <c r="QGQ1" s="6"/>
      <c r="QGR1" s="6"/>
      <c r="QGS1" s="6"/>
      <c r="QGT1" s="6"/>
      <c r="QGU1" s="6"/>
      <c r="QGV1" s="6"/>
      <c r="QGW1" s="6"/>
      <c r="QGX1" s="6"/>
      <c r="QGY1" s="6"/>
      <c r="QGZ1" s="6"/>
      <c r="QHA1" s="6"/>
      <c r="QHB1" s="6"/>
      <c r="QHC1" s="6"/>
      <c r="QHD1" s="6"/>
      <c r="QHE1" s="6"/>
      <c r="QHF1" s="6"/>
      <c r="QHG1" s="6"/>
      <c r="QHH1" s="6"/>
      <c r="QHI1" s="6"/>
      <c r="QHJ1" s="6"/>
      <c r="QHK1" s="6"/>
      <c r="QHL1" s="6"/>
      <c r="QHM1" s="6"/>
      <c r="QHN1" s="6"/>
      <c r="QHO1" s="6"/>
      <c r="QHP1" s="6"/>
      <c r="QHQ1" s="6"/>
      <c r="QHR1" s="6"/>
      <c r="QHS1" s="6"/>
      <c r="QHT1" s="6"/>
      <c r="QHU1" s="6"/>
      <c r="QHV1" s="6"/>
      <c r="QHW1" s="6"/>
      <c r="QHX1" s="6"/>
      <c r="QHY1" s="6"/>
      <c r="QHZ1" s="6"/>
      <c r="QIA1" s="6"/>
      <c r="QIB1" s="6"/>
      <c r="QIC1" s="6"/>
      <c r="QID1" s="6"/>
      <c r="QIE1" s="6"/>
      <c r="QIF1" s="6"/>
      <c r="QIG1" s="6"/>
      <c r="QIH1" s="6"/>
      <c r="QII1" s="6"/>
      <c r="QIJ1" s="6"/>
      <c r="QIK1" s="6"/>
      <c r="QIL1" s="6"/>
      <c r="QIM1" s="6"/>
      <c r="QIN1" s="6"/>
      <c r="QIO1" s="6"/>
      <c r="QIP1" s="6"/>
      <c r="QIQ1" s="6"/>
      <c r="QIR1" s="6"/>
      <c r="QIS1" s="6"/>
      <c r="QIT1" s="6"/>
      <c r="QIU1" s="6"/>
      <c r="QIV1" s="6"/>
      <c r="QIW1" s="6"/>
      <c r="QIX1" s="6"/>
      <c r="QIY1" s="6"/>
      <c r="QIZ1" s="6"/>
      <c r="QJA1" s="6"/>
      <c r="QJB1" s="6"/>
      <c r="QJC1" s="6"/>
      <c r="QJD1" s="6"/>
      <c r="QJE1" s="6"/>
      <c r="QJF1" s="6"/>
      <c r="QJG1" s="6"/>
      <c r="QJH1" s="6"/>
      <c r="QJI1" s="6"/>
      <c r="QJJ1" s="6"/>
      <c r="QJK1" s="6"/>
      <c r="QJL1" s="6"/>
      <c r="QJM1" s="6"/>
      <c r="QJN1" s="6"/>
      <c r="QJO1" s="6"/>
      <c r="QJP1" s="6"/>
      <c r="QJQ1" s="6"/>
      <c r="QJR1" s="6"/>
      <c r="QJS1" s="6"/>
      <c r="QJT1" s="6"/>
      <c r="QJU1" s="6"/>
      <c r="QJV1" s="6"/>
      <c r="QJW1" s="6"/>
      <c r="QJX1" s="6"/>
      <c r="QJY1" s="6"/>
      <c r="QJZ1" s="6"/>
      <c r="QKA1" s="6"/>
      <c r="QKB1" s="6"/>
      <c r="QKC1" s="6"/>
      <c r="QKD1" s="6"/>
      <c r="QKE1" s="6"/>
      <c r="QKF1" s="6"/>
      <c r="QKG1" s="6"/>
      <c r="QKH1" s="6"/>
      <c r="QKI1" s="6"/>
      <c r="QKJ1" s="6"/>
      <c r="QKK1" s="6"/>
      <c r="QKL1" s="6"/>
      <c r="QKM1" s="6"/>
      <c r="QKN1" s="6"/>
      <c r="QKO1" s="6"/>
      <c r="QKP1" s="6"/>
      <c r="QKQ1" s="6"/>
      <c r="QKR1" s="6"/>
      <c r="QKS1" s="6"/>
      <c r="QKT1" s="6"/>
      <c r="QKU1" s="6"/>
      <c r="QKV1" s="6"/>
      <c r="QKW1" s="6"/>
      <c r="QKX1" s="6"/>
      <c r="QKY1" s="6"/>
      <c r="QKZ1" s="6"/>
      <c r="QLA1" s="6"/>
      <c r="QLB1" s="6"/>
      <c r="QLC1" s="6"/>
      <c r="QLD1" s="6"/>
      <c r="QLE1" s="6"/>
      <c r="QLF1" s="6"/>
      <c r="QLG1" s="6"/>
      <c r="QLH1" s="6"/>
      <c r="QLI1" s="6"/>
      <c r="QLJ1" s="6"/>
      <c r="QLK1" s="6"/>
      <c r="QLL1" s="6"/>
      <c r="QLM1" s="6"/>
      <c r="QLN1" s="6"/>
      <c r="QLO1" s="6"/>
      <c r="QLP1" s="6"/>
      <c r="QLQ1" s="6"/>
      <c r="QLR1" s="6"/>
      <c r="QLS1" s="6"/>
      <c r="QLT1" s="6"/>
      <c r="QLU1" s="6"/>
      <c r="QLV1" s="6"/>
      <c r="QLW1" s="6"/>
      <c r="QLX1" s="6"/>
      <c r="QLY1" s="6"/>
      <c r="QLZ1" s="6"/>
      <c r="QMA1" s="6"/>
      <c r="QMB1" s="6"/>
      <c r="QMC1" s="6"/>
      <c r="QMD1" s="6"/>
      <c r="QME1" s="6"/>
      <c r="QMF1" s="6"/>
      <c r="QMG1" s="6"/>
      <c r="QMH1" s="6"/>
      <c r="QMI1" s="6"/>
      <c r="QMJ1" s="6"/>
      <c r="QMK1" s="6"/>
      <c r="QML1" s="6"/>
      <c r="QMM1" s="6"/>
      <c r="QMN1" s="6"/>
      <c r="QMO1" s="6"/>
      <c r="QMP1" s="6"/>
      <c r="QMQ1" s="6"/>
      <c r="QMR1" s="6"/>
      <c r="QMS1" s="6"/>
      <c r="QMT1" s="6"/>
      <c r="QMU1" s="6"/>
      <c r="QMV1" s="6"/>
      <c r="QMW1" s="6"/>
      <c r="QMX1" s="6"/>
      <c r="QMY1" s="6"/>
      <c r="QMZ1" s="6"/>
      <c r="QNA1" s="6"/>
      <c r="QNB1" s="6"/>
      <c r="QNC1" s="6"/>
      <c r="QND1" s="6"/>
      <c r="QNE1" s="6"/>
      <c r="QNF1" s="6"/>
      <c r="QNG1" s="6"/>
      <c r="QNH1" s="6"/>
      <c r="QNI1" s="6"/>
      <c r="QNJ1" s="6"/>
      <c r="QNK1" s="6"/>
      <c r="QNL1" s="6"/>
      <c r="QNM1" s="6"/>
      <c r="QNN1" s="6"/>
      <c r="QNO1" s="6"/>
      <c r="QNP1" s="6"/>
      <c r="QNQ1" s="6"/>
      <c r="QNR1" s="6"/>
      <c r="QNS1" s="6"/>
      <c r="QNT1" s="6"/>
      <c r="QNU1" s="6"/>
      <c r="QNV1" s="6"/>
      <c r="QNW1" s="6"/>
      <c r="QNX1" s="6"/>
      <c r="QNY1" s="6"/>
      <c r="QNZ1" s="6"/>
      <c r="QOA1" s="6"/>
      <c r="QOB1" s="6"/>
      <c r="QOC1" s="6"/>
      <c r="QOD1" s="6"/>
      <c r="QOE1" s="6"/>
      <c r="QOF1" s="6"/>
      <c r="QOG1" s="6"/>
      <c r="QOH1" s="6"/>
      <c r="QOI1" s="6"/>
      <c r="QOJ1" s="6"/>
      <c r="QOK1" s="6"/>
      <c r="QOL1" s="6"/>
      <c r="QOM1" s="6"/>
      <c r="QON1" s="6"/>
      <c r="QOO1" s="6"/>
      <c r="QOP1" s="6"/>
      <c r="QOQ1" s="6"/>
      <c r="QOR1" s="6"/>
      <c r="QOS1" s="6"/>
      <c r="QOT1" s="6"/>
      <c r="QOU1" s="6"/>
      <c r="QOV1" s="6"/>
      <c r="QOW1" s="6"/>
      <c r="QOX1" s="6"/>
      <c r="QOY1" s="6"/>
      <c r="QOZ1" s="6"/>
      <c r="QPA1" s="6"/>
      <c r="QPB1" s="6"/>
      <c r="QPC1" s="6"/>
      <c r="QPD1" s="6"/>
      <c r="QPE1" s="6"/>
      <c r="QPF1" s="6"/>
      <c r="QPG1" s="6"/>
      <c r="QPH1" s="6"/>
      <c r="QPI1" s="6"/>
      <c r="QPJ1" s="6"/>
      <c r="QPK1" s="6"/>
      <c r="QPL1" s="6"/>
      <c r="QPM1" s="6"/>
      <c r="QPN1" s="6"/>
      <c r="QPO1" s="6"/>
      <c r="QPP1" s="6"/>
      <c r="QPQ1" s="6"/>
      <c r="QPR1" s="6"/>
      <c r="QPS1" s="6"/>
      <c r="QPT1" s="6"/>
      <c r="QPU1" s="6"/>
      <c r="QPV1" s="6"/>
      <c r="QPW1" s="6"/>
      <c r="QPX1" s="6"/>
      <c r="QPY1" s="6"/>
      <c r="QPZ1" s="6"/>
      <c r="QQA1" s="6"/>
      <c r="QQB1" s="6"/>
      <c r="QQC1" s="6"/>
      <c r="QQD1" s="6"/>
      <c r="QQE1" s="6"/>
      <c r="QQF1" s="6"/>
      <c r="QQG1" s="6"/>
      <c r="QQH1" s="6"/>
      <c r="QQI1" s="6"/>
      <c r="QQJ1" s="6"/>
      <c r="QQK1" s="6"/>
      <c r="QQL1" s="6"/>
      <c r="QQM1" s="6"/>
      <c r="QQN1" s="6"/>
      <c r="QQO1" s="6"/>
      <c r="QQP1" s="6"/>
      <c r="QQQ1" s="6"/>
      <c r="QQR1" s="6"/>
      <c r="QQS1" s="6"/>
      <c r="QQT1" s="6"/>
      <c r="QQU1" s="6"/>
      <c r="QQV1" s="6"/>
      <c r="QQW1" s="6"/>
      <c r="QQX1" s="6"/>
      <c r="QQY1" s="6"/>
      <c r="QQZ1" s="6"/>
      <c r="QRA1" s="6"/>
      <c r="QRB1" s="6"/>
      <c r="QRC1" s="6"/>
      <c r="QRD1" s="6"/>
      <c r="QRE1" s="6"/>
      <c r="QRF1" s="6"/>
      <c r="QRG1" s="6"/>
      <c r="QRH1" s="6"/>
      <c r="QRI1" s="6"/>
      <c r="QRJ1" s="6"/>
      <c r="QRK1" s="6"/>
      <c r="QRL1" s="6"/>
      <c r="QRM1" s="6"/>
      <c r="QRN1" s="6"/>
      <c r="QRO1" s="6"/>
      <c r="QRP1" s="6"/>
      <c r="QRQ1" s="6"/>
      <c r="QRR1" s="6"/>
      <c r="QRS1" s="6"/>
      <c r="QRT1" s="6"/>
      <c r="QRU1" s="6"/>
      <c r="QRV1" s="6"/>
      <c r="QRW1" s="6"/>
      <c r="QRX1" s="6"/>
      <c r="QRY1" s="6"/>
      <c r="QRZ1" s="6"/>
      <c r="QSA1" s="6"/>
      <c r="QSB1" s="6"/>
      <c r="QSC1" s="6"/>
      <c r="QSD1" s="6"/>
      <c r="QSE1" s="6"/>
      <c r="QSF1" s="6"/>
      <c r="QSG1" s="6"/>
      <c r="QSH1" s="6"/>
      <c r="QSI1" s="6"/>
      <c r="QSJ1" s="6"/>
      <c r="QSK1" s="6"/>
      <c r="QSL1" s="6"/>
      <c r="QSM1" s="6"/>
      <c r="QSN1" s="6"/>
      <c r="QSO1" s="6"/>
      <c r="QSP1" s="6"/>
      <c r="QSQ1" s="6"/>
      <c r="QSR1" s="6"/>
      <c r="QSS1" s="6"/>
      <c r="QST1" s="6"/>
      <c r="QSU1" s="6"/>
      <c r="QSV1" s="6"/>
      <c r="QSW1" s="6"/>
      <c r="QSX1" s="6"/>
      <c r="QSY1" s="6"/>
      <c r="QSZ1" s="6"/>
      <c r="QTA1" s="6"/>
      <c r="QTB1" s="6"/>
      <c r="QTC1" s="6"/>
      <c r="QTD1" s="6"/>
      <c r="QTE1" s="6"/>
      <c r="QTF1" s="6"/>
      <c r="QTG1" s="6"/>
      <c r="QTH1" s="6"/>
      <c r="QTI1" s="6"/>
      <c r="QTJ1" s="6"/>
      <c r="QTK1" s="6"/>
      <c r="QTL1" s="6"/>
      <c r="QTM1" s="6"/>
      <c r="QTN1" s="6"/>
      <c r="QTO1" s="6"/>
      <c r="QTP1" s="6"/>
      <c r="QTQ1" s="6"/>
      <c r="QTR1" s="6"/>
      <c r="QTS1" s="6"/>
      <c r="QTT1" s="6"/>
      <c r="QTU1" s="6"/>
      <c r="QTV1" s="6"/>
      <c r="QTW1" s="6"/>
      <c r="QTX1" s="6"/>
      <c r="QTY1" s="6"/>
      <c r="QTZ1" s="6"/>
      <c r="QUA1" s="6"/>
      <c r="QUB1" s="6"/>
      <c r="QUC1" s="6"/>
      <c r="QUD1" s="6"/>
      <c r="QUE1" s="6"/>
      <c r="QUF1" s="6"/>
      <c r="QUG1" s="6"/>
      <c r="QUH1" s="6"/>
      <c r="QUI1" s="6"/>
      <c r="QUJ1" s="6"/>
      <c r="QUK1" s="6"/>
      <c r="QUL1" s="6"/>
      <c r="QUM1" s="6"/>
      <c r="QUN1" s="6"/>
      <c r="QUO1" s="6"/>
      <c r="QUP1" s="6"/>
      <c r="QUQ1" s="6"/>
      <c r="QUR1" s="6"/>
      <c r="QUS1" s="6"/>
      <c r="QUT1" s="6"/>
      <c r="QUU1" s="6"/>
      <c r="QUV1" s="6"/>
      <c r="QUW1" s="6"/>
      <c r="QUX1" s="6"/>
      <c r="QUY1" s="6"/>
      <c r="QUZ1" s="6"/>
      <c r="QVA1" s="6"/>
      <c r="QVB1" s="6"/>
      <c r="QVC1" s="6"/>
      <c r="QVD1" s="6"/>
      <c r="QVE1" s="6"/>
      <c r="QVF1" s="6"/>
      <c r="QVG1" s="6"/>
      <c r="QVH1" s="6"/>
      <c r="QVI1" s="6"/>
      <c r="QVJ1" s="6"/>
      <c r="QVK1" s="6"/>
      <c r="QVL1" s="6"/>
      <c r="QVM1" s="6"/>
      <c r="QVN1" s="6"/>
      <c r="QVO1" s="6"/>
      <c r="QVP1" s="6"/>
      <c r="QVQ1" s="6"/>
      <c r="QVR1" s="6"/>
      <c r="QVS1" s="6"/>
      <c r="QVT1" s="6"/>
      <c r="QVU1" s="6"/>
      <c r="QVV1" s="6"/>
      <c r="QVW1" s="6"/>
      <c r="QVX1" s="6"/>
      <c r="QVY1" s="6"/>
      <c r="QVZ1" s="6"/>
      <c r="QWA1" s="6"/>
      <c r="QWB1" s="6"/>
      <c r="QWC1" s="6"/>
      <c r="QWD1" s="6"/>
      <c r="QWE1" s="6"/>
      <c r="QWF1" s="6"/>
      <c r="QWG1" s="6"/>
      <c r="QWH1" s="6"/>
      <c r="QWI1" s="6"/>
      <c r="QWJ1" s="6"/>
      <c r="QWK1" s="6"/>
      <c r="QWL1" s="6"/>
      <c r="QWM1" s="6"/>
      <c r="QWN1" s="6"/>
      <c r="QWO1" s="6"/>
      <c r="QWP1" s="6"/>
      <c r="QWQ1" s="6"/>
      <c r="QWR1" s="6"/>
      <c r="QWS1" s="6"/>
      <c r="QWT1" s="6"/>
      <c r="QWU1" s="6"/>
      <c r="QWV1" s="6"/>
      <c r="QWW1" s="6"/>
      <c r="QWX1" s="6"/>
      <c r="QWY1" s="6"/>
      <c r="QWZ1" s="6"/>
      <c r="QXA1" s="6"/>
      <c r="QXB1" s="6"/>
      <c r="QXC1" s="6"/>
      <c r="QXD1" s="6"/>
      <c r="QXE1" s="6"/>
      <c r="QXF1" s="6"/>
      <c r="QXG1" s="6"/>
      <c r="QXH1" s="6"/>
      <c r="QXI1" s="6"/>
      <c r="QXJ1" s="6"/>
      <c r="QXK1" s="6"/>
      <c r="QXL1" s="6"/>
      <c r="QXM1" s="6"/>
      <c r="QXN1" s="6"/>
      <c r="QXO1" s="6"/>
      <c r="QXP1" s="6"/>
      <c r="QXQ1" s="6"/>
      <c r="QXR1" s="6"/>
      <c r="QXS1" s="6"/>
      <c r="QXT1" s="6"/>
      <c r="QXU1" s="6"/>
      <c r="QXV1" s="6"/>
      <c r="QXW1" s="6"/>
      <c r="QXX1" s="6"/>
      <c r="QXY1" s="6"/>
      <c r="QXZ1" s="6"/>
      <c r="QYA1" s="6"/>
      <c r="QYB1" s="6"/>
      <c r="QYC1" s="6"/>
      <c r="QYD1" s="6"/>
      <c r="QYE1" s="6"/>
      <c r="QYF1" s="6"/>
      <c r="QYG1" s="6"/>
      <c r="QYH1" s="6"/>
      <c r="QYI1" s="6"/>
      <c r="QYJ1" s="6"/>
      <c r="QYK1" s="6"/>
      <c r="QYL1" s="6"/>
      <c r="QYM1" s="6"/>
      <c r="QYN1" s="6"/>
      <c r="QYO1" s="6"/>
      <c r="QYP1" s="6"/>
      <c r="QYQ1" s="6"/>
      <c r="QYR1" s="6"/>
      <c r="QYS1" s="6"/>
      <c r="QYT1" s="6"/>
      <c r="QYU1" s="6"/>
      <c r="QYV1" s="6"/>
      <c r="QYW1" s="6"/>
      <c r="QYX1" s="6"/>
      <c r="QYY1" s="6"/>
      <c r="QYZ1" s="6"/>
      <c r="QZA1" s="6"/>
      <c r="QZB1" s="6"/>
      <c r="QZC1" s="6"/>
      <c r="QZD1" s="6"/>
      <c r="QZE1" s="6"/>
      <c r="QZF1" s="6"/>
      <c r="QZG1" s="6"/>
      <c r="QZH1" s="6"/>
      <c r="QZI1" s="6"/>
      <c r="QZJ1" s="6"/>
      <c r="QZK1" s="6"/>
      <c r="QZL1" s="6"/>
      <c r="QZM1" s="6"/>
      <c r="QZN1" s="6"/>
      <c r="QZO1" s="6"/>
      <c r="QZP1" s="6"/>
      <c r="QZQ1" s="6"/>
      <c r="QZR1" s="6"/>
      <c r="QZS1" s="6"/>
      <c r="QZT1" s="6"/>
      <c r="QZU1" s="6"/>
      <c r="QZV1" s="6"/>
      <c r="QZW1" s="6"/>
      <c r="QZX1" s="6"/>
      <c r="QZY1" s="6"/>
      <c r="QZZ1" s="6"/>
      <c r="RAA1" s="6"/>
      <c r="RAB1" s="6"/>
      <c r="RAC1" s="6"/>
      <c r="RAD1" s="6"/>
      <c r="RAE1" s="6"/>
      <c r="RAF1" s="6"/>
      <c r="RAG1" s="6"/>
      <c r="RAH1" s="6"/>
      <c r="RAI1" s="6"/>
      <c r="RAJ1" s="6"/>
      <c r="RAK1" s="6"/>
      <c r="RAL1" s="6"/>
      <c r="RAM1" s="6"/>
      <c r="RAN1" s="6"/>
      <c r="RAO1" s="6"/>
      <c r="RAP1" s="6"/>
      <c r="RAQ1" s="6"/>
      <c r="RAR1" s="6"/>
      <c r="RAS1" s="6"/>
      <c r="RAT1" s="6"/>
      <c r="RAU1" s="6"/>
      <c r="RAV1" s="6"/>
      <c r="RAW1" s="6"/>
      <c r="RAX1" s="6"/>
      <c r="RAY1" s="6"/>
      <c r="RAZ1" s="6"/>
      <c r="RBA1" s="6"/>
      <c r="RBB1" s="6"/>
      <c r="RBC1" s="6"/>
      <c r="RBD1" s="6"/>
      <c r="RBE1" s="6"/>
      <c r="RBF1" s="6"/>
      <c r="RBG1" s="6"/>
      <c r="RBH1" s="6"/>
      <c r="RBI1" s="6"/>
      <c r="RBJ1" s="6"/>
      <c r="RBK1" s="6"/>
      <c r="RBL1" s="6"/>
      <c r="RBM1" s="6"/>
      <c r="RBN1" s="6"/>
      <c r="RBO1" s="6"/>
      <c r="RBP1" s="6"/>
      <c r="RBQ1" s="6"/>
      <c r="RBR1" s="6"/>
      <c r="RBS1" s="6"/>
      <c r="RBT1" s="6"/>
      <c r="RBU1" s="6"/>
      <c r="RBV1" s="6"/>
      <c r="RBW1" s="6"/>
      <c r="RBX1" s="6"/>
      <c r="RBY1" s="6"/>
      <c r="RBZ1" s="6"/>
      <c r="RCA1" s="6"/>
      <c r="RCB1" s="6"/>
      <c r="RCC1" s="6"/>
      <c r="RCD1" s="6"/>
      <c r="RCE1" s="6"/>
      <c r="RCF1" s="6"/>
      <c r="RCG1" s="6"/>
      <c r="RCH1" s="6"/>
      <c r="RCI1" s="6"/>
      <c r="RCJ1" s="6"/>
      <c r="RCK1" s="6"/>
      <c r="RCL1" s="6"/>
      <c r="RCM1" s="6"/>
      <c r="RCN1" s="6"/>
      <c r="RCO1" s="6"/>
      <c r="RCP1" s="6"/>
      <c r="RCQ1" s="6"/>
      <c r="RCR1" s="6"/>
      <c r="RCS1" s="6"/>
      <c r="RCT1" s="6"/>
      <c r="RCU1" s="6"/>
      <c r="RCV1" s="6"/>
      <c r="RCW1" s="6"/>
      <c r="RCX1" s="6"/>
      <c r="RCY1" s="6"/>
      <c r="RCZ1" s="6"/>
      <c r="RDA1" s="6"/>
      <c r="RDB1" s="6"/>
      <c r="RDC1" s="6"/>
      <c r="RDD1" s="6"/>
      <c r="RDE1" s="6"/>
      <c r="RDF1" s="6"/>
      <c r="RDG1" s="6"/>
      <c r="RDH1" s="6"/>
      <c r="RDI1" s="6"/>
      <c r="RDJ1" s="6"/>
      <c r="RDK1" s="6"/>
      <c r="RDL1" s="6"/>
      <c r="RDM1" s="6"/>
      <c r="RDN1" s="6"/>
      <c r="RDO1" s="6"/>
      <c r="RDP1" s="6"/>
      <c r="RDQ1" s="6"/>
      <c r="RDR1" s="6"/>
      <c r="RDS1" s="6"/>
      <c r="RDT1" s="6"/>
      <c r="RDU1" s="6"/>
      <c r="RDV1" s="6"/>
      <c r="RDW1" s="6"/>
      <c r="RDX1" s="6"/>
      <c r="RDY1" s="6"/>
      <c r="RDZ1" s="6"/>
      <c r="REA1" s="6"/>
      <c r="REB1" s="6"/>
      <c r="REC1" s="6"/>
      <c r="RED1" s="6"/>
      <c r="REE1" s="6"/>
      <c r="REF1" s="6"/>
      <c r="REG1" s="6"/>
      <c r="REH1" s="6"/>
      <c r="REI1" s="6"/>
      <c r="REJ1" s="6"/>
      <c r="REK1" s="6"/>
      <c r="REL1" s="6"/>
      <c r="REM1" s="6"/>
      <c r="REN1" s="6"/>
      <c r="REO1" s="6"/>
      <c r="REP1" s="6"/>
      <c r="REQ1" s="6"/>
      <c r="RER1" s="6"/>
      <c r="RES1" s="6"/>
      <c r="RET1" s="6"/>
      <c r="REU1" s="6"/>
      <c r="REV1" s="6"/>
      <c r="REW1" s="6"/>
      <c r="REX1" s="6"/>
      <c r="REY1" s="6"/>
      <c r="REZ1" s="6"/>
      <c r="RFA1" s="6"/>
      <c r="RFB1" s="6"/>
      <c r="RFC1" s="6"/>
      <c r="RFD1" s="6"/>
      <c r="RFE1" s="6"/>
      <c r="RFF1" s="6"/>
      <c r="RFG1" s="6"/>
      <c r="RFH1" s="6"/>
      <c r="RFI1" s="6"/>
      <c r="RFJ1" s="6"/>
      <c r="RFK1" s="6"/>
      <c r="RFL1" s="6"/>
      <c r="RFM1" s="6"/>
      <c r="RFN1" s="6"/>
      <c r="RFO1" s="6"/>
      <c r="RFP1" s="6"/>
      <c r="RFQ1" s="6"/>
      <c r="RFR1" s="6"/>
      <c r="RFS1" s="6"/>
      <c r="RFT1" s="6"/>
      <c r="RFU1" s="6"/>
      <c r="RFV1" s="6"/>
      <c r="RFW1" s="6"/>
      <c r="RFX1" s="6"/>
      <c r="RFY1" s="6"/>
      <c r="RFZ1" s="6"/>
      <c r="RGA1" s="6"/>
      <c r="RGB1" s="6"/>
      <c r="RGC1" s="6"/>
      <c r="RGD1" s="6"/>
      <c r="RGE1" s="6"/>
      <c r="RGF1" s="6"/>
      <c r="RGG1" s="6"/>
      <c r="RGH1" s="6"/>
      <c r="RGI1" s="6"/>
      <c r="RGJ1" s="6"/>
      <c r="RGK1" s="6"/>
      <c r="RGL1" s="6"/>
      <c r="RGM1" s="6"/>
      <c r="RGN1" s="6"/>
      <c r="RGO1" s="6"/>
      <c r="RGP1" s="6"/>
      <c r="RGQ1" s="6"/>
      <c r="RGR1" s="6"/>
      <c r="RGS1" s="6"/>
      <c r="RGT1" s="6"/>
      <c r="RGU1" s="6"/>
      <c r="RGV1" s="6"/>
      <c r="RGW1" s="6"/>
      <c r="RGX1" s="6"/>
      <c r="RGY1" s="6"/>
      <c r="RGZ1" s="6"/>
      <c r="RHA1" s="6"/>
      <c r="RHB1" s="6"/>
      <c r="RHC1" s="6"/>
      <c r="RHD1" s="6"/>
      <c r="RHE1" s="6"/>
      <c r="RHF1" s="6"/>
      <c r="RHG1" s="6"/>
      <c r="RHH1" s="6"/>
      <c r="RHI1" s="6"/>
      <c r="RHJ1" s="6"/>
      <c r="RHK1" s="6"/>
      <c r="RHL1" s="6"/>
      <c r="RHM1" s="6"/>
      <c r="RHN1" s="6"/>
      <c r="RHO1" s="6"/>
      <c r="RHP1" s="6"/>
      <c r="RHQ1" s="6"/>
      <c r="RHR1" s="6"/>
      <c r="RHS1" s="6"/>
      <c r="RHT1" s="6"/>
      <c r="RHU1" s="6"/>
      <c r="RHV1" s="6"/>
      <c r="RHW1" s="6"/>
      <c r="RHX1" s="6"/>
      <c r="RHY1" s="6"/>
      <c r="RHZ1" s="6"/>
      <c r="RIA1" s="6"/>
      <c r="RIB1" s="6"/>
      <c r="RIC1" s="6"/>
      <c r="RID1" s="6"/>
      <c r="RIE1" s="6"/>
      <c r="RIF1" s="6"/>
      <c r="RIG1" s="6"/>
      <c r="RIH1" s="6"/>
      <c r="RII1" s="6"/>
      <c r="RIJ1" s="6"/>
      <c r="RIK1" s="6"/>
      <c r="RIL1" s="6"/>
      <c r="RIM1" s="6"/>
      <c r="RIN1" s="6"/>
      <c r="RIO1" s="6"/>
      <c r="RIP1" s="6"/>
      <c r="RIQ1" s="6"/>
      <c r="RIR1" s="6"/>
      <c r="RIS1" s="6"/>
      <c r="RIT1" s="6"/>
      <c r="RIU1" s="6"/>
      <c r="RIV1" s="6"/>
      <c r="RIW1" s="6"/>
      <c r="RIX1" s="6"/>
      <c r="RIY1" s="6"/>
      <c r="RIZ1" s="6"/>
      <c r="RJA1" s="6"/>
      <c r="RJB1" s="6"/>
      <c r="RJC1" s="6"/>
      <c r="RJD1" s="6"/>
      <c r="RJE1" s="6"/>
      <c r="RJF1" s="6"/>
      <c r="RJG1" s="6"/>
      <c r="RJH1" s="6"/>
      <c r="RJI1" s="6"/>
      <c r="RJJ1" s="6"/>
      <c r="RJK1" s="6"/>
      <c r="RJL1" s="6"/>
      <c r="RJM1" s="6"/>
      <c r="RJN1" s="6"/>
      <c r="RJO1" s="6"/>
      <c r="RJP1" s="6"/>
      <c r="RJQ1" s="6"/>
      <c r="RJR1" s="6"/>
      <c r="RJS1" s="6"/>
      <c r="RJT1" s="6"/>
      <c r="RJU1" s="6"/>
      <c r="RJV1" s="6"/>
      <c r="RJW1" s="6"/>
      <c r="RJX1" s="6"/>
      <c r="RJY1" s="6"/>
      <c r="RJZ1" s="6"/>
      <c r="RKA1" s="6"/>
      <c r="RKB1" s="6"/>
      <c r="RKC1" s="6"/>
      <c r="RKD1" s="6"/>
      <c r="RKE1" s="6"/>
      <c r="RKF1" s="6"/>
      <c r="RKG1" s="6"/>
      <c r="RKH1" s="6"/>
      <c r="RKI1" s="6"/>
      <c r="RKJ1" s="6"/>
      <c r="RKK1" s="6"/>
      <c r="RKL1" s="6"/>
      <c r="RKM1" s="6"/>
      <c r="RKN1" s="6"/>
      <c r="RKO1" s="6"/>
      <c r="RKP1" s="6"/>
      <c r="RKQ1" s="6"/>
      <c r="RKR1" s="6"/>
      <c r="RKS1" s="6"/>
      <c r="RKT1" s="6"/>
      <c r="RKU1" s="6"/>
      <c r="RKV1" s="6"/>
      <c r="RKW1" s="6"/>
      <c r="RKX1" s="6"/>
      <c r="RKY1" s="6"/>
      <c r="RKZ1" s="6"/>
      <c r="RLA1" s="6"/>
      <c r="RLB1" s="6"/>
      <c r="RLC1" s="6"/>
      <c r="RLD1" s="6"/>
      <c r="RLE1" s="6"/>
      <c r="RLF1" s="6"/>
      <c r="RLG1" s="6"/>
      <c r="RLH1" s="6"/>
      <c r="RLI1" s="6"/>
      <c r="RLJ1" s="6"/>
      <c r="RLK1" s="6"/>
      <c r="RLL1" s="6"/>
      <c r="RLM1" s="6"/>
      <c r="RLN1" s="6"/>
      <c r="RLO1" s="6"/>
      <c r="RLP1" s="6"/>
      <c r="RLQ1" s="6"/>
      <c r="RLR1" s="6"/>
      <c r="RLS1" s="6"/>
      <c r="RLT1" s="6"/>
      <c r="RLU1" s="6"/>
      <c r="RLV1" s="6"/>
      <c r="RLW1" s="6"/>
      <c r="RLX1" s="6"/>
      <c r="RLY1" s="6"/>
      <c r="RLZ1" s="6"/>
      <c r="RMA1" s="6"/>
      <c r="RMB1" s="6"/>
      <c r="RMC1" s="6"/>
      <c r="RMD1" s="6"/>
      <c r="RME1" s="6"/>
      <c r="RMF1" s="6"/>
      <c r="RMG1" s="6"/>
      <c r="RMH1" s="6"/>
      <c r="RMI1" s="6"/>
      <c r="RMJ1" s="6"/>
      <c r="RMK1" s="6"/>
      <c r="RML1" s="6"/>
      <c r="RMM1" s="6"/>
      <c r="RMN1" s="6"/>
      <c r="RMO1" s="6"/>
      <c r="RMP1" s="6"/>
      <c r="RMQ1" s="6"/>
      <c r="RMR1" s="6"/>
      <c r="RMS1" s="6"/>
      <c r="RMT1" s="6"/>
      <c r="RMU1" s="6"/>
      <c r="RMV1" s="6"/>
      <c r="RMW1" s="6"/>
      <c r="RMX1" s="6"/>
      <c r="RMY1" s="6"/>
      <c r="RMZ1" s="6"/>
      <c r="RNA1" s="6"/>
      <c r="RNB1" s="6"/>
      <c r="RNC1" s="6"/>
      <c r="RND1" s="6"/>
      <c r="RNE1" s="6"/>
      <c r="RNF1" s="6"/>
      <c r="RNG1" s="6"/>
      <c r="RNH1" s="6"/>
      <c r="RNI1" s="6"/>
      <c r="RNJ1" s="6"/>
      <c r="RNK1" s="6"/>
      <c r="RNL1" s="6"/>
      <c r="RNM1" s="6"/>
      <c r="RNN1" s="6"/>
      <c r="RNO1" s="6"/>
      <c r="RNP1" s="6"/>
      <c r="RNQ1" s="6"/>
      <c r="RNR1" s="6"/>
      <c r="RNS1" s="6"/>
      <c r="RNT1" s="6"/>
      <c r="RNU1" s="6"/>
      <c r="RNV1" s="6"/>
      <c r="RNW1" s="6"/>
      <c r="RNX1" s="6"/>
      <c r="RNY1" s="6"/>
      <c r="RNZ1" s="6"/>
      <c r="ROA1" s="6"/>
      <c r="ROB1" s="6"/>
      <c r="ROC1" s="6"/>
      <c r="ROD1" s="6"/>
      <c r="ROE1" s="6"/>
      <c r="ROF1" s="6"/>
      <c r="ROG1" s="6"/>
      <c r="ROH1" s="6"/>
      <c r="ROI1" s="6"/>
      <c r="ROJ1" s="6"/>
      <c r="ROK1" s="6"/>
      <c r="ROL1" s="6"/>
      <c r="ROM1" s="6"/>
      <c r="RON1" s="6"/>
      <c r="ROO1" s="6"/>
      <c r="ROP1" s="6"/>
      <c r="ROQ1" s="6"/>
      <c r="ROR1" s="6"/>
      <c r="ROS1" s="6"/>
      <c r="ROT1" s="6"/>
      <c r="ROU1" s="6"/>
      <c r="ROV1" s="6"/>
      <c r="ROW1" s="6"/>
      <c r="ROX1" s="6"/>
      <c r="ROY1" s="6"/>
      <c r="ROZ1" s="6"/>
      <c r="RPA1" s="6"/>
      <c r="RPB1" s="6"/>
      <c r="RPC1" s="6"/>
      <c r="RPD1" s="6"/>
      <c r="RPE1" s="6"/>
      <c r="RPF1" s="6"/>
      <c r="RPG1" s="6"/>
      <c r="RPH1" s="6"/>
      <c r="RPI1" s="6"/>
      <c r="RPJ1" s="6"/>
      <c r="RPK1" s="6"/>
      <c r="RPL1" s="6"/>
      <c r="RPM1" s="6"/>
      <c r="RPN1" s="6"/>
      <c r="RPO1" s="6"/>
      <c r="RPP1" s="6"/>
      <c r="RPQ1" s="6"/>
      <c r="RPR1" s="6"/>
      <c r="RPS1" s="6"/>
      <c r="RPT1" s="6"/>
      <c r="RPU1" s="6"/>
      <c r="RPV1" s="6"/>
      <c r="RPW1" s="6"/>
      <c r="RPX1" s="6"/>
      <c r="RPY1" s="6"/>
      <c r="RPZ1" s="6"/>
      <c r="RQA1" s="6"/>
      <c r="RQB1" s="6"/>
      <c r="RQC1" s="6"/>
      <c r="RQD1" s="6"/>
      <c r="RQE1" s="6"/>
      <c r="RQF1" s="6"/>
      <c r="RQG1" s="6"/>
      <c r="RQH1" s="6"/>
      <c r="RQI1" s="6"/>
      <c r="RQJ1" s="6"/>
      <c r="RQK1" s="6"/>
      <c r="RQL1" s="6"/>
      <c r="RQM1" s="6"/>
      <c r="RQN1" s="6"/>
      <c r="RQO1" s="6"/>
      <c r="RQP1" s="6"/>
      <c r="RQQ1" s="6"/>
      <c r="RQR1" s="6"/>
      <c r="RQS1" s="6"/>
      <c r="RQT1" s="6"/>
      <c r="RQU1" s="6"/>
      <c r="RQV1" s="6"/>
      <c r="RQW1" s="6"/>
      <c r="RQX1" s="6"/>
      <c r="RQY1" s="6"/>
      <c r="RQZ1" s="6"/>
      <c r="RRA1" s="6"/>
      <c r="RRB1" s="6"/>
      <c r="RRC1" s="6"/>
      <c r="RRD1" s="6"/>
      <c r="RRE1" s="6"/>
      <c r="RRF1" s="6"/>
      <c r="RRG1" s="6"/>
      <c r="RRH1" s="6"/>
      <c r="RRI1" s="6"/>
      <c r="RRJ1" s="6"/>
      <c r="RRK1" s="6"/>
      <c r="RRL1" s="6"/>
      <c r="RRM1" s="6"/>
      <c r="RRN1" s="6"/>
      <c r="RRO1" s="6"/>
      <c r="RRP1" s="6"/>
      <c r="RRQ1" s="6"/>
      <c r="RRR1" s="6"/>
      <c r="RRS1" s="6"/>
      <c r="RRT1" s="6"/>
      <c r="RRU1" s="6"/>
      <c r="RRV1" s="6"/>
      <c r="RRW1" s="6"/>
      <c r="RRX1" s="6"/>
      <c r="RRY1" s="6"/>
      <c r="RRZ1" s="6"/>
      <c r="RSA1" s="6"/>
      <c r="RSB1" s="6"/>
      <c r="RSC1" s="6"/>
      <c r="RSD1" s="6"/>
      <c r="RSE1" s="6"/>
      <c r="RSF1" s="6"/>
      <c r="RSG1" s="6"/>
      <c r="RSH1" s="6"/>
      <c r="RSI1" s="6"/>
      <c r="RSJ1" s="6"/>
      <c r="RSK1" s="6"/>
      <c r="RSL1" s="6"/>
      <c r="RSM1" s="6"/>
      <c r="RSN1" s="6"/>
      <c r="RSO1" s="6"/>
      <c r="RSP1" s="6"/>
      <c r="RSQ1" s="6"/>
      <c r="RSR1" s="6"/>
      <c r="RSS1" s="6"/>
      <c r="RST1" s="6"/>
      <c r="RSU1" s="6"/>
      <c r="RSV1" s="6"/>
      <c r="RSW1" s="6"/>
      <c r="RSX1" s="6"/>
      <c r="RSY1" s="6"/>
      <c r="RSZ1" s="6"/>
      <c r="RTA1" s="6"/>
      <c r="RTB1" s="6"/>
      <c r="RTC1" s="6"/>
      <c r="RTD1" s="6"/>
      <c r="RTE1" s="6"/>
      <c r="RTF1" s="6"/>
      <c r="RTG1" s="6"/>
      <c r="RTH1" s="6"/>
      <c r="RTI1" s="6"/>
      <c r="RTJ1" s="6"/>
      <c r="RTK1" s="6"/>
      <c r="RTL1" s="6"/>
      <c r="RTM1" s="6"/>
      <c r="RTN1" s="6"/>
      <c r="RTO1" s="6"/>
      <c r="RTP1" s="6"/>
      <c r="RTQ1" s="6"/>
      <c r="RTR1" s="6"/>
      <c r="RTS1" s="6"/>
      <c r="RTT1" s="6"/>
      <c r="RTU1" s="6"/>
      <c r="RTV1" s="6"/>
      <c r="RTW1" s="6"/>
      <c r="RTX1" s="6"/>
      <c r="RTY1" s="6"/>
      <c r="RTZ1" s="6"/>
      <c r="RUA1" s="6"/>
      <c r="RUB1" s="6"/>
      <c r="RUC1" s="6"/>
      <c r="RUD1" s="6"/>
      <c r="RUE1" s="6"/>
      <c r="RUF1" s="6"/>
      <c r="RUG1" s="6"/>
      <c r="RUH1" s="6"/>
      <c r="RUI1" s="6"/>
      <c r="RUJ1" s="6"/>
      <c r="RUK1" s="6"/>
      <c r="RUL1" s="6"/>
      <c r="RUM1" s="6"/>
      <c r="RUN1" s="6"/>
      <c r="RUO1" s="6"/>
      <c r="RUP1" s="6"/>
      <c r="RUQ1" s="6"/>
      <c r="RUR1" s="6"/>
      <c r="RUS1" s="6"/>
      <c r="RUT1" s="6"/>
      <c r="RUU1" s="6"/>
      <c r="RUV1" s="6"/>
      <c r="RUW1" s="6"/>
      <c r="RUX1" s="6"/>
      <c r="RUY1" s="6"/>
      <c r="RUZ1" s="6"/>
      <c r="RVA1" s="6"/>
      <c r="RVB1" s="6"/>
      <c r="RVC1" s="6"/>
      <c r="RVD1" s="6"/>
      <c r="RVE1" s="6"/>
      <c r="RVF1" s="6"/>
      <c r="RVG1" s="6"/>
      <c r="RVH1" s="6"/>
      <c r="RVI1" s="6"/>
      <c r="RVJ1" s="6"/>
      <c r="RVK1" s="6"/>
      <c r="RVL1" s="6"/>
      <c r="RVM1" s="6"/>
      <c r="RVN1" s="6"/>
      <c r="RVO1" s="6"/>
      <c r="RVP1" s="6"/>
      <c r="RVQ1" s="6"/>
      <c r="RVR1" s="6"/>
      <c r="RVS1" s="6"/>
      <c r="RVT1" s="6"/>
      <c r="RVU1" s="6"/>
      <c r="RVV1" s="6"/>
      <c r="RVW1" s="6"/>
      <c r="RVX1" s="6"/>
      <c r="RVY1" s="6"/>
      <c r="RVZ1" s="6"/>
      <c r="RWA1" s="6"/>
      <c r="RWB1" s="6"/>
      <c r="RWC1" s="6"/>
      <c r="RWD1" s="6"/>
      <c r="RWE1" s="6"/>
      <c r="RWF1" s="6"/>
      <c r="RWG1" s="6"/>
      <c r="RWH1" s="6"/>
      <c r="RWI1" s="6"/>
      <c r="RWJ1" s="6"/>
      <c r="RWK1" s="6"/>
      <c r="RWL1" s="6"/>
      <c r="RWM1" s="6"/>
      <c r="RWN1" s="6"/>
      <c r="RWO1" s="6"/>
      <c r="RWP1" s="6"/>
      <c r="RWQ1" s="6"/>
      <c r="RWR1" s="6"/>
      <c r="RWS1" s="6"/>
      <c r="RWT1" s="6"/>
      <c r="RWU1" s="6"/>
      <c r="RWV1" s="6"/>
      <c r="RWW1" s="6"/>
      <c r="RWX1" s="6"/>
      <c r="RWY1" s="6"/>
      <c r="RWZ1" s="6"/>
      <c r="RXA1" s="6"/>
      <c r="RXB1" s="6"/>
      <c r="RXC1" s="6"/>
      <c r="RXD1" s="6"/>
      <c r="RXE1" s="6"/>
      <c r="RXF1" s="6"/>
      <c r="RXG1" s="6"/>
      <c r="RXH1" s="6"/>
      <c r="RXI1" s="6"/>
      <c r="RXJ1" s="6"/>
      <c r="RXK1" s="6"/>
      <c r="RXL1" s="6"/>
      <c r="RXM1" s="6"/>
      <c r="RXN1" s="6"/>
      <c r="RXO1" s="6"/>
      <c r="RXP1" s="6"/>
      <c r="RXQ1" s="6"/>
      <c r="RXR1" s="6"/>
      <c r="RXS1" s="6"/>
      <c r="RXT1" s="6"/>
      <c r="RXU1" s="6"/>
      <c r="RXV1" s="6"/>
      <c r="RXW1" s="6"/>
      <c r="RXX1" s="6"/>
      <c r="RXY1" s="6"/>
      <c r="RXZ1" s="6"/>
      <c r="RYA1" s="6"/>
      <c r="RYB1" s="6"/>
      <c r="RYC1" s="6"/>
      <c r="RYD1" s="6"/>
      <c r="RYE1" s="6"/>
      <c r="RYF1" s="6"/>
      <c r="RYG1" s="6"/>
      <c r="RYH1" s="6"/>
      <c r="RYI1" s="6"/>
      <c r="RYJ1" s="6"/>
      <c r="RYK1" s="6"/>
      <c r="RYL1" s="6"/>
      <c r="RYM1" s="6"/>
      <c r="RYN1" s="6"/>
      <c r="RYO1" s="6"/>
      <c r="RYP1" s="6"/>
      <c r="RYQ1" s="6"/>
      <c r="RYR1" s="6"/>
      <c r="RYS1" s="6"/>
      <c r="RYT1" s="6"/>
      <c r="RYU1" s="6"/>
      <c r="RYV1" s="6"/>
      <c r="RYW1" s="6"/>
      <c r="RYX1" s="6"/>
      <c r="RYY1" s="6"/>
      <c r="RYZ1" s="6"/>
      <c r="RZA1" s="6"/>
      <c r="RZB1" s="6"/>
      <c r="RZC1" s="6"/>
      <c r="RZD1" s="6"/>
      <c r="RZE1" s="6"/>
      <c r="RZF1" s="6"/>
      <c r="RZG1" s="6"/>
      <c r="RZH1" s="6"/>
      <c r="RZI1" s="6"/>
      <c r="RZJ1" s="6"/>
      <c r="RZK1" s="6"/>
      <c r="RZL1" s="6"/>
      <c r="RZM1" s="6"/>
      <c r="RZN1" s="6"/>
      <c r="RZO1" s="6"/>
      <c r="RZP1" s="6"/>
      <c r="RZQ1" s="6"/>
      <c r="RZR1" s="6"/>
      <c r="RZS1" s="6"/>
      <c r="RZT1" s="6"/>
      <c r="RZU1" s="6"/>
      <c r="RZV1" s="6"/>
      <c r="RZW1" s="6"/>
      <c r="RZX1" s="6"/>
      <c r="RZY1" s="6"/>
      <c r="RZZ1" s="6"/>
      <c r="SAA1" s="6"/>
      <c r="SAB1" s="6"/>
      <c r="SAC1" s="6"/>
      <c r="SAD1" s="6"/>
      <c r="SAE1" s="6"/>
      <c r="SAF1" s="6"/>
      <c r="SAG1" s="6"/>
      <c r="SAH1" s="6"/>
      <c r="SAI1" s="6"/>
      <c r="SAJ1" s="6"/>
      <c r="SAK1" s="6"/>
      <c r="SAL1" s="6"/>
      <c r="SAM1" s="6"/>
      <c r="SAN1" s="6"/>
      <c r="SAO1" s="6"/>
      <c r="SAP1" s="6"/>
      <c r="SAQ1" s="6"/>
      <c r="SAR1" s="6"/>
      <c r="SAS1" s="6"/>
      <c r="SAT1" s="6"/>
      <c r="SAU1" s="6"/>
      <c r="SAV1" s="6"/>
      <c r="SAW1" s="6"/>
      <c r="SAX1" s="6"/>
      <c r="SAY1" s="6"/>
      <c r="SAZ1" s="6"/>
      <c r="SBA1" s="6"/>
      <c r="SBB1" s="6"/>
      <c r="SBC1" s="6"/>
      <c r="SBD1" s="6"/>
      <c r="SBE1" s="6"/>
      <c r="SBF1" s="6"/>
      <c r="SBG1" s="6"/>
      <c r="SBH1" s="6"/>
      <c r="SBI1" s="6"/>
      <c r="SBJ1" s="6"/>
      <c r="SBK1" s="6"/>
      <c r="SBL1" s="6"/>
      <c r="SBM1" s="6"/>
      <c r="SBN1" s="6"/>
      <c r="SBO1" s="6"/>
      <c r="SBP1" s="6"/>
      <c r="SBQ1" s="6"/>
      <c r="SBR1" s="6"/>
      <c r="SBS1" s="6"/>
      <c r="SBT1" s="6"/>
      <c r="SBU1" s="6"/>
      <c r="SBV1" s="6"/>
      <c r="SBW1" s="6"/>
      <c r="SBX1" s="6"/>
      <c r="SBY1" s="6"/>
      <c r="SBZ1" s="6"/>
      <c r="SCA1" s="6"/>
      <c r="SCB1" s="6"/>
      <c r="SCC1" s="6"/>
      <c r="SCD1" s="6"/>
      <c r="SCE1" s="6"/>
      <c r="SCF1" s="6"/>
      <c r="SCG1" s="6"/>
      <c r="SCH1" s="6"/>
      <c r="SCI1" s="6"/>
      <c r="SCJ1" s="6"/>
      <c r="SCK1" s="6"/>
      <c r="SCL1" s="6"/>
      <c r="SCM1" s="6"/>
      <c r="SCN1" s="6"/>
      <c r="SCO1" s="6"/>
      <c r="SCP1" s="6"/>
      <c r="SCQ1" s="6"/>
      <c r="SCR1" s="6"/>
      <c r="SCS1" s="6"/>
      <c r="SCT1" s="6"/>
      <c r="SCU1" s="6"/>
      <c r="SCV1" s="6"/>
      <c r="SCW1" s="6"/>
      <c r="SCX1" s="6"/>
      <c r="SCY1" s="6"/>
      <c r="SCZ1" s="6"/>
      <c r="SDA1" s="6"/>
      <c r="SDB1" s="6"/>
      <c r="SDC1" s="6"/>
      <c r="SDD1" s="6"/>
      <c r="SDE1" s="6"/>
      <c r="SDF1" s="6"/>
      <c r="SDG1" s="6"/>
      <c r="SDH1" s="6"/>
      <c r="SDI1" s="6"/>
      <c r="SDJ1" s="6"/>
      <c r="SDK1" s="6"/>
      <c r="SDL1" s="6"/>
      <c r="SDM1" s="6"/>
      <c r="SDN1" s="6"/>
      <c r="SDO1" s="6"/>
      <c r="SDP1" s="6"/>
      <c r="SDQ1" s="6"/>
      <c r="SDR1" s="6"/>
      <c r="SDS1" s="6"/>
      <c r="SDT1" s="6"/>
      <c r="SDU1" s="6"/>
      <c r="SDV1" s="6"/>
      <c r="SDW1" s="6"/>
      <c r="SDX1" s="6"/>
      <c r="SDY1" s="6"/>
      <c r="SDZ1" s="6"/>
      <c r="SEA1" s="6"/>
      <c r="SEB1" s="6"/>
      <c r="SEC1" s="6"/>
      <c r="SED1" s="6"/>
      <c r="SEE1" s="6"/>
      <c r="SEF1" s="6"/>
      <c r="SEG1" s="6"/>
      <c r="SEH1" s="6"/>
      <c r="SEI1" s="6"/>
      <c r="SEJ1" s="6"/>
      <c r="SEK1" s="6"/>
      <c r="SEL1" s="6"/>
      <c r="SEM1" s="6"/>
      <c r="SEN1" s="6"/>
      <c r="SEO1" s="6"/>
      <c r="SEP1" s="6"/>
      <c r="SEQ1" s="6"/>
      <c r="SER1" s="6"/>
      <c r="SES1" s="6"/>
      <c r="SET1" s="6"/>
      <c r="SEU1" s="6"/>
      <c r="SEV1" s="6"/>
      <c r="SEW1" s="6"/>
      <c r="SEX1" s="6"/>
      <c r="SEY1" s="6"/>
      <c r="SEZ1" s="6"/>
      <c r="SFA1" s="6"/>
      <c r="SFB1" s="6"/>
      <c r="SFC1" s="6"/>
      <c r="SFD1" s="6"/>
      <c r="SFE1" s="6"/>
      <c r="SFF1" s="6"/>
      <c r="SFG1" s="6"/>
      <c r="SFH1" s="6"/>
      <c r="SFI1" s="6"/>
      <c r="SFJ1" s="6"/>
      <c r="SFK1" s="6"/>
      <c r="SFL1" s="6"/>
      <c r="SFM1" s="6"/>
      <c r="SFN1" s="6"/>
      <c r="SFO1" s="6"/>
      <c r="SFP1" s="6"/>
      <c r="SFQ1" s="6"/>
      <c r="SFR1" s="6"/>
      <c r="SFS1" s="6"/>
      <c r="SFT1" s="6"/>
      <c r="SFU1" s="6"/>
      <c r="SFV1" s="6"/>
      <c r="SFW1" s="6"/>
      <c r="SFX1" s="6"/>
      <c r="SFY1" s="6"/>
      <c r="SFZ1" s="6"/>
      <c r="SGA1" s="6"/>
      <c r="SGB1" s="6"/>
      <c r="SGC1" s="6"/>
      <c r="SGD1" s="6"/>
      <c r="SGE1" s="6"/>
      <c r="SGF1" s="6"/>
      <c r="SGG1" s="6"/>
      <c r="SGH1" s="6"/>
      <c r="SGI1" s="6"/>
      <c r="SGJ1" s="6"/>
      <c r="SGK1" s="6"/>
      <c r="SGL1" s="6"/>
      <c r="SGM1" s="6"/>
      <c r="SGN1" s="6"/>
      <c r="SGO1" s="6"/>
      <c r="SGP1" s="6"/>
      <c r="SGQ1" s="6"/>
      <c r="SGR1" s="6"/>
      <c r="SGS1" s="6"/>
      <c r="SGT1" s="6"/>
      <c r="SGU1" s="6"/>
      <c r="SGV1" s="6"/>
      <c r="SGW1" s="6"/>
      <c r="SGX1" s="6"/>
      <c r="SGY1" s="6"/>
      <c r="SGZ1" s="6"/>
      <c r="SHA1" s="6"/>
      <c r="SHB1" s="6"/>
      <c r="SHC1" s="6"/>
      <c r="SHD1" s="6"/>
      <c r="SHE1" s="6"/>
      <c r="SHF1" s="6"/>
      <c r="SHG1" s="6"/>
      <c r="SHH1" s="6"/>
      <c r="SHI1" s="6"/>
      <c r="SHJ1" s="6"/>
      <c r="SHK1" s="6"/>
      <c r="SHL1" s="6"/>
      <c r="SHM1" s="6"/>
      <c r="SHN1" s="6"/>
      <c r="SHO1" s="6"/>
      <c r="SHP1" s="6"/>
      <c r="SHQ1" s="6"/>
      <c r="SHR1" s="6"/>
      <c r="SHS1" s="6"/>
      <c r="SHT1" s="6"/>
      <c r="SHU1" s="6"/>
      <c r="SHV1" s="6"/>
      <c r="SHW1" s="6"/>
      <c r="SHX1" s="6"/>
      <c r="SHY1" s="6"/>
      <c r="SHZ1" s="6"/>
      <c r="SIA1" s="6"/>
      <c r="SIB1" s="6"/>
      <c r="SIC1" s="6"/>
      <c r="SID1" s="6"/>
      <c r="SIE1" s="6"/>
      <c r="SIF1" s="6"/>
      <c r="SIG1" s="6"/>
      <c r="SIH1" s="6"/>
      <c r="SII1" s="6"/>
      <c r="SIJ1" s="6"/>
      <c r="SIK1" s="6"/>
      <c r="SIL1" s="6"/>
      <c r="SIM1" s="6"/>
      <c r="SIN1" s="6"/>
      <c r="SIO1" s="6"/>
      <c r="SIP1" s="6"/>
      <c r="SIQ1" s="6"/>
      <c r="SIR1" s="6"/>
      <c r="SIS1" s="6"/>
      <c r="SIT1" s="6"/>
      <c r="SIU1" s="6"/>
      <c r="SIV1" s="6"/>
      <c r="SIW1" s="6"/>
      <c r="SIX1" s="6"/>
      <c r="SIY1" s="6"/>
      <c r="SIZ1" s="6"/>
      <c r="SJA1" s="6"/>
      <c r="SJB1" s="6"/>
      <c r="SJC1" s="6"/>
      <c r="SJD1" s="6"/>
      <c r="SJE1" s="6"/>
      <c r="SJF1" s="6"/>
      <c r="SJG1" s="6"/>
      <c r="SJH1" s="6"/>
      <c r="SJI1" s="6"/>
      <c r="SJJ1" s="6"/>
      <c r="SJK1" s="6"/>
      <c r="SJL1" s="6"/>
      <c r="SJM1" s="6"/>
      <c r="SJN1" s="6"/>
      <c r="SJO1" s="6"/>
      <c r="SJP1" s="6"/>
      <c r="SJQ1" s="6"/>
      <c r="SJR1" s="6"/>
      <c r="SJS1" s="6"/>
      <c r="SJT1" s="6"/>
      <c r="SJU1" s="6"/>
      <c r="SJV1" s="6"/>
      <c r="SJW1" s="6"/>
      <c r="SJX1" s="6"/>
      <c r="SJY1" s="6"/>
      <c r="SJZ1" s="6"/>
      <c r="SKA1" s="6"/>
      <c r="SKB1" s="6"/>
      <c r="SKC1" s="6"/>
      <c r="SKD1" s="6"/>
      <c r="SKE1" s="6"/>
      <c r="SKF1" s="6"/>
      <c r="SKG1" s="6"/>
      <c r="SKH1" s="6"/>
      <c r="SKI1" s="6"/>
      <c r="SKJ1" s="6"/>
      <c r="SKK1" s="6"/>
      <c r="SKL1" s="6"/>
      <c r="SKM1" s="6"/>
      <c r="SKN1" s="6"/>
      <c r="SKO1" s="6"/>
      <c r="SKP1" s="6"/>
      <c r="SKQ1" s="6"/>
      <c r="SKR1" s="6"/>
      <c r="SKS1" s="6"/>
      <c r="SKT1" s="6"/>
      <c r="SKU1" s="6"/>
      <c r="SKV1" s="6"/>
      <c r="SKW1" s="6"/>
      <c r="SKX1" s="6"/>
      <c r="SKY1" s="6"/>
      <c r="SKZ1" s="6"/>
      <c r="SLA1" s="6"/>
      <c r="SLB1" s="6"/>
      <c r="SLC1" s="6"/>
      <c r="SLD1" s="6"/>
      <c r="SLE1" s="6"/>
      <c r="SLF1" s="6"/>
      <c r="SLG1" s="6"/>
      <c r="SLH1" s="6"/>
      <c r="SLI1" s="6"/>
      <c r="SLJ1" s="6"/>
      <c r="SLK1" s="6"/>
      <c r="SLL1" s="6"/>
      <c r="SLM1" s="6"/>
      <c r="SLN1" s="6"/>
      <c r="SLO1" s="6"/>
      <c r="SLP1" s="6"/>
      <c r="SLQ1" s="6"/>
      <c r="SLR1" s="6"/>
      <c r="SLS1" s="6"/>
      <c r="SLT1" s="6"/>
      <c r="SLU1" s="6"/>
      <c r="SLV1" s="6"/>
      <c r="SLW1" s="6"/>
      <c r="SLX1" s="6"/>
      <c r="SLY1" s="6"/>
      <c r="SLZ1" s="6"/>
      <c r="SMA1" s="6"/>
      <c r="SMB1" s="6"/>
      <c r="SMC1" s="6"/>
      <c r="SMD1" s="6"/>
      <c r="SME1" s="6"/>
      <c r="SMF1" s="6"/>
      <c r="SMG1" s="6"/>
      <c r="SMH1" s="6"/>
      <c r="SMI1" s="6"/>
      <c r="SMJ1" s="6"/>
      <c r="SMK1" s="6"/>
      <c r="SML1" s="6"/>
      <c r="SMM1" s="6"/>
      <c r="SMN1" s="6"/>
      <c r="SMO1" s="6"/>
      <c r="SMP1" s="6"/>
      <c r="SMQ1" s="6"/>
      <c r="SMR1" s="6"/>
      <c r="SMS1" s="6"/>
      <c r="SMT1" s="6"/>
      <c r="SMU1" s="6"/>
      <c r="SMV1" s="6"/>
      <c r="SMW1" s="6"/>
      <c r="SMX1" s="6"/>
      <c r="SMY1" s="6"/>
      <c r="SMZ1" s="6"/>
      <c r="SNA1" s="6"/>
      <c r="SNB1" s="6"/>
      <c r="SNC1" s="6"/>
      <c r="SND1" s="6"/>
      <c r="SNE1" s="6"/>
      <c r="SNF1" s="6"/>
      <c r="SNG1" s="6"/>
      <c r="SNH1" s="6"/>
      <c r="SNI1" s="6"/>
      <c r="SNJ1" s="6"/>
      <c r="SNK1" s="6"/>
      <c r="SNL1" s="6"/>
      <c r="SNM1" s="6"/>
      <c r="SNN1" s="6"/>
      <c r="SNO1" s="6"/>
      <c r="SNP1" s="6"/>
      <c r="SNQ1" s="6"/>
      <c r="SNR1" s="6"/>
      <c r="SNS1" s="6"/>
      <c r="SNT1" s="6"/>
      <c r="SNU1" s="6"/>
      <c r="SNV1" s="6"/>
      <c r="SNW1" s="6"/>
      <c r="SNX1" s="6"/>
      <c r="SNY1" s="6"/>
      <c r="SNZ1" s="6"/>
      <c r="SOA1" s="6"/>
      <c r="SOB1" s="6"/>
      <c r="SOC1" s="6"/>
      <c r="SOD1" s="6"/>
      <c r="SOE1" s="6"/>
      <c r="SOF1" s="6"/>
      <c r="SOG1" s="6"/>
      <c r="SOH1" s="6"/>
      <c r="SOI1" s="6"/>
      <c r="SOJ1" s="6"/>
      <c r="SOK1" s="6"/>
      <c r="SOL1" s="6"/>
      <c r="SOM1" s="6"/>
      <c r="SON1" s="6"/>
      <c r="SOO1" s="6"/>
      <c r="SOP1" s="6"/>
      <c r="SOQ1" s="6"/>
      <c r="SOR1" s="6"/>
      <c r="SOS1" s="6"/>
      <c r="SOT1" s="6"/>
      <c r="SOU1" s="6"/>
      <c r="SOV1" s="6"/>
      <c r="SOW1" s="6"/>
      <c r="SOX1" s="6"/>
      <c r="SOY1" s="6"/>
      <c r="SOZ1" s="6"/>
      <c r="SPA1" s="6"/>
      <c r="SPB1" s="6"/>
      <c r="SPC1" s="6"/>
      <c r="SPD1" s="6"/>
      <c r="SPE1" s="6"/>
      <c r="SPF1" s="6"/>
      <c r="SPG1" s="6"/>
      <c r="SPH1" s="6"/>
      <c r="SPI1" s="6"/>
      <c r="SPJ1" s="6"/>
      <c r="SPK1" s="6"/>
      <c r="SPL1" s="6"/>
      <c r="SPM1" s="6"/>
      <c r="SPN1" s="6"/>
      <c r="SPO1" s="6"/>
      <c r="SPP1" s="6"/>
      <c r="SPQ1" s="6"/>
      <c r="SPR1" s="6"/>
      <c r="SPS1" s="6"/>
      <c r="SPT1" s="6"/>
      <c r="SPU1" s="6"/>
      <c r="SPV1" s="6"/>
      <c r="SPW1" s="6"/>
      <c r="SPX1" s="6"/>
      <c r="SPY1" s="6"/>
      <c r="SPZ1" s="6"/>
      <c r="SQA1" s="6"/>
      <c r="SQB1" s="6"/>
      <c r="SQC1" s="6"/>
      <c r="SQD1" s="6"/>
      <c r="SQE1" s="6"/>
      <c r="SQF1" s="6"/>
      <c r="SQG1" s="6"/>
      <c r="SQH1" s="6"/>
      <c r="SQI1" s="6"/>
      <c r="SQJ1" s="6"/>
      <c r="SQK1" s="6"/>
      <c r="SQL1" s="6"/>
      <c r="SQM1" s="6"/>
      <c r="SQN1" s="6"/>
      <c r="SQO1" s="6"/>
      <c r="SQP1" s="6"/>
      <c r="SQQ1" s="6"/>
      <c r="SQR1" s="6"/>
      <c r="SQS1" s="6"/>
      <c r="SQT1" s="6"/>
      <c r="SQU1" s="6"/>
      <c r="SQV1" s="6"/>
      <c r="SQW1" s="6"/>
      <c r="SQX1" s="6"/>
      <c r="SQY1" s="6"/>
      <c r="SQZ1" s="6"/>
      <c r="SRA1" s="6"/>
      <c r="SRB1" s="6"/>
      <c r="SRC1" s="6"/>
      <c r="SRD1" s="6"/>
      <c r="SRE1" s="6"/>
      <c r="SRF1" s="6"/>
      <c r="SRG1" s="6"/>
      <c r="SRH1" s="6"/>
      <c r="SRI1" s="6"/>
      <c r="SRJ1" s="6"/>
      <c r="SRK1" s="6"/>
      <c r="SRL1" s="6"/>
      <c r="SRM1" s="6"/>
      <c r="SRN1" s="6"/>
      <c r="SRO1" s="6"/>
      <c r="SRP1" s="6"/>
      <c r="SRQ1" s="6"/>
      <c r="SRR1" s="6"/>
      <c r="SRS1" s="6"/>
      <c r="SRT1" s="6"/>
      <c r="SRU1" s="6"/>
      <c r="SRV1" s="6"/>
      <c r="SRW1" s="6"/>
      <c r="SRX1" s="6"/>
      <c r="SRY1" s="6"/>
      <c r="SRZ1" s="6"/>
      <c r="SSA1" s="6"/>
      <c r="SSB1" s="6"/>
      <c r="SSC1" s="6"/>
      <c r="SSD1" s="6"/>
      <c r="SSE1" s="6"/>
      <c r="SSF1" s="6"/>
      <c r="SSG1" s="6"/>
      <c r="SSH1" s="6"/>
      <c r="SSI1" s="6"/>
      <c r="SSJ1" s="6"/>
      <c r="SSK1" s="6"/>
      <c r="SSL1" s="6"/>
      <c r="SSM1" s="6"/>
      <c r="SSN1" s="6"/>
      <c r="SSO1" s="6"/>
      <c r="SSP1" s="6"/>
      <c r="SSQ1" s="6"/>
      <c r="SSR1" s="6"/>
      <c r="SSS1" s="6"/>
      <c r="SST1" s="6"/>
      <c r="SSU1" s="6"/>
      <c r="SSV1" s="6"/>
      <c r="SSW1" s="6"/>
      <c r="SSX1" s="6"/>
      <c r="SSY1" s="6"/>
      <c r="SSZ1" s="6"/>
      <c r="STA1" s="6"/>
      <c r="STB1" s="6"/>
      <c r="STC1" s="6"/>
      <c r="STD1" s="6"/>
      <c r="STE1" s="6"/>
      <c r="STF1" s="6"/>
      <c r="STG1" s="6"/>
      <c r="STH1" s="6"/>
      <c r="STI1" s="6"/>
      <c r="STJ1" s="6"/>
      <c r="STK1" s="6"/>
      <c r="STL1" s="6"/>
      <c r="STM1" s="6"/>
      <c r="STN1" s="6"/>
      <c r="STO1" s="6"/>
      <c r="STP1" s="6"/>
      <c r="STQ1" s="6"/>
      <c r="STR1" s="6"/>
      <c r="STS1" s="6"/>
      <c r="STT1" s="6"/>
      <c r="STU1" s="6"/>
      <c r="STV1" s="6"/>
      <c r="STW1" s="6"/>
      <c r="STX1" s="6"/>
      <c r="STY1" s="6"/>
      <c r="STZ1" s="6"/>
      <c r="SUA1" s="6"/>
      <c r="SUB1" s="6"/>
      <c r="SUC1" s="6"/>
      <c r="SUD1" s="6"/>
      <c r="SUE1" s="6"/>
      <c r="SUF1" s="6"/>
      <c r="SUG1" s="6"/>
      <c r="SUH1" s="6"/>
      <c r="SUI1" s="6"/>
      <c r="SUJ1" s="6"/>
      <c r="SUK1" s="6"/>
      <c r="SUL1" s="6"/>
      <c r="SUM1" s="6"/>
      <c r="SUN1" s="6"/>
      <c r="SUO1" s="6"/>
      <c r="SUP1" s="6"/>
      <c r="SUQ1" s="6"/>
      <c r="SUR1" s="6"/>
      <c r="SUS1" s="6"/>
      <c r="SUT1" s="6"/>
      <c r="SUU1" s="6"/>
      <c r="SUV1" s="6"/>
      <c r="SUW1" s="6"/>
      <c r="SUX1" s="6"/>
      <c r="SUY1" s="6"/>
      <c r="SUZ1" s="6"/>
      <c r="SVA1" s="6"/>
      <c r="SVB1" s="6"/>
      <c r="SVC1" s="6"/>
      <c r="SVD1" s="6"/>
      <c r="SVE1" s="6"/>
      <c r="SVF1" s="6"/>
      <c r="SVG1" s="6"/>
      <c r="SVH1" s="6"/>
      <c r="SVI1" s="6"/>
      <c r="SVJ1" s="6"/>
      <c r="SVK1" s="6"/>
      <c r="SVL1" s="6"/>
      <c r="SVM1" s="6"/>
      <c r="SVN1" s="6"/>
      <c r="SVO1" s="6"/>
      <c r="SVP1" s="6"/>
      <c r="SVQ1" s="6"/>
      <c r="SVR1" s="6"/>
      <c r="SVS1" s="6"/>
      <c r="SVT1" s="6"/>
      <c r="SVU1" s="6"/>
      <c r="SVV1" s="6"/>
      <c r="SVW1" s="6"/>
      <c r="SVX1" s="6"/>
      <c r="SVY1" s="6"/>
      <c r="SVZ1" s="6"/>
      <c r="SWA1" s="6"/>
      <c r="SWB1" s="6"/>
      <c r="SWC1" s="6"/>
      <c r="SWD1" s="6"/>
      <c r="SWE1" s="6"/>
      <c r="SWF1" s="6"/>
      <c r="SWG1" s="6"/>
      <c r="SWH1" s="6"/>
      <c r="SWI1" s="6"/>
      <c r="SWJ1" s="6"/>
      <c r="SWK1" s="6"/>
      <c r="SWL1" s="6"/>
      <c r="SWM1" s="6"/>
      <c r="SWN1" s="6"/>
      <c r="SWO1" s="6"/>
      <c r="SWP1" s="6"/>
      <c r="SWQ1" s="6"/>
      <c r="SWR1" s="6"/>
      <c r="SWS1" s="6"/>
      <c r="SWT1" s="6"/>
      <c r="SWU1" s="6"/>
      <c r="SWV1" s="6"/>
      <c r="SWW1" s="6"/>
      <c r="SWX1" s="6"/>
      <c r="SWY1" s="6"/>
      <c r="SWZ1" s="6"/>
      <c r="SXA1" s="6"/>
      <c r="SXB1" s="6"/>
      <c r="SXC1" s="6"/>
      <c r="SXD1" s="6"/>
      <c r="SXE1" s="6"/>
      <c r="SXF1" s="6"/>
      <c r="SXG1" s="6"/>
      <c r="SXH1" s="6"/>
      <c r="SXI1" s="6"/>
      <c r="SXJ1" s="6"/>
      <c r="SXK1" s="6"/>
      <c r="SXL1" s="6"/>
      <c r="SXM1" s="6"/>
      <c r="SXN1" s="6"/>
      <c r="SXO1" s="6"/>
      <c r="SXP1" s="6"/>
      <c r="SXQ1" s="6"/>
      <c r="SXR1" s="6"/>
      <c r="SXS1" s="6"/>
      <c r="SXT1" s="6"/>
      <c r="SXU1" s="6"/>
      <c r="SXV1" s="6"/>
      <c r="SXW1" s="6"/>
      <c r="SXX1" s="6"/>
      <c r="SXY1" s="6"/>
      <c r="SXZ1" s="6"/>
      <c r="SYA1" s="6"/>
      <c r="SYB1" s="6"/>
      <c r="SYC1" s="6"/>
      <c r="SYD1" s="6"/>
      <c r="SYE1" s="6"/>
      <c r="SYF1" s="6"/>
      <c r="SYG1" s="6"/>
      <c r="SYH1" s="6"/>
      <c r="SYI1" s="6"/>
      <c r="SYJ1" s="6"/>
      <c r="SYK1" s="6"/>
      <c r="SYL1" s="6"/>
      <c r="SYM1" s="6"/>
      <c r="SYN1" s="6"/>
      <c r="SYO1" s="6"/>
      <c r="SYP1" s="6"/>
      <c r="SYQ1" s="6"/>
      <c r="SYR1" s="6"/>
      <c r="SYS1" s="6"/>
      <c r="SYT1" s="6"/>
      <c r="SYU1" s="6"/>
      <c r="SYV1" s="6"/>
      <c r="SYW1" s="6"/>
      <c r="SYX1" s="6"/>
      <c r="SYY1" s="6"/>
      <c r="SYZ1" s="6"/>
      <c r="SZA1" s="6"/>
      <c r="SZB1" s="6"/>
      <c r="SZC1" s="6"/>
      <c r="SZD1" s="6"/>
      <c r="SZE1" s="6"/>
      <c r="SZF1" s="6"/>
      <c r="SZG1" s="6"/>
      <c r="SZH1" s="6"/>
      <c r="SZI1" s="6"/>
      <c r="SZJ1" s="6"/>
      <c r="SZK1" s="6"/>
      <c r="SZL1" s="6"/>
      <c r="SZM1" s="6"/>
      <c r="SZN1" s="6"/>
      <c r="SZO1" s="6"/>
      <c r="SZP1" s="6"/>
      <c r="SZQ1" s="6"/>
      <c r="SZR1" s="6"/>
      <c r="SZS1" s="6"/>
      <c r="SZT1" s="6"/>
      <c r="SZU1" s="6"/>
      <c r="SZV1" s="6"/>
      <c r="SZW1" s="6"/>
      <c r="SZX1" s="6"/>
      <c r="SZY1" s="6"/>
      <c r="SZZ1" s="6"/>
      <c r="TAA1" s="6"/>
      <c r="TAB1" s="6"/>
      <c r="TAC1" s="6"/>
      <c r="TAD1" s="6"/>
      <c r="TAE1" s="6"/>
      <c r="TAF1" s="6"/>
      <c r="TAG1" s="6"/>
      <c r="TAH1" s="6"/>
      <c r="TAI1" s="6"/>
      <c r="TAJ1" s="6"/>
      <c r="TAK1" s="6"/>
      <c r="TAL1" s="6"/>
      <c r="TAM1" s="6"/>
      <c r="TAN1" s="6"/>
      <c r="TAO1" s="6"/>
      <c r="TAP1" s="6"/>
      <c r="TAQ1" s="6"/>
      <c r="TAR1" s="6"/>
      <c r="TAS1" s="6"/>
      <c r="TAT1" s="6"/>
      <c r="TAU1" s="6"/>
      <c r="TAV1" s="6"/>
      <c r="TAW1" s="6"/>
      <c r="TAX1" s="6"/>
      <c r="TAY1" s="6"/>
      <c r="TAZ1" s="6"/>
      <c r="TBA1" s="6"/>
      <c r="TBB1" s="6"/>
      <c r="TBC1" s="6"/>
      <c r="TBD1" s="6"/>
      <c r="TBE1" s="6"/>
      <c r="TBF1" s="6"/>
      <c r="TBG1" s="6"/>
      <c r="TBH1" s="6"/>
      <c r="TBI1" s="6"/>
      <c r="TBJ1" s="6"/>
      <c r="TBK1" s="6"/>
      <c r="TBL1" s="6"/>
      <c r="TBM1" s="6"/>
      <c r="TBN1" s="6"/>
      <c r="TBO1" s="6"/>
      <c r="TBP1" s="6"/>
      <c r="TBQ1" s="6"/>
      <c r="TBR1" s="6"/>
      <c r="TBS1" s="6"/>
      <c r="TBT1" s="6"/>
      <c r="TBU1" s="6"/>
      <c r="TBV1" s="6"/>
      <c r="TBW1" s="6"/>
      <c r="TBX1" s="6"/>
      <c r="TBY1" s="6"/>
      <c r="TBZ1" s="6"/>
      <c r="TCA1" s="6"/>
      <c r="TCB1" s="6"/>
      <c r="TCC1" s="6"/>
      <c r="TCD1" s="6"/>
      <c r="TCE1" s="6"/>
      <c r="TCF1" s="6"/>
      <c r="TCG1" s="6"/>
      <c r="TCH1" s="6"/>
      <c r="TCI1" s="6"/>
      <c r="TCJ1" s="6"/>
      <c r="TCK1" s="6"/>
      <c r="TCL1" s="6"/>
      <c r="TCM1" s="6"/>
      <c r="TCN1" s="6"/>
      <c r="TCO1" s="6"/>
      <c r="TCP1" s="6"/>
      <c r="TCQ1" s="6"/>
      <c r="TCR1" s="6"/>
      <c r="TCS1" s="6"/>
      <c r="TCT1" s="6"/>
      <c r="TCU1" s="6"/>
      <c r="TCV1" s="6"/>
      <c r="TCW1" s="6"/>
      <c r="TCX1" s="6"/>
      <c r="TCY1" s="6"/>
      <c r="TCZ1" s="6"/>
      <c r="TDA1" s="6"/>
      <c r="TDB1" s="6"/>
      <c r="TDC1" s="6"/>
      <c r="TDD1" s="6"/>
      <c r="TDE1" s="6"/>
      <c r="TDF1" s="6"/>
      <c r="TDG1" s="6"/>
      <c r="TDH1" s="6"/>
      <c r="TDI1" s="6"/>
      <c r="TDJ1" s="6"/>
      <c r="TDK1" s="6"/>
      <c r="TDL1" s="6"/>
      <c r="TDM1" s="6"/>
      <c r="TDN1" s="6"/>
      <c r="TDO1" s="6"/>
      <c r="TDP1" s="6"/>
      <c r="TDQ1" s="6"/>
      <c r="TDR1" s="6"/>
      <c r="TDS1" s="6"/>
      <c r="TDT1" s="6"/>
      <c r="TDU1" s="6"/>
      <c r="TDV1" s="6"/>
      <c r="TDW1" s="6"/>
      <c r="TDX1" s="6"/>
      <c r="TDY1" s="6"/>
      <c r="TDZ1" s="6"/>
      <c r="TEA1" s="6"/>
      <c r="TEB1" s="6"/>
      <c r="TEC1" s="6"/>
      <c r="TED1" s="6"/>
      <c r="TEE1" s="6"/>
      <c r="TEF1" s="6"/>
      <c r="TEG1" s="6"/>
      <c r="TEH1" s="6"/>
      <c r="TEI1" s="6"/>
      <c r="TEJ1" s="6"/>
      <c r="TEK1" s="6"/>
      <c r="TEL1" s="6"/>
      <c r="TEM1" s="6"/>
      <c r="TEN1" s="6"/>
      <c r="TEO1" s="6"/>
      <c r="TEP1" s="6"/>
      <c r="TEQ1" s="6"/>
      <c r="TER1" s="6"/>
      <c r="TES1" s="6"/>
      <c r="TET1" s="6"/>
      <c r="TEU1" s="6"/>
      <c r="TEV1" s="6"/>
      <c r="TEW1" s="6"/>
      <c r="TEX1" s="6"/>
      <c r="TEY1" s="6"/>
      <c r="TEZ1" s="6"/>
      <c r="TFA1" s="6"/>
      <c r="TFB1" s="6"/>
      <c r="TFC1" s="6"/>
      <c r="TFD1" s="6"/>
      <c r="TFE1" s="6"/>
      <c r="TFF1" s="6"/>
      <c r="TFG1" s="6"/>
      <c r="TFH1" s="6"/>
      <c r="TFI1" s="6"/>
      <c r="TFJ1" s="6"/>
      <c r="TFK1" s="6"/>
      <c r="TFL1" s="6"/>
      <c r="TFM1" s="6"/>
      <c r="TFN1" s="6"/>
      <c r="TFO1" s="6"/>
      <c r="TFP1" s="6"/>
      <c r="TFQ1" s="6"/>
      <c r="TFR1" s="6"/>
      <c r="TFS1" s="6"/>
      <c r="TFT1" s="6"/>
      <c r="TFU1" s="6"/>
      <c r="TFV1" s="6"/>
      <c r="TFW1" s="6"/>
      <c r="TFX1" s="6"/>
      <c r="TFY1" s="6"/>
      <c r="TFZ1" s="6"/>
      <c r="TGA1" s="6"/>
      <c r="TGB1" s="6"/>
      <c r="TGC1" s="6"/>
      <c r="TGD1" s="6"/>
      <c r="TGE1" s="6"/>
      <c r="TGF1" s="6"/>
      <c r="TGG1" s="6"/>
      <c r="TGH1" s="6"/>
      <c r="TGI1" s="6"/>
      <c r="TGJ1" s="6"/>
      <c r="TGK1" s="6"/>
      <c r="TGL1" s="6"/>
      <c r="TGM1" s="6"/>
      <c r="TGN1" s="6"/>
      <c r="TGO1" s="6"/>
      <c r="TGP1" s="6"/>
      <c r="TGQ1" s="6"/>
      <c r="TGR1" s="6"/>
      <c r="TGS1" s="6"/>
      <c r="TGT1" s="6"/>
      <c r="TGU1" s="6"/>
      <c r="TGV1" s="6"/>
      <c r="TGW1" s="6"/>
      <c r="TGX1" s="6"/>
      <c r="TGY1" s="6"/>
      <c r="TGZ1" s="6"/>
      <c r="THA1" s="6"/>
      <c r="THB1" s="6"/>
      <c r="THC1" s="6"/>
      <c r="THD1" s="6"/>
      <c r="THE1" s="6"/>
      <c r="THF1" s="6"/>
      <c r="THG1" s="6"/>
      <c r="THH1" s="6"/>
      <c r="THI1" s="6"/>
      <c r="THJ1" s="6"/>
      <c r="THK1" s="6"/>
      <c r="THL1" s="6"/>
      <c r="THM1" s="6"/>
      <c r="THN1" s="6"/>
      <c r="THO1" s="6"/>
      <c r="THP1" s="6"/>
      <c r="THQ1" s="6"/>
      <c r="THR1" s="6"/>
      <c r="THS1" s="6"/>
      <c r="THT1" s="6"/>
      <c r="THU1" s="6"/>
      <c r="THV1" s="6"/>
      <c r="THW1" s="6"/>
      <c r="THX1" s="6"/>
      <c r="THY1" s="6"/>
      <c r="THZ1" s="6"/>
      <c r="TIA1" s="6"/>
      <c r="TIB1" s="6"/>
      <c r="TIC1" s="6"/>
      <c r="TID1" s="6"/>
      <c r="TIE1" s="6"/>
      <c r="TIF1" s="6"/>
      <c r="TIG1" s="6"/>
      <c r="TIH1" s="6"/>
      <c r="TII1" s="6"/>
      <c r="TIJ1" s="6"/>
      <c r="TIK1" s="6"/>
      <c r="TIL1" s="6"/>
      <c r="TIM1" s="6"/>
      <c r="TIN1" s="6"/>
      <c r="TIO1" s="6"/>
      <c r="TIP1" s="6"/>
      <c r="TIQ1" s="6"/>
      <c r="TIR1" s="6"/>
      <c r="TIS1" s="6"/>
      <c r="TIT1" s="6"/>
      <c r="TIU1" s="6"/>
      <c r="TIV1" s="6"/>
      <c r="TIW1" s="6"/>
      <c r="TIX1" s="6"/>
      <c r="TIY1" s="6"/>
      <c r="TIZ1" s="6"/>
      <c r="TJA1" s="6"/>
      <c r="TJB1" s="6"/>
      <c r="TJC1" s="6"/>
      <c r="TJD1" s="6"/>
      <c r="TJE1" s="6"/>
      <c r="TJF1" s="6"/>
      <c r="TJG1" s="6"/>
      <c r="TJH1" s="6"/>
      <c r="TJI1" s="6"/>
      <c r="TJJ1" s="6"/>
      <c r="TJK1" s="6"/>
      <c r="TJL1" s="6"/>
      <c r="TJM1" s="6"/>
      <c r="TJN1" s="6"/>
      <c r="TJO1" s="6"/>
      <c r="TJP1" s="6"/>
      <c r="TJQ1" s="6"/>
      <c r="TJR1" s="6"/>
      <c r="TJS1" s="6"/>
      <c r="TJT1" s="6"/>
      <c r="TJU1" s="6"/>
      <c r="TJV1" s="6"/>
      <c r="TJW1" s="6"/>
      <c r="TJX1" s="6"/>
      <c r="TJY1" s="6"/>
      <c r="TJZ1" s="6"/>
      <c r="TKA1" s="6"/>
      <c r="TKB1" s="6"/>
      <c r="TKC1" s="6"/>
      <c r="TKD1" s="6"/>
      <c r="TKE1" s="6"/>
      <c r="TKF1" s="6"/>
      <c r="TKG1" s="6"/>
      <c r="TKH1" s="6"/>
      <c r="TKI1" s="6"/>
      <c r="TKJ1" s="6"/>
      <c r="TKK1" s="6"/>
      <c r="TKL1" s="6"/>
      <c r="TKM1" s="6"/>
      <c r="TKN1" s="6"/>
      <c r="TKO1" s="6"/>
      <c r="TKP1" s="6"/>
      <c r="TKQ1" s="6"/>
      <c r="TKR1" s="6"/>
      <c r="TKS1" s="6"/>
      <c r="TKT1" s="6"/>
      <c r="TKU1" s="6"/>
      <c r="TKV1" s="6"/>
      <c r="TKW1" s="6"/>
      <c r="TKX1" s="6"/>
      <c r="TKY1" s="6"/>
      <c r="TKZ1" s="6"/>
      <c r="TLA1" s="6"/>
      <c r="TLB1" s="6"/>
      <c r="TLC1" s="6"/>
      <c r="TLD1" s="6"/>
      <c r="TLE1" s="6"/>
      <c r="TLF1" s="6"/>
      <c r="TLG1" s="6"/>
      <c r="TLH1" s="6"/>
      <c r="TLI1" s="6"/>
      <c r="TLJ1" s="6"/>
      <c r="TLK1" s="6"/>
      <c r="TLL1" s="6"/>
      <c r="TLM1" s="6"/>
      <c r="TLN1" s="6"/>
      <c r="TLO1" s="6"/>
      <c r="TLP1" s="6"/>
      <c r="TLQ1" s="6"/>
      <c r="TLR1" s="6"/>
      <c r="TLS1" s="6"/>
      <c r="TLT1" s="6"/>
      <c r="TLU1" s="6"/>
      <c r="TLV1" s="6"/>
      <c r="TLW1" s="6"/>
      <c r="TLX1" s="6"/>
      <c r="TLY1" s="6"/>
      <c r="TLZ1" s="6"/>
      <c r="TMA1" s="6"/>
      <c r="TMB1" s="6"/>
      <c r="TMC1" s="6"/>
      <c r="TMD1" s="6"/>
      <c r="TME1" s="6"/>
      <c r="TMF1" s="6"/>
      <c r="TMG1" s="6"/>
      <c r="TMH1" s="6"/>
      <c r="TMI1" s="6"/>
      <c r="TMJ1" s="6"/>
      <c r="TMK1" s="6"/>
      <c r="TML1" s="6"/>
      <c r="TMM1" s="6"/>
      <c r="TMN1" s="6"/>
      <c r="TMO1" s="6"/>
      <c r="TMP1" s="6"/>
      <c r="TMQ1" s="6"/>
      <c r="TMR1" s="6"/>
      <c r="TMS1" s="6"/>
      <c r="TMT1" s="6"/>
      <c r="TMU1" s="6"/>
      <c r="TMV1" s="6"/>
      <c r="TMW1" s="6"/>
      <c r="TMX1" s="6"/>
      <c r="TMY1" s="6"/>
      <c r="TMZ1" s="6"/>
      <c r="TNA1" s="6"/>
      <c r="TNB1" s="6"/>
      <c r="TNC1" s="6"/>
      <c r="TND1" s="6"/>
      <c r="TNE1" s="6"/>
      <c r="TNF1" s="6"/>
      <c r="TNG1" s="6"/>
      <c r="TNH1" s="6"/>
      <c r="TNI1" s="6"/>
      <c r="TNJ1" s="6"/>
      <c r="TNK1" s="6"/>
      <c r="TNL1" s="6"/>
      <c r="TNM1" s="6"/>
      <c r="TNN1" s="6"/>
      <c r="TNO1" s="6"/>
      <c r="TNP1" s="6"/>
      <c r="TNQ1" s="6"/>
      <c r="TNR1" s="6"/>
      <c r="TNS1" s="6"/>
      <c r="TNT1" s="6"/>
      <c r="TNU1" s="6"/>
      <c r="TNV1" s="6"/>
      <c r="TNW1" s="6"/>
      <c r="TNX1" s="6"/>
      <c r="TNY1" s="6"/>
      <c r="TNZ1" s="6"/>
      <c r="TOA1" s="6"/>
      <c r="TOB1" s="6"/>
      <c r="TOC1" s="6"/>
      <c r="TOD1" s="6"/>
      <c r="TOE1" s="6"/>
      <c r="TOF1" s="6"/>
      <c r="TOG1" s="6"/>
      <c r="TOH1" s="6"/>
      <c r="TOI1" s="6"/>
      <c r="TOJ1" s="6"/>
      <c r="TOK1" s="6"/>
      <c r="TOL1" s="6"/>
      <c r="TOM1" s="6"/>
      <c r="TON1" s="6"/>
      <c r="TOO1" s="6"/>
      <c r="TOP1" s="6"/>
      <c r="TOQ1" s="6"/>
      <c r="TOR1" s="6"/>
      <c r="TOS1" s="6"/>
      <c r="TOT1" s="6"/>
      <c r="TOU1" s="6"/>
      <c r="TOV1" s="6"/>
      <c r="TOW1" s="6"/>
      <c r="TOX1" s="6"/>
      <c r="TOY1" s="6"/>
      <c r="TOZ1" s="6"/>
      <c r="TPA1" s="6"/>
      <c r="TPB1" s="6"/>
      <c r="TPC1" s="6"/>
      <c r="TPD1" s="6"/>
      <c r="TPE1" s="6"/>
      <c r="TPF1" s="6"/>
      <c r="TPG1" s="6"/>
      <c r="TPH1" s="6"/>
      <c r="TPI1" s="6"/>
      <c r="TPJ1" s="6"/>
      <c r="TPK1" s="6"/>
      <c r="TPL1" s="6"/>
      <c r="TPM1" s="6"/>
      <c r="TPN1" s="6"/>
      <c r="TPO1" s="6"/>
      <c r="TPP1" s="6"/>
      <c r="TPQ1" s="6"/>
      <c r="TPR1" s="6"/>
      <c r="TPS1" s="6"/>
      <c r="TPT1" s="6"/>
      <c r="TPU1" s="6"/>
      <c r="TPV1" s="6"/>
      <c r="TPW1" s="6"/>
      <c r="TPX1" s="6"/>
      <c r="TPY1" s="6"/>
      <c r="TPZ1" s="6"/>
      <c r="TQA1" s="6"/>
      <c r="TQB1" s="6"/>
      <c r="TQC1" s="6"/>
      <c r="TQD1" s="6"/>
      <c r="TQE1" s="6"/>
      <c r="TQF1" s="6"/>
      <c r="TQG1" s="6"/>
      <c r="TQH1" s="6"/>
      <c r="TQI1" s="6"/>
      <c r="TQJ1" s="6"/>
      <c r="TQK1" s="6"/>
      <c r="TQL1" s="6"/>
      <c r="TQM1" s="6"/>
      <c r="TQN1" s="6"/>
      <c r="TQO1" s="6"/>
      <c r="TQP1" s="6"/>
      <c r="TQQ1" s="6"/>
      <c r="TQR1" s="6"/>
      <c r="TQS1" s="6"/>
      <c r="TQT1" s="6"/>
      <c r="TQU1" s="6"/>
      <c r="TQV1" s="6"/>
      <c r="TQW1" s="6"/>
      <c r="TQX1" s="6"/>
      <c r="TQY1" s="6"/>
      <c r="TQZ1" s="6"/>
      <c r="TRA1" s="6"/>
      <c r="TRB1" s="6"/>
      <c r="TRC1" s="6"/>
      <c r="TRD1" s="6"/>
      <c r="TRE1" s="6"/>
      <c r="TRF1" s="6"/>
      <c r="TRG1" s="6"/>
      <c r="TRH1" s="6"/>
      <c r="TRI1" s="6"/>
      <c r="TRJ1" s="6"/>
      <c r="TRK1" s="6"/>
      <c r="TRL1" s="6"/>
      <c r="TRM1" s="6"/>
      <c r="TRN1" s="6"/>
      <c r="TRO1" s="6"/>
      <c r="TRP1" s="6"/>
      <c r="TRQ1" s="6"/>
      <c r="TRR1" s="6"/>
      <c r="TRS1" s="6"/>
      <c r="TRT1" s="6"/>
      <c r="TRU1" s="6"/>
      <c r="TRV1" s="6"/>
      <c r="TRW1" s="6"/>
      <c r="TRX1" s="6"/>
      <c r="TRY1" s="6"/>
      <c r="TRZ1" s="6"/>
      <c r="TSA1" s="6"/>
      <c r="TSB1" s="6"/>
      <c r="TSC1" s="6"/>
      <c r="TSD1" s="6"/>
      <c r="TSE1" s="6"/>
      <c r="TSF1" s="6"/>
      <c r="TSG1" s="6"/>
      <c r="TSH1" s="6"/>
      <c r="TSI1" s="6"/>
      <c r="TSJ1" s="6"/>
      <c r="TSK1" s="6"/>
      <c r="TSL1" s="6"/>
      <c r="TSM1" s="6"/>
      <c r="TSN1" s="6"/>
      <c r="TSO1" s="6"/>
      <c r="TSP1" s="6"/>
      <c r="TSQ1" s="6"/>
      <c r="TSR1" s="6"/>
      <c r="TSS1" s="6"/>
      <c r="TST1" s="6"/>
      <c r="TSU1" s="6"/>
      <c r="TSV1" s="6"/>
      <c r="TSW1" s="6"/>
      <c r="TSX1" s="6"/>
      <c r="TSY1" s="6"/>
      <c r="TSZ1" s="6"/>
      <c r="TTA1" s="6"/>
      <c r="TTB1" s="6"/>
      <c r="TTC1" s="6"/>
      <c r="TTD1" s="6"/>
      <c r="TTE1" s="6"/>
      <c r="TTF1" s="6"/>
      <c r="TTG1" s="6"/>
      <c r="TTH1" s="6"/>
      <c r="TTI1" s="6"/>
      <c r="TTJ1" s="6"/>
      <c r="TTK1" s="6"/>
      <c r="TTL1" s="6"/>
      <c r="TTM1" s="6"/>
      <c r="TTN1" s="6"/>
      <c r="TTO1" s="6"/>
      <c r="TTP1" s="6"/>
      <c r="TTQ1" s="6"/>
      <c r="TTR1" s="6"/>
      <c r="TTS1" s="6"/>
      <c r="TTT1" s="6"/>
      <c r="TTU1" s="6"/>
      <c r="TTV1" s="6"/>
      <c r="TTW1" s="6"/>
      <c r="TTX1" s="6"/>
      <c r="TTY1" s="6"/>
      <c r="TTZ1" s="6"/>
      <c r="TUA1" s="6"/>
      <c r="TUB1" s="6"/>
      <c r="TUC1" s="6"/>
      <c r="TUD1" s="6"/>
      <c r="TUE1" s="6"/>
      <c r="TUF1" s="6"/>
      <c r="TUG1" s="6"/>
      <c r="TUH1" s="6"/>
      <c r="TUI1" s="6"/>
      <c r="TUJ1" s="6"/>
      <c r="TUK1" s="6"/>
      <c r="TUL1" s="6"/>
      <c r="TUM1" s="6"/>
      <c r="TUN1" s="6"/>
      <c r="TUO1" s="6"/>
      <c r="TUP1" s="6"/>
      <c r="TUQ1" s="6"/>
      <c r="TUR1" s="6"/>
      <c r="TUS1" s="6"/>
      <c r="TUT1" s="6"/>
      <c r="TUU1" s="6"/>
      <c r="TUV1" s="6"/>
      <c r="TUW1" s="6"/>
      <c r="TUX1" s="6"/>
      <c r="TUY1" s="6"/>
      <c r="TUZ1" s="6"/>
      <c r="TVA1" s="6"/>
      <c r="TVB1" s="6"/>
      <c r="TVC1" s="6"/>
      <c r="TVD1" s="6"/>
      <c r="TVE1" s="6"/>
      <c r="TVF1" s="6"/>
      <c r="TVG1" s="6"/>
      <c r="TVH1" s="6"/>
      <c r="TVI1" s="6"/>
      <c r="TVJ1" s="6"/>
      <c r="TVK1" s="6"/>
      <c r="TVL1" s="6"/>
      <c r="TVM1" s="6"/>
      <c r="TVN1" s="6"/>
      <c r="TVO1" s="6"/>
      <c r="TVP1" s="6"/>
      <c r="TVQ1" s="6"/>
      <c r="TVR1" s="6"/>
      <c r="TVS1" s="6"/>
      <c r="TVT1" s="6"/>
      <c r="TVU1" s="6"/>
      <c r="TVV1" s="6"/>
      <c r="TVW1" s="6"/>
      <c r="TVX1" s="6"/>
      <c r="TVY1" s="6"/>
      <c r="TVZ1" s="6"/>
      <c r="TWA1" s="6"/>
      <c r="TWB1" s="6"/>
      <c r="TWC1" s="6"/>
      <c r="TWD1" s="6"/>
      <c r="TWE1" s="6"/>
      <c r="TWF1" s="6"/>
      <c r="TWG1" s="6"/>
      <c r="TWH1" s="6"/>
      <c r="TWI1" s="6"/>
      <c r="TWJ1" s="6"/>
      <c r="TWK1" s="6"/>
      <c r="TWL1" s="6"/>
      <c r="TWM1" s="6"/>
      <c r="TWN1" s="6"/>
      <c r="TWO1" s="6"/>
      <c r="TWP1" s="6"/>
      <c r="TWQ1" s="6"/>
      <c r="TWR1" s="6"/>
      <c r="TWS1" s="6"/>
      <c r="TWT1" s="6"/>
      <c r="TWU1" s="6"/>
      <c r="TWV1" s="6"/>
      <c r="TWW1" s="6"/>
      <c r="TWX1" s="6"/>
      <c r="TWY1" s="6"/>
      <c r="TWZ1" s="6"/>
      <c r="TXA1" s="6"/>
      <c r="TXB1" s="6"/>
      <c r="TXC1" s="6"/>
      <c r="TXD1" s="6"/>
      <c r="TXE1" s="6"/>
      <c r="TXF1" s="6"/>
      <c r="TXG1" s="6"/>
      <c r="TXH1" s="6"/>
      <c r="TXI1" s="6"/>
      <c r="TXJ1" s="6"/>
      <c r="TXK1" s="6"/>
      <c r="TXL1" s="6"/>
      <c r="TXM1" s="6"/>
      <c r="TXN1" s="6"/>
      <c r="TXO1" s="6"/>
      <c r="TXP1" s="6"/>
      <c r="TXQ1" s="6"/>
      <c r="TXR1" s="6"/>
      <c r="TXS1" s="6"/>
      <c r="TXT1" s="6"/>
      <c r="TXU1" s="6"/>
      <c r="TXV1" s="6"/>
      <c r="TXW1" s="6"/>
      <c r="TXX1" s="6"/>
      <c r="TXY1" s="6"/>
      <c r="TXZ1" s="6"/>
      <c r="TYA1" s="6"/>
      <c r="TYB1" s="6"/>
      <c r="TYC1" s="6"/>
      <c r="TYD1" s="6"/>
      <c r="TYE1" s="6"/>
      <c r="TYF1" s="6"/>
      <c r="TYG1" s="6"/>
      <c r="TYH1" s="6"/>
      <c r="TYI1" s="6"/>
      <c r="TYJ1" s="6"/>
      <c r="TYK1" s="6"/>
      <c r="TYL1" s="6"/>
      <c r="TYM1" s="6"/>
      <c r="TYN1" s="6"/>
      <c r="TYO1" s="6"/>
      <c r="TYP1" s="6"/>
      <c r="TYQ1" s="6"/>
      <c r="TYR1" s="6"/>
      <c r="TYS1" s="6"/>
      <c r="TYT1" s="6"/>
      <c r="TYU1" s="6"/>
      <c r="TYV1" s="6"/>
      <c r="TYW1" s="6"/>
      <c r="TYX1" s="6"/>
      <c r="TYY1" s="6"/>
      <c r="TYZ1" s="6"/>
      <c r="TZA1" s="6"/>
      <c r="TZB1" s="6"/>
      <c r="TZC1" s="6"/>
      <c r="TZD1" s="6"/>
      <c r="TZE1" s="6"/>
      <c r="TZF1" s="6"/>
      <c r="TZG1" s="6"/>
      <c r="TZH1" s="6"/>
      <c r="TZI1" s="6"/>
      <c r="TZJ1" s="6"/>
      <c r="TZK1" s="6"/>
      <c r="TZL1" s="6"/>
      <c r="TZM1" s="6"/>
      <c r="TZN1" s="6"/>
      <c r="TZO1" s="6"/>
      <c r="TZP1" s="6"/>
      <c r="TZQ1" s="6"/>
      <c r="TZR1" s="6"/>
      <c r="TZS1" s="6"/>
      <c r="TZT1" s="6"/>
      <c r="TZU1" s="6"/>
      <c r="TZV1" s="6"/>
      <c r="TZW1" s="6"/>
      <c r="TZX1" s="6"/>
      <c r="TZY1" s="6"/>
      <c r="TZZ1" s="6"/>
      <c r="UAA1" s="6"/>
      <c r="UAB1" s="6"/>
      <c r="UAC1" s="6"/>
      <c r="UAD1" s="6"/>
      <c r="UAE1" s="6"/>
      <c r="UAF1" s="6"/>
      <c r="UAG1" s="6"/>
      <c r="UAH1" s="6"/>
      <c r="UAI1" s="6"/>
      <c r="UAJ1" s="6"/>
      <c r="UAK1" s="6"/>
      <c r="UAL1" s="6"/>
      <c r="UAM1" s="6"/>
      <c r="UAN1" s="6"/>
      <c r="UAO1" s="6"/>
      <c r="UAP1" s="6"/>
      <c r="UAQ1" s="6"/>
      <c r="UAR1" s="6"/>
      <c r="UAS1" s="6"/>
      <c r="UAT1" s="6"/>
      <c r="UAU1" s="6"/>
      <c r="UAV1" s="6"/>
      <c r="UAW1" s="6"/>
      <c r="UAX1" s="6"/>
      <c r="UAY1" s="6"/>
      <c r="UAZ1" s="6"/>
      <c r="UBA1" s="6"/>
      <c r="UBB1" s="6"/>
      <c r="UBC1" s="6"/>
      <c r="UBD1" s="6"/>
      <c r="UBE1" s="6"/>
      <c r="UBF1" s="6"/>
      <c r="UBG1" s="6"/>
      <c r="UBH1" s="6"/>
      <c r="UBI1" s="6"/>
      <c r="UBJ1" s="6"/>
      <c r="UBK1" s="6"/>
      <c r="UBL1" s="6"/>
      <c r="UBM1" s="6"/>
      <c r="UBN1" s="6"/>
      <c r="UBO1" s="6"/>
      <c r="UBP1" s="6"/>
      <c r="UBQ1" s="6"/>
      <c r="UBR1" s="6"/>
      <c r="UBS1" s="6"/>
      <c r="UBT1" s="6"/>
      <c r="UBU1" s="6"/>
      <c r="UBV1" s="6"/>
      <c r="UBW1" s="6"/>
      <c r="UBX1" s="6"/>
      <c r="UBY1" s="6"/>
      <c r="UBZ1" s="6"/>
      <c r="UCA1" s="6"/>
      <c r="UCB1" s="6"/>
      <c r="UCC1" s="6"/>
      <c r="UCD1" s="6"/>
      <c r="UCE1" s="6"/>
      <c r="UCF1" s="6"/>
      <c r="UCG1" s="6"/>
      <c r="UCH1" s="6"/>
      <c r="UCI1" s="6"/>
      <c r="UCJ1" s="6"/>
      <c r="UCK1" s="6"/>
      <c r="UCL1" s="6"/>
      <c r="UCM1" s="6"/>
      <c r="UCN1" s="6"/>
      <c r="UCO1" s="6"/>
      <c r="UCP1" s="6"/>
      <c r="UCQ1" s="6"/>
      <c r="UCR1" s="6"/>
      <c r="UCS1" s="6"/>
      <c r="UCT1" s="6"/>
      <c r="UCU1" s="6"/>
      <c r="UCV1" s="6"/>
      <c r="UCW1" s="6"/>
      <c r="UCX1" s="6"/>
      <c r="UCY1" s="6"/>
      <c r="UCZ1" s="6"/>
      <c r="UDA1" s="6"/>
      <c r="UDB1" s="6"/>
      <c r="UDC1" s="6"/>
      <c r="UDD1" s="6"/>
      <c r="UDE1" s="6"/>
      <c r="UDF1" s="6"/>
      <c r="UDG1" s="6"/>
      <c r="UDH1" s="6"/>
      <c r="UDI1" s="6"/>
      <c r="UDJ1" s="6"/>
      <c r="UDK1" s="6"/>
      <c r="UDL1" s="6"/>
      <c r="UDM1" s="6"/>
      <c r="UDN1" s="6"/>
      <c r="UDO1" s="6"/>
      <c r="UDP1" s="6"/>
      <c r="UDQ1" s="6"/>
      <c r="UDR1" s="6"/>
      <c r="UDS1" s="6"/>
      <c r="UDT1" s="6"/>
      <c r="UDU1" s="6"/>
      <c r="UDV1" s="6"/>
      <c r="UDW1" s="6"/>
      <c r="UDX1" s="6"/>
      <c r="UDY1" s="6"/>
      <c r="UDZ1" s="6"/>
      <c r="UEA1" s="6"/>
      <c r="UEB1" s="6"/>
      <c r="UEC1" s="6"/>
      <c r="UED1" s="6"/>
      <c r="UEE1" s="6"/>
      <c r="UEF1" s="6"/>
      <c r="UEG1" s="6"/>
      <c r="UEH1" s="6"/>
      <c r="UEI1" s="6"/>
      <c r="UEJ1" s="6"/>
      <c r="UEK1" s="6"/>
      <c r="UEL1" s="6"/>
      <c r="UEM1" s="6"/>
      <c r="UEN1" s="6"/>
      <c r="UEO1" s="6"/>
      <c r="UEP1" s="6"/>
      <c r="UEQ1" s="6"/>
      <c r="UER1" s="6"/>
      <c r="UES1" s="6"/>
      <c r="UET1" s="6"/>
      <c r="UEU1" s="6"/>
      <c r="UEV1" s="6"/>
      <c r="UEW1" s="6"/>
      <c r="UEX1" s="6"/>
      <c r="UEY1" s="6"/>
      <c r="UEZ1" s="6"/>
      <c r="UFA1" s="6"/>
      <c r="UFB1" s="6"/>
      <c r="UFC1" s="6"/>
      <c r="UFD1" s="6"/>
      <c r="UFE1" s="6"/>
      <c r="UFF1" s="6"/>
      <c r="UFG1" s="6"/>
      <c r="UFH1" s="6"/>
      <c r="UFI1" s="6"/>
      <c r="UFJ1" s="6"/>
      <c r="UFK1" s="6"/>
      <c r="UFL1" s="6"/>
      <c r="UFM1" s="6"/>
      <c r="UFN1" s="6"/>
      <c r="UFO1" s="6"/>
      <c r="UFP1" s="6"/>
      <c r="UFQ1" s="6"/>
      <c r="UFR1" s="6"/>
      <c r="UFS1" s="6"/>
      <c r="UFT1" s="6"/>
      <c r="UFU1" s="6"/>
      <c r="UFV1" s="6"/>
      <c r="UFW1" s="6"/>
      <c r="UFX1" s="6"/>
      <c r="UFY1" s="6"/>
      <c r="UFZ1" s="6"/>
      <c r="UGA1" s="6"/>
      <c r="UGB1" s="6"/>
      <c r="UGC1" s="6"/>
      <c r="UGD1" s="6"/>
      <c r="UGE1" s="6"/>
      <c r="UGF1" s="6"/>
      <c r="UGG1" s="6"/>
      <c r="UGH1" s="6"/>
      <c r="UGI1" s="6"/>
      <c r="UGJ1" s="6"/>
      <c r="UGK1" s="6"/>
      <c r="UGL1" s="6"/>
      <c r="UGM1" s="6"/>
      <c r="UGN1" s="6"/>
      <c r="UGO1" s="6"/>
      <c r="UGP1" s="6"/>
      <c r="UGQ1" s="6"/>
      <c r="UGR1" s="6"/>
      <c r="UGS1" s="6"/>
      <c r="UGT1" s="6"/>
      <c r="UGU1" s="6"/>
      <c r="UGV1" s="6"/>
      <c r="UGW1" s="6"/>
      <c r="UGX1" s="6"/>
      <c r="UGY1" s="6"/>
      <c r="UGZ1" s="6"/>
      <c r="UHA1" s="6"/>
      <c r="UHB1" s="6"/>
      <c r="UHC1" s="6"/>
      <c r="UHD1" s="6"/>
      <c r="UHE1" s="6"/>
      <c r="UHF1" s="6"/>
      <c r="UHG1" s="6"/>
      <c r="UHH1" s="6"/>
      <c r="UHI1" s="6"/>
      <c r="UHJ1" s="6"/>
      <c r="UHK1" s="6"/>
      <c r="UHL1" s="6"/>
      <c r="UHM1" s="6"/>
      <c r="UHN1" s="6"/>
      <c r="UHO1" s="6"/>
      <c r="UHP1" s="6"/>
      <c r="UHQ1" s="6"/>
      <c r="UHR1" s="6"/>
      <c r="UHS1" s="6"/>
      <c r="UHT1" s="6"/>
      <c r="UHU1" s="6"/>
      <c r="UHV1" s="6"/>
      <c r="UHW1" s="6"/>
      <c r="UHX1" s="6"/>
      <c r="UHY1" s="6"/>
      <c r="UHZ1" s="6"/>
      <c r="UIA1" s="6"/>
      <c r="UIB1" s="6"/>
      <c r="UIC1" s="6"/>
      <c r="UID1" s="6"/>
      <c r="UIE1" s="6"/>
      <c r="UIF1" s="6"/>
      <c r="UIG1" s="6"/>
      <c r="UIH1" s="6"/>
      <c r="UII1" s="6"/>
      <c r="UIJ1" s="6"/>
      <c r="UIK1" s="6"/>
      <c r="UIL1" s="6"/>
      <c r="UIM1" s="6"/>
      <c r="UIN1" s="6"/>
      <c r="UIO1" s="6"/>
      <c r="UIP1" s="6"/>
      <c r="UIQ1" s="6"/>
      <c r="UIR1" s="6"/>
      <c r="UIS1" s="6"/>
      <c r="UIT1" s="6"/>
      <c r="UIU1" s="6"/>
      <c r="UIV1" s="6"/>
      <c r="UIW1" s="6"/>
      <c r="UIX1" s="6"/>
      <c r="UIY1" s="6"/>
      <c r="UIZ1" s="6"/>
      <c r="UJA1" s="6"/>
      <c r="UJB1" s="6"/>
      <c r="UJC1" s="6"/>
      <c r="UJD1" s="6"/>
      <c r="UJE1" s="6"/>
      <c r="UJF1" s="6"/>
      <c r="UJG1" s="6"/>
      <c r="UJH1" s="6"/>
      <c r="UJI1" s="6"/>
      <c r="UJJ1" s="6"/>
      <c r="UJK1" s="6"/>
      <c r="UJL1" s="6"/>
      <c r="UJM1" s="6"/>
      <c r="UJN1" s="6"/>
      <c r="UJO1" s="6"/>
      <c r="UJP1" s="6"/>
      <c r="UJQ1" s="6"/>
      <c r="UJR1" s="6"/>
      <c r="UJS1" s="6"/>
      <c r="UJT1" s="6"/>
      <c r="UJU1" s="6"/>
      <c r="UJV1" s="6"/>
      <c r="UJW1" s="6"/>
      <c r="UJX1" s="6"/>
      <c r="UJY1" s="6"/>
      <c r="UJZ1" s="6"/>
      <c r="UKA1" s="6"/>
      <c r="UKB1" s="6"/>
      <c r="UKC1" s="6"/>
      <c r="UKD1" s="6"/>
      <c r="UKE1" s="6"/>
      <c r="UKF1" s="6"/>
      <c r="UKG1" s="6"/>
      <c r="UKH1" s="6"/>
      <c r="UKI1" s="6"/>
      <c r="UKJ1" s="6"/>
      <c r="UKK1" s="6"/>
      <c r="UKL1" s="6"/>
      <c r="UKM1" s="6"/>
      <c r="UKN1" s="6"/>
      <c r="UKO1" s="6"/>
      <c r="UKP1" s="6"/>
      <c r="UKQ1" s="6"/>
      <c r="UKR1" s="6"/>
      <c r="UKS1" s="6"/>
      <c r="UKT1" s="6"/>
      <c r="UKU1" s="6"/>
      <c r="UKV1" s="6"/>
      <c r="UKW1" s="6"/>
      <c r="UKX1" s="6"/>
      <c r="UKY1" s="6"/>
      <c r="UKZ1" s="6"/>
      <c r="ULA1" s="6"/>
      <c r="ULB1" s="6"/>
      <c r="ULC1" s="6"/>
      <c r="ULD1" s="6"/>
      <c r="ULE1" s="6"/>
      <c r="ULF1" s="6"/>
      <c r="ULG1" s="6"/>
      <c r="ULH1" s="6"/>
      <c r="ULI1" s="6"/>
      <c r="ULJ1" s="6"/>
      <c r="ULK1" s="6"/>
      <c r="ULL1" s="6"/>
      <c r="ULM1" s="6"/>
      <c r="ULN1" s="6"/>
      <c r="ULO1" s="6"/>
      <c r="ULP1" s="6"/>
      <c r="ULQ1" s="6"/>
      <c r="ULR1" s="6"/>
      <c r="ULS1" s="6"/>
      <c r="ULT1" s="6"/>
      <c r="ULU1" s="6"/>
      <c r="ULV1" s="6"/>
      <c r="ULW1" s="6"/>
      <c r="ULX1" s="6"/>
      <c r="ULY1" s="6"/>
      <c r="ULZ1" s="6"/>
      <c r="UMA1" s="6"/>
      <c r="UMB1" s="6"/>
      <c r="UMC1" s="6"/>
      <c r="UMD1" s="6"/>
      <c r="UME1" s="6"/>
      <c r="UMF1" s="6"/>
      <c r="UMG1" s="6"/>
      <c r="UMH1" s="6"/>
      <c r="UMI1" s="6"/>
      <c r="UMJ1" s="6"/>
      <c r="UMK1" s="6"/>
      <c r="UML1" s="6"/>
      <c r="UMM1" s="6"/>
      <c r="UMN1" s="6"/>
      <c r="UMO1" s="6"/>
      <c r="UMP1" s="6"/>
      <c r="UMQ1" s="6"/>
      <c r="UMR1" s="6"/>
      <c r="UMS1" s="6"/>
      <c r="UMT1" s="6"/>
      <c r="UMU1" s="6"/>
      <c r="UMV1" s="6"/>
      <c r="UMW1" s="6"/>
      <c r="UMX1" s="6"/>
      <c r="UMY1" s="6"/>
      <c r="UMZ1" s="6"/>
      <c r="UNA1" s="6"/>
      <c r="UNB1" s="6"/>
      <c r="UNC1" s="6"/>
      <c r="UND1" s="6"/>
      <c r="UNE1" s="6"/>
      <c r="UNF1" s="6"/>
      <c r="UNG1" s="6"/>
      <c r="UNH1" s="6"/>
      <c r="UNI1" s="6"/>
      <c r="UNJ1" s="6"/>
      <c r="UNK1" s="6"/>
      <c r="UNL1" s="6"/>
      <c r="UNM1" s="6"/>
      <c r="UNN1" s="6"/>
      <c r="UNO1" s="6"/>
      <c r="UNP1" s="6"/>
      <c r="UNQ1" s="6"/>
      <c r="UNR1" s="6"/>
      <c r="UNS1" s="6"/>
      <c r="UNT1" s="6"/>
      <c r="UNU1" s="6"/>
      <c r="UNV1" s="6"/>
      <c r="UNW1" s="6"/>
      <c r="UNX1" s="6"/>
      <c r="UNY1" s="6"/>
      <c r="UNZ1" s="6"/>
      <c r="UOA1" s="6"/>
      <c r="UOB1" s="6"/>
      <c r="UOC1" s="6"/>
      <c r="UOD1" s="6"/>
      <c r="UOE1" s="6"/>
      <c r="UOF1" s="6"/>
      <c r="UOG1" s="6"/>
      <c r="UOH1" s="6"/>
      <c r="UOI1" s="6"/>
      <c r="UOJ1" s="6"/>
      <c r="UOK1" s="6"/>
      <c r="UOL1" s="6"/>
      <c r="UOM1" s="6"/>
      <c r="UON1" s="6"/>
      <c r="UOO1" s="6"/>
      <c r="UOP1" s="6"/>
      <c r="UOQ1" s="6"/>
      <c r="UOR1" s="6"/>
      <c r="UOS1" s="6"/>
      <c r="UOT1" s="6"/>
      <c r="UOU1" s="6"/>
      <c r="UOV1" s="6"/>
      <c r="UOW1" s="6"/>
      <c r="UOX1" s="6"/>
      <c r="UOY1" s="6"/>
      <c r="UOZ1" s="6"/>
      <c r="UPA1" s="6"/>
      <c r="UPB1" s="6"/>
      <c r="UPC1" s="6"/>
      <c r="UPD1" s="6"/>
      <c r="UPE1" s="6"/>
      <c r="UPF1" s="6"/>
      <c r="UPG1" s="6"/>
      <c r="UPH1" s="6"/>
      <c r="UPI1" s="6"/>
      <c r="UPJ1" s="6"/>
      <c r="UPK1" s="6"/>
      <c r="UPL1" s="6"/>
      <c r="UPM1" s="6"/>
      <c r="UPN1" s="6"/>
      <c r="UPO1" s="6"/>
      <c r="UPP1" s="6"/>
      <c r="UPQ1" s="6"/>
      <c r="UPR1" s="6"/>
      <c r="UPS1" s="6"/>
      <c r="UPT1" s="6"/>
      <c r="UPU1" s="6"/>
      <c r="UPV1" s="6"/>
      <c r="UPW1" s="6"/>
      <c r="UPX1" s="6"/>
      <c r="UPY1" s="6"/>
      <c r="UPZ1" s="6"/>
      <c r="UQA1" s="6"/>
      <c r="UQB1" s="6"/>
      <c r="UQC1" s="6"/>
      <c r="UQD1" s="6"/>
      <c r="UQE1" s="6"/>
      <c r="UQF1" s="6"/>
      <c r="UQG1" s="6"/>
      <c r="UQH1" s="6"/>
      <c r="UQI1" s="6"/>
      <c r="UQJ1" s="6"/>
      <c r="UQK1" s="6"/>
      <c r="UQL1" s="6"/>
      <c r="UQM1" s="6"/>
      <c r="UQN1" s="6"/>
      <c r="UQO1" s="6"/>
      <c r="UQP1" s="6"/>
      <c r="UQQ1" s="6"/>
      <c r="UQR1" s="6"/>
      <c r="UQS1" s="6"/>
      <c r="UQT1" s="6"/>
      <c r="UQU1" s="6"/>
      <c r="UQV1" s="6"/>
      <c r="UQW1" s="6"/>
      <c r="UQX1" s="6"/>
      <c r="UQY1" s="6"/>
      <c r="UQZ1" s="6"/>
      <c r="URA1" s="6"/>
      <c r="URB1" s="6"/>
      <c r="URC1" s="6"/>
      <c r="URD1" s="6"/>
      <c r="URE1" s="6"/>
      <c r="URF1" s="6"/>
      <c r="URG1" s="6"/>
      <c r="URH1" s="6"/>
      <c r="URI1" s="6"/>
      <c r="URJ1" s="6"/>
      <c r="URK1" s="6"/>
      <c r="URL1" s="6"/>
      <c r="URM1" s="6"/>
      <c r="URN1" s="6"/>
      <c r="URO1" s="6"/>
      <c r="URP1" s="6"/>
      <c r="URQ1" s="6"/>
      <c r="URR1" s="6"/>
      <c r="URS1" s="6"/>
      <c r="URT1" s="6"/>
      <c r="URU1" s="6"/>
      <c r="URV1" s="6"/>
      <c r="URW1" s="6"/>
      <c r="URX1" s="6"/>
      <c r="URY1" s="6"/>
      <c r="URZ1" s="6"/>
      <c r="USA1" s="6"/>
      <c r="USB1" s="6"/>
      <c r="USC1" s="6"/>
      <c r="USD1" s="6"/>
      <c r="USE1" s="6"/>
      <c r="USF1" s="6"/>
      <c r="USG1" s="6"/>
      <c r="USH1" s="6"/>
      <c r="USI1" s="6"/>
      <c r="USJ1" s="6"/>
      <c r="USK1" s="6"/>
      <c r="USL1" s="6"/>
      <c r="USM1" s="6"/>
      <c r="USN1" s="6"/>
      <c r="USO1" s="6"/>
      <c r="USP1" s="6"/>
      <c r="USQ1" s="6"/>
      <c r="USR1" s="6"/>
      <c r="USS1" s="6"/>
      <c r="UST1" s="6"/>
      <c r="USU1" s="6"/>
      <c r="USV1" s="6"/>
      <c r="USW1" s="6"/>
      <c r="USX1" s="6"/>
      <c r="USY1" s="6"/>
      <c r="USZ1" s="6"/>
      <c r="UTA1" s="6"/>
      <c r="UTB1" s="6"/>
      <c r="UTC1" s="6"/>
      <c r="UTD1" s="6"/>
      <c r="UTE1" s="6"/>
      <c r="UTF1" s="6"/>
      <c r="UTG1" s="6"/>
      <c r="UTH1" s="6"/>
      <c r="UTI1" s="6"/>
      <c r="UTJ1" s="6"/>
      <c r="UTK1" s="6"/>
      <c r="UTL1" s="6"/>
      <c r="UTM1" s="6"/>
      <c r="UTN1" s="6"/>
      <c r="UTO1" s="6"/>
      <c r="UTP1" s="6"/>
      <c r="UTQ1" s="6"/>
      <c r="UTR1" s="6"/>
      <c r="UTS1" s="6"/>
      <c r="UTT1" s="6"/>
      <c r="UTU1" s="6"/>
      <c r="UTV1" s="6"/>
      <c r="UTW1" s="6"/>
      <c r="UTX1" s="6"/>
      <c r="UTY1" s="6"/>
      <c r="UTZ1" s="6"/>
      <c r="UUA1" s="6"/>
      <c r="UUB1" s="6"/>
      <c r="UUC1" s="6"/>
      <c r="UUD1" s="6"/>
      <c r="UUE1" s="6"/>
      <c r="UUF1" s="6"/>
      <c r="UUG1" s="6"/>
      <c r="UUH1" s="6"/>
      <c r="UUI1" s="6"/>
      <c r="UUJ1" s="6"/>
      <c r="UUK1" s="6"/>
      <c r="UUL1" s="6"/>
      <c r="UUM1" s="6"/>
      <c r="UUN1" s="6"/>
      <c r="UUO1" s="6"/>
      <c r="UUP1" s="6"/>
      <c r="UUQ1" s="6"/>
      <c r="UUR1" s="6"/>
      <c r="UUS1" s="6"/>
      <c r="UUT1" s="6"/>
      <c r="UUU1" s="6"/>
      <c r="UUV1" s="6"/>
      <c r="UUW1" s="6"/>
      <c r="UUX1" s="6"/>
      <c r="UUY1" s="6"/>
      <c r="UUZ1" s="6"/>
      <c r="UVA1" s="6"/>
      <c r="UVB1" s="6"/>
      <c r="UVC1" s="6"/>
      <c r="UVD1" s="6"/>
      <c r="UVE1" s="6"/>
      <c r="UVF1" s="6"/>
      <c r="UVG1" s="6"/>
      <c r="UVH1" s="6"/>
      <c r="UVI1" s="6"/>
      <c r="UVJ1" s="6"/>
      <c r="UVK1" s="6"/>
      <c r="UVL1" s="6"/>
      <c r="UVM1" s="6"/>
      <c r="UVN1" s="6"/>
      <c r="UVO1" s="6"/>
      <c r="UVP1" s="6"/>
      <c r="UVQ1" s="6"/>
      <c r="UVR1" s="6"/>
      <c r="UVS1" s="6"/>
      <c r="UVT1" s="6"/>
      <c r="UVU1" s="6"/>
      <c r="UVV1" s="6"/>
      <c r="UVW1" s="6"/>
      <c r="UVX1" s="6"/>
      <c r="UVY1" s="6"/>
      <c r="UVZ1" s="6"/>
      <c r="UWA1" s="6"/>
      <c r="UWB1" s="6"/>
      <c r="UWC1" s="6"/>
      <c r="UWD1" s="6"/>
      <c r="UWE1" s="6"/>
      <c r="UWF1" s="6"/>
      <c r="UWG1" s="6"/>
      <c r="UWH1" s="6"/>
      <c r="UWI1" s="6"/>
      <c r="UWJ1" s="6"/>
      <c r="UWK1" s="6"/>
      <c r="UWL1" s="6"/>
      <c r="UWM1" s="6"/>
      <c r="UWN1" s="6"/>
      <c r="UWO1" s="6"/>
      <c r="UWP1" s="6"/>
      <c r="UWQ1" s="6"/>
      <c r="UWR1" s="6"/>
      <c r="UWS1" s="6"/>
      <c r="UWT1" s="6"/>
      <c r="UWU1" s="6"/>
      <c r="UWV1" s="6"/>
      <c r="UWW1" s="6"/>
      <c r="UWX1" s="6"/>
      <c r="UWY1" s="6"/>
      <c r="UWZ1" s="6"/>
      <c r="UXA1" s="6"/>
      <c r="UXB1" s="6"/>
      <c r="UXC1" s="6"/>
      <c r="UXD1" s="6"/>
      <c r="UXE1" s="6"/>
      <c r="UXF1" s="6"/>
      <c r="UXG1" s="6"/>
      <c r="UXH1" s="6"/>
      <c r="UXI1" s="6"/>
      <c r="UXJ1" s="6"/>
      <c r="UXK1" s="6"/>
      <c r="UXL1" s="6"/>
      <c r="UXM1" s="6"/>
      <c r="UXN1" s="6"/>
      <c r="UXO1" s="6"/>
      <c r="UXP1" s="6"/>
      <c r="UXQ1" s="6"/>
      <c r="UXR1" s="6"/>
      <c r="UXS1" s="6"/>
      <c r="UXT1" s="6"/>
      <c r="UXU1" s="6"/>
      <c r="UXV1" s="6"/>
      <c r="UXW1" s="6"/>
      <c r="UXX1" s="6"/>
      <c r="UXY1" s="6"/>
      <c r="UXZ1" s="6"/>
      <c r="UYA1" s="6"/>
      <c r="UYB1" s="6"/>
      <c r="UYC1" s="6"/>
      <c r="UYD1" s="6"/>
      <c r="UYE1" s="6"/>
      <c r="UYF1" s="6"/>
      <c r="UYG1" s="6"/>
      <c r="UYH1" s="6"/>
      <c r="UYI1" s="6"/>
      <c r="UYJ1" s="6"/>
      <c r="UYK1" s="6"/>
      <c r="UYL1" s="6"/>
      <c r="UYM1" s="6"/>
      <c r="UYN1" s="6"/>
      <c r="UYO1" s="6"/>
      <c r="UYP1" s="6"/>
      <c r="UYQ1" s="6"/>
      <c r="UYR1" s="6"/>
      <c r="UYS1" s="6"/>
      <c r="UYT1" s="6"/>
      <c r="UYU1" s="6"/>
      <c r="UYV1" s="6"/>
      <c r="UYW1" s="6"/>
      <c r="UYX1" s="6"/>
      <c r="UYY1" s="6"/>
      <c r="UYZ1" s="6"/>
      <c r="UZA1" s="6"/>
      <c r="UZB1" s="6"/>
      <c r="UZC1" s="6"/>
      <c r="UZD1" s="6"/>
      <c r="UZE1" s="6"/>
      <c r="UZF1" s="6"/>
      <c r="UZG1" s="6"/>
      <c r="UZH1" s="6"/>
      <c r="UZI1" s="6"/>
      <c r="UZJ1" s="6"/>
      <c r="UZK1" s="6"/>
      <c r="UZL1" s="6"/>
      <c r="UZM1" s="6"/>
      <c r="UZN1" s="6"/>
      <c r="UZO1" s="6"/>
      <c r="UZP1" s="6"/>
      <c r="UZQ1" s="6"/>
      <c r="UZR1" s="6"/>
      <c r="UZS1" s="6"/>
      <c r="UZT1" s="6"/>
      <c r="UZU1" s="6"/>
      <c r="UZV1" s="6"/>
      <c r="UZW1" s="6"/>
      <c r="UZX1" s="6"/>
      <c r="UZY1" s="6"/>
      <c r="UZZ1" s="6"/>
      <c r="VAA1" s="6"/>
      <c r="VAB1" s="6"/>
      <c r="VAC1" s="6"/>
      <c r="VAD1" s="6"/>
      <c r="VAE1" s="6"/>
      <c r="VAF1" s="6"/>
      <c r="VAG1" s="6"/>
      <c r="VAH1" s="6"/>
      <c r="VAI1" s="6"/>
      <c r="VAJ1" s="6"/>
      <c r="VAK1" s="6"/>
      <c r="VAL1" s="6"/>
      <c r="VAM1" s="6"/>
      <c r="VAN1" s="6"/>
      <c r="VAO1" s="6"/>
      <c r="VAP1" s="6"/>
      <c r="VAQ1" s="6"/>
      <c r="VAR1" s="6"/>
      <c r="VAS1" s="6"/>
      <c r="VAT1" s="6"/>
      <c r="VAU1" s="6"/>
      <c r="VAV1" s="6"/>
      <c r="VAW1" s="6"/>
      <c r="VAX1" s="6"/>
      <c r="VAY1" s="6"/>
      <c r="VAZ1" s="6"/>
      <c r="VBA1" s="6"/>
      <c r="VBB1" s="6"/>
      <c r="VBC1" s="6"/>
      <c r="VBD1" s="6"/>
      <c r="VBE1" s="6"/>
      <c r="VBF1" s="6"/>
      <c r="VBG1" s="6"/>
      <c r="VBH1" s="6"/>
      <c r="VBI1" s="6"/>
      <c r="VBJ1" s="6"/>
      <c r="VBK1" s="6"/>
      <c r="VBL1" s="6"/>
      <c r="VBM1" s="6"/>
      <c r="VBN1" s="6"/>
      <c r="VBO1" s="6"/>
      <c r="VBP1" s="6"/>
      <c r="VBQ1" s="6"/>
      <c r="VBR1" s="6"/>
      <c r="VBS1" s="6"/>
      <c r="VBT1" s="6"/>
      <c r="VBU1" s="6"/>
      <c r="VBV1" s="6"/>
      <c r="VBW1" s="6"/>
      <c r="VBX1" s="6"/>
      <c r="VBY1" s="6"/>
      <c r="VBZ1" s="6"/>
      <c r="VCA1" s="6"/>
      <c r="VCB1" s="6"/>
      <c r="VCC1" s="6"/>
      <c r="VCD1" s="6"/>
      <c r="VCE1" s="6"/>
      <c r="VCF1" s="6"/>
      <c r="VCG1" s="6"/>
      <c r="VCH1" s="6"/>
      <c r="VCI1" s="6"/>
      <c r="VCJ1" s="6"/>
      <c r="VCK1" s="6"/>
      <c r="VCL1" s="6"/>
      <c r="VCM1" s="6"/>
      <c r="VCN1" s="6"/>
      <c r="VCO1" s="6"/>
      <c r="VCP1" s="6"/>
      <c r="VCQ1" s="6"/>
      <c r="VCR1" s="6"/>
      <c r="VCS1" s="6"/>
      <c r="VCT1" s="6"/>
      <c r="VCU1" s="6"/>
      <c r="VCV1" s="6"/>
      <c r="VCW1" s="6"/>
      <c r="VCX1" s="6"/>
      <c r="VCY1" s="6"/>
      <c r="VCZ1" s="6"/>
      <c r="VDA1" s="6"/>
      <c r="VDB1" s="6"/>
      <c r="VDC1" s="6"/>
      <c r="VDD1" s="6"/>
      <c r="VDE1" s="6"/>
      <c r="VDF1" s="6"/>
      <c r="VDG1" s="6"/>
      <c r="VDH1" s="6"/>
      <c r="VDI1" s="6"/>
      <c r="VDJ1" s="6"/>
      <c r="VDK1" s="6"/>
      <c r="VDL1" s="6"/>
      <c r="VDM1" s="6"/>
      <c r="VDN1" s="6"/>
      <c r="VDO1" s="6"/>
      <c r="VDP1" s="6"/>
      <c r="VDQ1" s="6"/>
      <c r="VDR1" s="6"/>
      <c r="VDS1" s="6"/>
      <c r="VDT1" s="6"/>
      <c r="VDU1" s="6"/>
      <c r="VDV1" s="6"/>
      <c r="VDW1" s="6"/>
      <c r="VDX1" s="6"/>
      <c r="VDY1" s="6"/>
      <c r="VDZ1" s="6"/>
      <c r="VEA1" s="6"/>
      <c r="VEB1" s="6"/>
      <c r="VEC1" s="6"/>
      <c r="VED1" s="6"/>
      <c r="VEE1" s="6"/>
      <c r="VEF1" s="6"/>
      <c r="VEG1" s="6"/>
      <c r="VEH1" s="6"/>
      <c r="VEI1" s="6"/>
      <c r="VEJ1" s="6"/>
      <c r="VEK1" s="6"/>
      <c r="VEL1" s="6"/>
      <c r="VEM1" s="6"/>
      <c r="VEN1" s="6"/>
      <c r="VEO1" s="6"/>
      <c r="VEP1" s="6"/>
      <c r="VEQ1" s="6"/>
      <c r="VER1" s="6"/>
      <c r="VES1" s="6"/>
      <c r="VET1" s="6"/>
      <c r="VEU1" s="6"/>
      <c r="VEV1" s="6"/>
      <c r="VEW1" s="6"/>
      <c r="VEX1" s="6"/>
      <c r="VEY1" s="6"/>
      <c r="VEZ1" s="6"/>
      <c r="VFA1" s="6"/>
      <c r="VFB1" s="6"/>
      <c r="VFC1" s="6"/>
      <c r="VFD1" s="6"/>
      <c r="VFE1" s="6"/>
      <c r="VFF1" s="6"/>
      <c r="VFG1" s="6"/>
      <c r="VFH1" s="6"/>
      <c r="VFI1" s="6"/>
      <c r="VFJ1" s="6"/>
      <c r="VFK1" s="6"/>
      <c r="VFL1" s="6"/>
      <c r="VFM1" s="6"/>
      <c r="VFN1" s="6"/>
      <c r="VFO1" s="6"/>
      <c r="VFP1" s="6"/>
      <c r="VFQ1" s="6"/>
      <c r="VFR1" s="6"/>
      <c r="VFS1" s="6"/>
      <c r="VFT1" s="6"/>
      <c r="VFU1" s="6"/>
      <c r="VFV1" s="6"/>
      <c r="VFW1" s="6"/>
      <c r="VFX1" s="6"/>
      <c r="VFY1" s="6"/>
      <c r="VFZ1" s="6"/>
      <c r="VGA1" s="6"/>
      <c r="VGB1" s="6"/>
      <c r="VGC1" s="6"/>
      <c r="VGD1" s="6"/>
      <c r="VGE1" s="6"/>
      <c r="VGF1" s="6"/>
      <c r="VGG1" s="6"/>
      <c r="VGH1" s="6"/>
      <c r="VGI1" s="6"/>
      <c r="VGJ1" s="6"/>
      <c r="VGK1" s="6"/>
      <c r="VGL1" s="6"/>
      <c r="VGM1" s="6"/>
      <c r="VGN1" s="6"/>
      <c r="VGO1" s="6"/>
      <c r="VGP1" s="6"/>
      <c r="VGQ1" s="6"/>
      <c r="VGR1" s="6"/>
      <c r="VGS1" s="6"/>
      <c r="VGT1" s="6"/>
      <c r="VGU1" s="6"/>
      <c r="VGV1" s="6"/>
      <c r="VGW1" s="6"/>
      <c r="VGX1" s="6"/>
      <c r="VGY1" s="6"/>
      <c r="VGZ1" s="6"/>
      <c r="VHA1" s="6"/>
      <c r="VHB1" s="6"/>
      <c r="VHC1" s="6"/>
      <c r="VHD1" s="6"/>
      <c r="VHE1" s="6"/>
      <c r="VHF1" s="6"/>
      <c r="VHG1" s="6"/>
      <c r="VHH1" s="6"/>
      <c r="VHI1" s="6"/>
      <c r="VHJ1" s="6"/>
      <c r="VHK1" s="6"/>
      <c r="VHL1" s="6"/>
      <c r="VHM1" s="6"/>
      <c r="VHN1" s="6"/>
      <c r="VHO1" s="6"/>
      <c r="VHP1" s="6"/>
      <c r="VHQ1" s="6"/>
      <c r="VHR1" s="6"/>
      <c r="VHS1" s="6"/>
      <c r="VHT1" s="6"/>
      <c r="VHU1" s="6"/>
      <c r="VHV1" s="6"/>
      <c r="VHW1" s="6"/>
      <c r="VHX1" s="6"/>
      <c r="VHY1" s="6"/>
      <c r="VHZ1" s="6"/>
      <c r="VIA1" s="6"/>
      <c r="VIB1" s="6"/>
      <c r="VIC1" s="6"/>
      <c r="VID1" s="6"/>
      <c r="VIE1" s="6"/>
      <c r="VIF1" s="6"/>
      <c r="VIG1" s="6"/>
      <c r="VIH1" s="6"/>
      <c r="VII1" s="6"/>
      <c r="VIJ1" s="6"/>
      <c r="VIK1" s="6"/>
      <c r="VIL1" s="6"/>
      <c r="VIM1" s="6"/>
      <c r="VIN1" s="6"/>
      <c r="VIO1" s="6"/>
      <c r="VIP1" s="6"/>
      <c r="VIQ1" s="6"/>
      <c r="VIR1" s="6"/>
      <c r="VIS1" s="6"/>
      <c r="VIT1" s="6"/>
      <c r="VIU1" s="6"/>
      <c r="VIV1" s="6"/>
      <c r="VIW1" s="6"/>
      <c r="VIX1" s="6"/>
      <c r="VIY1" s="6"/>
      <c r="VIZ1" s="6"/>
      <c r="VJA1" s="6"/>
      <c r="VJB1" s="6"/>
      <c r="VJC1" s="6"/>
      <c r="VJD1" s="6"/>
      <c r="VJE1" s="6"/>
      <c r="VJF1" s="6"/>
      <c r="VJG1" s="6"/>
      <c r="VJH1" s="6"/>
      <c r="VJI1" s="6"/>
      <c r="VJJ1" s="6"/>
      <c r="VJK1" s="6"/>
      <c r="VJL1" s="6"/>
      <c r="VJM1" s="6"/>
      <c r="VJN1" s="6"/>
      <c r="VJO1" s="6"/>
      <c r="VJP1" s="6"/>
      <c r="VJQ1" s="6"/>
      <c r="VJR1" s="6"/>
      <c r="VJS1" s="6"/>
      <c r="VJT1" s="6"/>
      <c r="VJU1" s="6"/>
      <c r="VJV1" s="6"/>
      <c r="VJW1" s="6"/>
      <c r="VJX1" s="6"/>
      <c r="VJY1" s="6"/>
      <c r="VJZ1" s="6"/>
      <c r="VKA1" s="6"/>
      <c r="VKB1" s="6"/>
      <c r="VKC1" s="6"/>
      <c r="VKD1" s="6"/>
      <c r="VKE1" s="6"/>
      <c r="VKF1" s="6"/>
      <c r="VKG1" s="6"/>
      <c r="VKH1" s="6"/>
      <c r="VKI1" s="6"/>
      <c r="VKJ1" s="6"/>
      <c r="VKK1" s="6"/>
      <c r="VKL1" s="6"/>
      <c r="VKM1" s="6"/>
      <c r="VKN1" s="6"/>
      <c r="VKO1" s="6"/>
      <c r="VKP1" s="6"/>
      <c r="VKQ1" s="6"/>
      <c r="VKR1" s="6"/>
      <c r="VKS1" s="6"/>
      <c r="VKT1" s="6"/>
      <c r="VKU1" s="6"/>
      <c r="VKV1" s="6"/>
      <c r="VKW1" s="6"/>
      <c r="VKX1" s="6"/>
      <c r="VKY1" s="6"/>
      <c r="VKZ1" s="6"/>
      <c r="VLA1" s="6"/>
      <c r="VLB1" s="6"/>
      <c r="VLC1" s="6"/>
      <c r="VLD1" s="6"/>
      <c r="VLE1" s="6"/>
      <c r="VLF1" s="6"/>
      <c r="VLG1" s="6"/>
      <c r="VLH1" s="6"/>
      <c r="VLI1" s="6"/>
      <c r="VLJ1" s="6"/>
      <c r="VLK1" s="6"/>
      <c r="VLL1" s="6"/>
      <c r="VLM1" s="6"/>
      <c r="VLN1" s="6"/>
      <c r="VLO1" s="6"/>
      <c r="VLP1" s="6"/>
      <c r="VLQ1" s="6"/>
      <c r="VLR1" s="6"/>
      <c r="VLS1" s="6"/>
      <c r="VLT1" s="6"/>
      <c r="VLU1" s="6"/>
      <c r="VLV1" s="6"/>
      <c r="VLW1" s="6"/>
      <c r="VLX1" s="6"/>
      <c r="VLY1" s="6"/>
      <c r="VLZ1" s="6"/>
      <c r="VMA1" s="6"/>
      <c r="VMB1" s="6"/>
      <c r="VMC1" s="6"/>
      <c r="VMD1" s="6"/>
      <c r="VME1" s="6"/>
      <c r="VMF1" s="6"/>
      <c r="VMG1" s="6"/>
      <c r="VMH1" s="6"/>
      <c r="VMI1" s="6"/>
      <c r="VMJ1" s="6"/>
      <c r="VMK1" s="6"/>
      <c r="VML1" s="6"/>
      <c r="VMM1" s="6"/>
      <c r="VMN1" s="6"/>
      <c r="VMO1" s="6"/>
      <c r="VMP1" s="6"/>
      <c r="VMQ1" s="6"/>
      <c r="VMR1" s="6"/>
      <c r="VMS1" s="6"/>
      <c r="VMT1" s="6"/>
      <c r="VMU1" s="6"/>
      <c r="VMV1" s="6"/>
      <c r="VMW1" s="6"/>
      <c r="VMX1" s="6"/>
      <c r="VMY1" s="6"/>
      <c r="VMZ1" s="6"/>
      <c r="VNA1" s="6"/>
      <c r="VNB1" s="6"/>
      <c r="VNC1" s="6"/>
      <c r="VND1" s="6"/>
      <c r="VNE1" s="6"/>
      <c r="VNF1" s="6"/>
      <c r="VNG1" s="6"/>
      <c r="VNH1" s="6"/>
      <c r="VNI1" s="6"/>
      <c r="VNJ1" s="6"/>
      <c r="VNK1" s="6"/>
      <c r="VNL1" s="6"/>
      <c r="VNM1" s="6"/>
      <c r="VNN1" s="6"/>
      <c r="VNO1" s="6"/>
      <c r="VNP1" s="6"/>
      <c r="VNQ1" s="6"/>
      <c r="VNR1" s="6"/>
      <c r="VNS1" s="6"/>
      <c r="VNT1" s="6"/>
      <c r="VNU1" s="6"/>
      <c r="VNV1" s="6"/>
      <c r="VNW1" s="6"/>
      <c r="VNX1" s="6"/>
      <c r="VNY1" s="6"/>
      <c r="VNZ1" s="6"/>
      <c r="VOA1" s="6"/>
      <c r="VOB1" s="6"/>
      <c r="VOC1" s="6"/>
      <c r="VOD1" s="6"/>
      <c r="VOE1" s="6"/>
      <c r="VOF1" s="6"/>
      <c r="VOG1" s="6"/>
      <c r="VOH1" s="6"/>
      <c r="VOI1" s="6"/>
      <c r="VOJ1" s="6"/>
      <c r="VOK1" s="6"/>
      <c r="VOL1" s="6"/>
      <c r="VOM1" s="6"/>
      <c r="VON1" s="6"/>
      <c r="VOO1" s="6"/>
      <c r="VOP1" s="6"/>
      <c r="VOQ1" s="6"/>
      <c r="VOR1" s="6"/>
      <c r="VOS1" s="6"/>
      <c r="VOT1" s="6"/>
      <c r="VOU1" s="6"/>
      <c r="VOV1" s="6"/>
      <c r="VOW1" s="6"/>
      <c r="VOX1" s="6"/>
      <c r="VOY1" s="6"/>
      <c r="VOZ1" s="6"/>
      <c r="VPA1" s="6"/>
      <c r="VPB1" s="6"/>
      <c r="VPC1" s="6"/>
      <c r="VPD1" s="6"/>
      <c r="VPE1" s="6"/>
      <c r="VPF1" s="6"/>
      <c r="VPG1" s="6"/>
      <c r="VPH1" s="6"/>
      <c r="VPI1" s="6"/>
      <c r="VPJ1" s="6"/>
      <c r="VPK1" s="6"/>
      <c r="VPL1" s="6"/>
      <c r="VPM1" s="6"/>
      <c r="VPN1" s="6"/>
      <c r="VPO1" s="6"/>
      <c r="VPP1" s="6"/>
      <c r="VPQ1" s="6"/>
      <c r="VPR1" s="6"/>
      <c r="VPS1" s="6"/>
      <c r="VPT1" s="6"/>
      <c r="VPU1" s="6"/>
      <c r="VPV1" s="6"/>
      <c r="VPW1" s="6"/>
      <c r="VPX1" s="6"/>
      <c r="VPY1" s="6"/>
      <c r="VPZ1" s="6"/>
      <c r="VQA1" s="6"/>
      <c r="VQB1" s="6"/>
      <c r="VQC1" s="6"/>
      <c r="VQD1" s="6"/>
      <c r="VQE1" s="6"/>
      <c r="VQF1" s="6"/>
      <c r="VQG1" s="6"/>
      <c r="VQH1" s="6"/>
      <c r="VQI1" s="6"/>
      <c r="VQJ1" s="6"/>
      <c r="VQK1" s="6"/>
      <c r="VQL1" s="6"/>
      <c r="VQM1" s="6"/>
      <c r="VQN1" s="6"/>
      <c r="VQO1" s="6"/>
      <c r="VQP1" s="6"/>
      <c r="VQQ1" s="6"/>
      <c r="VQR1" s="6"/>
      <c r="VQS1" s="6"/>
      <c r="VQT1" s="6"/>
      <c r="VQU1" s="6"/>
      <c r="VQV1" s="6"/>
      <c r="VQW1" s="6"/>
      <c r="VQX1" s="6"/>
      <c r="VQY1" s="6"/>
      <c r="VQZ1" s="6"/>
      <c r="VRA1" s="6"/>
      <c r="VRB1" s="6"/>
      <c r="VRC1" s="6"/>
      <c r="VRD1" s="6"/>
      <c r="VRE1" s="6"/>
      <c r="VRF1" s="6"/>
      <c r="VRG1" s="6"/>
      <c r="VRH1" s="6"/>
      <c r="VRI1" s="6"/>
      <c r="VRJ1" s="6"/>
      <c r="VRK1" s="6"/>
      <c r="VRL1" s="6"/>
      <c r="VRM1" s="6"/>
      <c r="VRN1" s="6"/>
      <c r="VRO1" s="6"/>
      <c r="VRP1" s="6"/>
      <c r="VRQ1" s="6"/>
      <c r="VRR1" s="6"/>
      <c r="VRS1" s="6"/>
      <c r="VRT1" s="6"/>
      <c r="VRU1" s="6"/>
      <c r="VRV1" s="6"/>
      <c r="VRW1" s="6"/>
      <c r="VRX1" s="6"/>
      <c r="VRY1" s="6"/>
      <c r="VRZ1" s="6"/>
      <c r="VSA1" s="6"/>
      <c r="VSB1" s="6"/>
      <c r="VSC1" s="6"/>
      <c r="VSD1" s="6"/>
      <c r="VSE1" s="6"/>
      <c r="VSF1" s="6"/>
      <c r="VSG1" s="6"/>
      <c r="VSH1" s="6"/>
      <c r="VSI1" s="6"/>
      <c r="VSJ1" s="6"/>
      <c r="VSK1" s="6"/>
      <c r="VSL1" s="6"/>
      <c r="VSM1" s="6"/>
      <c r="VSN1" s="6"/>
      <c r="VSO1" s="6"/>
      <c r="VSP1" s="6"/>
      <c r="VSQ1" s="6"/>
      <c r="VSR1" s="6"/>
      <c r="VSS1" s="6"/>
      <c r="VST1" s="6"/>
      <c r="VSU1" s="6"/>
      <c r="VSV1" s="6"/>
      <c r="VSW1" s="6"/>
      <c r="VSX1" s="6"/>
      <c r="VSY1" s="6"/>
      <c r="VSZ1" s="6"/>
      <c r="VTA1" s="6"/>
      <c r="VTB1" s="6"/>
      <c r="VTC1" s="6"/>
      <c r="VTD1" s="6"/>
      <c r="VTE1" s="6"/>
      <c r="VTF1" s="6"/>
      <c r="VTG1" s="6"/>
      <c r="VTH1" s="6"/>
      <c r="VTI1" s="6"/>
      <c r="VTJ1" s="6"/>
      <c r="VTK1" s="6"/>
      <c r="VTL1" s="6"/>
      <c r="VTM1" s="6"/>
      <c r="VTN1" s="6"/>
      <c r="VTO1" s="6"/>
      <c r="VTP1" s="6"/>
      <c r="VTQ1" s="6"/>
      <c r="VTR1" s="6"/>
      <c r="VTS1" s="6"/>
      <c r="VTT1" s="6"/>
      <c r="VTU1" s="6"/>
      <c r="VTV1" s="6"/>
      <c r="VTW1" s="6"/>
      <c r="VTX1" s="6"/>
      <c r="VTY1" s="6"/>
      <c r="VTZ1" s="6"/>
      <c r="VUA1" s="6"/>
      <c r="VUB1" s="6"/>
      <c r="VUC1" s="6"/>
      <c r="VUD1" s="6"/>
      <c r="VUE1" s="6"/>
      <c r="VUF1" s="6"/>
      <c r="VUG1" s="6"/>
      <c r="VUH1" s="6"/>
      <c r="VUI1" s="6"/>
      <c r="VUJ1" s="6"/>
      <c r="VUK1" s="6"/>
      <c r="VUL1" s="6"/>
      <c r="VUM1" s="6"/>
      <c r="VUN1" s="6"/>
      <c r="VUO1" s="6"/>
      <c r="VUP1" s="6"/>
      <c r="VUQ1" s="6"/>
      <c r="VUR1" s="6"/>
      <c r="VUS1" s="6"/>
      <c r="VUT1" s="6"/>
      <c r="VUU1" s="6"/>
      <c r="VUV1" s="6"/>
      <c r="VUW1" s="6"/>
      <c r="VUX1" s="6"/>
      <c r="VUY1" s="6"/>
      <c r="VUZ1" s="6"/>
      <c r="VVA1" s="6"/>
      <c r="VVB1" s="6"/>
      <c r="VVC1" s="6"/>
      <c r="VVD1" s="6"/>
      <c r="VVE1" s="6"/>
      <c r="VVF1" s="6"/>
      <c r="VVG1" s="6"/>
      <c r="VVH1" s="6"/>
      <c r="VVI1" s="6"/>
      <c r="VVJ1" s="6"/>
      <c r="VVK1" s="6"/>
      <c r="VVL1" s="6"/>
      <c r="VVM1" s="6"/>
      <c r="VVN1" s="6"/>
      <c r="VVO1" s="6"/>
      <c r="VVP1" s="6"/>
      <c r="VVQ1" s="6"/>
      <c r="VVR1" s="6"/>
      <c r="VVS1" s="6"/>
      <c r="VVT1" s="6"/>
      <c r="VVU1" s="6"/>
      <c r="VVV1" s="6"/>
      <c r="VVW1" s="6"/>
      <c r="VVX1" s="6"/>
      <c r="VVY1" s="6"/>
      <c r="VVZ1" s="6"/>
      <c r="VWA1" s="6"/>
      <c r="VWB1" s="6"/>
      <c r="VWC1" s="6"/>
      <c r="VWD1" s="6"/>
      <c r="VWE1" s="6"/>
      <c r="VWF1" s="6"/>
      <c r="VWG1" s="6"/>
      <c r="VWH1" s="6"/>
      <c r="VWI1" s="6"/>
      <c r="VWJ1" s="6"/>
      <c r="VWK1" s="6"/>
      <c r="VWL1" s="6"/>
      <c r="VWM1" s="6"/>
      <c r="VWN1" s="6"/>
      <c r="VWO1" s="6"/>
      <c r="VWP1" s="6"/>
      <c r="VWQ1" s="6"/>
      <c r="VWR1" s="6"/>
      <c r="VWS1" s="6"/>
      <c r="VWT1" s="6"/>
      <c r="VWU1" s="6"/>
      <c r="VWV1" s="6"/>
      <c r="VWW1" s="6"/>
      <c r="VWX1" s="6"/>
      <c r="VWY1" s="6"/>
      <c r="VWZ1" s="6"/>
      <c r="VXA1" s="6"/>
      <c r="VXB1" s="6"/>
      <c r="VXC1" s="6"/>
      <c r="VXD1" s="6"/>
      <c r="VXE1" s="6"/>
      <c r="VXF1" s="6"/>
      <c r="VXG1" s="6"/>
      <c r="VXH1" s="6"/>
      <c r="VXI1" s="6"/>
      <c r="VXJ1" s="6"/>
      <c r="VXK1" s="6"/>
      <c r="VXL1" s="6"/>
      <c r="VXM1" s="6"/>
      <c r="VXN1" s="6"/>
      <c r="VXO1" s="6"/>
      <c r="VXP1" s="6"/>
      <c r="VXQ1" s="6"/>
      <c r="VXR1" s="6"/>
      <c r="VXS1" s="6"/>
      <c r="VXT1" s="6"/>
      <c r="VXU1" s="6"/>
      <c r="VXV1" s="6"/>
      <c r="VXW1" s="6"/>
      <c r="VXX1" s="6"/>
      <c r="VXY1" s="6"/>
      <c r="VXZ1" s="6"/>
      <c r="VYA1" s="6"/>
      <c r="VYB1" s="6"/>
      <c r="VYC1" s="6"/>
      <c r="VYD1" s="6"/>
      <c r="VYE1" s="6"/>
      <c r="VYF1" s="6"/>
      <c r="VYG1" s="6"/>
      <c r="VYH1" s="6"/>
      <c r="VYI1" s="6"/>
      <c r="VYJ1" s="6"/>
      <c r="VYK1" s="6"/>
      <c r="VYL1" s="6"/>
      <c r="VYM1" s="6"/>
      <c r="VYN1" s="6"/>
      <c r="VYO1" s="6"/>
      <c r="VYP1" s="6"/>
      <c r="VYQ1" s="6"/>
      <c r="VYR1" s="6"/>
      <c r="VYS1" s="6"/>
      <c r="VYT1" s="6"/>
      <c r="VYU1" s="6"/>
      <c r="VYV1" s="6"/>
      <c r="VYW1" s="6"/>
      <c r="VYX1" s="6"/>
      <c r="VYY1" s="6"/>
      <c r="VYZ1" s="6"/>
      <c r="VZA1" s="6"/>
      <c r="VZB1" s="6"/>
      <c r="VZC1" s="6"/>
      <c r="VZD1" s="6"/>
      <c r="VZE1" s="6"/>
      <c r="VZF1" s="6"/>
      <c r="VZG1" s="6"/>
      <c r="VZH1" s="6"/>
      <c r="VZI1" s="6"/>
      <c r="VZJ1" s="6"/>
      <c r="VZK1" s="6"/>
      <c r="VZL1" s="6"/>
      <c r="VZM1" s="6"/>
      <c r="VZN1" s="6"/>
      <c r="VZO1" s="6"/>
      <c r="VZP1" s="6"/>
      <c r="VZQ1" s="6"/>
      <c r="VZR1" s="6"/>
      <c r="VZS1" s="6"/>
      <c r="VZT1" s="6"/>
      <c r="VZU1" s="6"/>
      <c r="VZV1" s="6"/>
      <c r="VZW1" s="6"/>
      <c r="VZX1" s="6"/>
      <c r="VZY1" s="6"/>
      <c r="VZZ1" s="6"/>
      <c r="WAA1" s="6"/>
      <c r="WAB1" s="6"/>
      <c r="WAC1" s="6"/>
      <c r="WAD1" s="6"/>
      <c r="WAE1" s="6"/>
      <c r="WAF1" s="6"/>
      <c r="WAG1" s="6"/>
      <c r="WAH1" s="6"/>
      <c r="WAI1" s="6"/>
      <c r="WAJ1" s="6"/>
      <c r="WAK1" s="6"/>
      <c r="WAL1" s="6"/>
      <c r="WAM1" s="6"/>
      <c r="WAN1" s="6"/>
      <c r="WAO1" s="6"/>
      <c r="WAP1" s="6"/>
      <c r="WAQ1" s="6"/>
      <c r="WAR1" s="6"/>
      <c r="WAS1" s="6"/>
      <c r="WAT1" s="6"/>
      <c r="WAU1" s="6"/>
      <c r="WAV1" s="6"/>
      <c r="WAW1" s="6"/>
      <c r="WAX1" s="6"/>
      <c r="WAY1" s="6"/>
      <c r="WAZ1" s="6"/>
      <c r="WBA1" s="6"/>
      <c r="WBB1" s="6"/>
      <c r="WBC1" s="6"/>
      <c r="WBD1" s="6"/>
      <c r="WBE1" s="6"/>
      <c r="WBF1" s="6"/>
      <c r="WBG1" s="6"/>
      <c r="WBH1" s="6"/>
      <c r="WBI1" s="6"/>
      <c r="WBJ1" s="6"/>
      <c r="WBK1" s="6"/>
      <c r="WBL1" s="6"/>
      <c r="WBM1" s="6"/>
      <c r="WBN1" s="6"/>
      <c r="WBO1" s="6"/>
      <c r="WBP1" s="6"/>
      <c r="WBQ1" s="6"/>
      <c r="WBR1" s="6"/>
      <c r="WBS1" s="6"/>
      <c r="WBT1" s="6"/>
      <c r="WBU1" s="6"/>
      <c r="WBV1" s="6"/>
      <c r="WBW1" s="6"/>
      <c r="WBX1" s="6"/>
      <c r="WBY1" s="6"/>
      <c r="WBZ1" s="6"/>
      <c r="WCA1" s="6"/>
      <c r="WCB1" s="6"/>
      <c r="WCC1" s="6"/>
      <c r="WCD1" s="6"/>
      <c r="WCE1" s="6"/>
      <c r="WCF1" s="6"/>
      <c r="WCG1" s="6"/>
      <c r="WCH1" s="6"/>
      <c r="WCI1" s="6"/>
      <c r="WCJ1" s="6"/>
      <c r="WCK1" s="6"/>
      <c r="WCL1" s="6"/>
      <c r="WCM1" s="6"/>
      <c r="WCN1" s="6"/>
      <c r="WCO1" s="6"/>
      <c r="WCP1" s="6"/>
      <c r="WCQ1" s="6"/>
      <c r="WCR1" s="6"/>
      <c r="WCS1" s="6"/>
      <c r="WCT1" s="6"/>
      <c r="WCU1" s="6"/>
      <c r="WCV1" s="6"/>
      <c r="WCW1" s="6"/>
      <c r="WCX1" s="6"/>
      <c r="WCY1" s="6"/>
      <c r="WCZ1" s="6"/>
      <c r="WDA1" s="6"/>
      <c r="WDB1" s="6"/>
      <c r="WDC1" s="6"/>
      <c r="WDD1" s="6"/>
      <c r="WDE1" s="6"/>
      <c r="WDF1" s="6"/>
      <c r="WDG1" s="6"/>
      <c r="WDH1" s="6"/>
      <c r="WDI1" s="6"/>
      <c r="WDJ1" s="6"/>
      <c r="WDK1" s="6"/>
      <c r="WDL1" s="6"/>
      <c r="WDM1" s="6"/>
      <c r="WDN1" s="6"/>
      <c r="WDO1" s="6"/>
      <c r="WDP1" s="6"/>
      <c r="WDQ1" s="6"/>
      <c r="WDR1" s="6"/>
      <c r="WDS1" s="6"/>
      <c r="WDT1" s="6"/>
      <c r="WDU1" s="6"/>
      <c r="WDV1" s="6"/>
      <c r="WDW1" s="6"/>
      <c r="WDX1" s="6"/>
      <c r="WDY1" s="6"/>
      <c r="WDZ1" s="6"/>
      <c r="WEA1" s="6"/>
      <c r="WEB1" s="6"/>
      <c r="WEC1" s="6"/>
      <c r="WED1" s="6"/>
      <c r="WEE1" s="6"/>
      <c r="WEF1" s="6"/>
      <c r="WEG1" s="6"/>
      <c r="WEH1" s="6"/>
      <c r="WEI1" s="6"/>
      <c r="WEJ1" s="6"/>
      <c r="WEK1" s="6"/>
      <c r="WEL1" s="6"/>
      <c r="WEM1" s="6"/>
      <c r="WEN1" s="6"/>
      <c r="WEO1" s="6"/>
      <c r="WEP1" s="6"/>
      <c r="WEQ1" s="6"/>
      <c r="WER1" s="6"/>
      <c r="WES1" s="6"/>
      <c r="WET1" s="6"/>
      <c r="WEU1" s="6"/>
      <c r="WEV1" s="6"/>
      <c r="WEW1" s="6"/>
      <c r="WEX1" s="6"/>
      <c r="WEY1" s="6"/>
      <c r="WEZ1" s="6"/>
      <c r="WFA1" s="6"/>
      <c r="WFB1" s="6"/>
      <c r="WFC1" s="6"/>
      <c r="WFD1" s="6"/>
      <c r="WFE1" s="6"/>
      <c r="WFF1" s="6"/>
      <c r="WFG1" s="6"/>
      <c r="WFH1" s="6"/>
      <c r="WFI1" s="6"/>
      <c r="WFJ1" s="6"/>
      <c r="WFK1" s="6"/>
      <c r="WFL1" s="6"/>
      <c r="WFM1" s="6"/>
      <c r="WFN1" s="6"/>
      <c r="WFO1" s="6"/>
      <c r="WFP1" s="6"/>
      <c r="WFQ1" s="6"/>
      <c r="WFR1" s="6"/>
      <c r="WFS1" s="6"/>
      <c r="WFT1" s="6"/>
      <c r="WFU1" s="6"/>
      <c r="WFV1" s="6"/>
      <c r="WFW1" s="6"/>
      <c r="WFX1" s="6"/>
      <c r="WFY1" s="6"/>
      <c r="WFZ1" s="6"/>
      <c r="WGA1" s="6"/>
      <c r="WGB1" s="6"/>
      <c r="WGC1" s="6"/>
      <c r="WGD1" s="6"/>
      <c r="WGE1" s="6"/>
      <c r="WGF1" s="6"/>
      <c r="WGG1" s="6"/>
      <c r="WGH1" s="6"/>
      <c r="WGI1" s="6"/>
      <c r="WGJ1" s="6"/>
      <c r="WGK1" s="6"/>
      <c r="WGL1" s="6"/>
      <c r="WGM1" s="6"/>
      <c r="WGN1" s="6"/>
      <c r="WGO1" s="6"/>
      <c r="WGP1" s="6"/>
      <c r="WGQ1" s="6"/>
      <c r="WGR1" s="6"/>
      <c r="WGS1" s="6"/>
      <c r="WGT1" s="6"/>
      <c r="WGU1" s="6"/>
      <c r="WGV1" s="6"/>
      <c r="WGW1" s="6"/>
      <c r="WGX1" s="6"/>
      <c r="WGY1" s="6"/>
      <c r="WGZ1" s="6"/>
      <c r="WHA1" s="6"/>
      <c r="WHB1" s="6"/>
      <c r="WHC1" s="6"/>
      <c r="WHD1" s="6"/>
      <c r="WHE1" s="6"/>
      <c r="WHF1" s="6"/>
      <c r="WHG1" s="6"/>
      <c r="WHH1" s="6"/>
      <c r="WHI1" s="6"/>
      <c r="WHJ1" s="6"/>
      <c r="WHK1" s="6"/>
      <c r="WHL1" s="6"/>
      <c r="WHM1" s="6"/>
      <c r="WHN1" s="6"/>
      <c r="WHO1" s="6"/>
      <c r="WHP1" s="6"/>
      <c r="WHQ1" s="6"/>
      <c r="WHR1" s="6"/>
      <c r="WHS1" s="6"/>
      <c r="WHT1" s="6"/>
      <c r="WHU1" s="6"/>
      <c r="WHV1" s="6"/>
      <c r="WHW1" s="6"/>
      <c r="WHX1" s="6"/>
      <c r="WHY1" s="6"/>
      <c r="WHZ1" s="6"/>
      <c r="WIA1" s="6"/>
      <c r="WIB1" s="6"/>
      <c r="WIC1" s="6"/>
      <c r="WID1" s="6"/>
      <c r="WIE1" s="6"/>
      <c r="WIF1" s="6"/>
      <c r="WIG1" s="6"/>
      <c r="WIH1" s="6"/>
      <c r="WII1" s="6"/>
      <c r="WIJ1" s="6"/>
      <c r="WIK1" s="6"/>
      <c r="WIL1" s="6"/>
      <c r="WIM1" s="6"/>
      <c r="WIN1" s="6"/>
      <c r="WIO1" s="6"/>
      <c r="WIP1" s="6"/>
      <c r="WIQ1" s="6"/>
      <c r="WIR1" s="6"/>
      <c r="WIS1" s="6"/>
      <c r="WIT1" s="6"/>
      <c r="WIU1" s="6"/>
      <c r="WIV1" s="6"/>
      <c r="WIW1" s="6"/>
      <c r="WIX1" s="6"/>
      <c r="WIY1" s="6"/>
      <c r="WIZ1" s="6"/>
      <c r="WJA1" s="6"/>
      <c r="WJB1" s="6"/>
      <c r="WJC1" s="6"/>
      <c r="WJD1" s="6"/>
      <c r="WJE1" s="6"/>
      <c r="WJF1" s="6"/>
      <c r="WJG1" s="6"/>
      <c r="WJH1" s="6"/>
      <c r="WJI1" s="6"/>
      <c r="WJJ1" s="6"/>
      <c r="WJK1" s="6"/>
      <c r="WJL1" s="6"/>
      <c r="WJM1" s="6"/>
      <c r="WJN1" s="6"/>
      <c r="WJO1" s="6"/>
      <c r="WJP1" s="6"/>
      <c r="WJQ1" s="6"/>
      <c r="WJR1" s="6"/>
      <c r="WJS1" s="6"/>
      <c r="WJT1" s="6"/>
      <c r="WJU1" s="6"/>
      <c r="WJV1" s="6"/>
      <c r="WJW1" s="6"/>
      <c r="WJX1" s="6"/>
      <c r="WJY1" s="6"/>
      <c r="WJZ1" s="6"/>
      <c r="WKA1" s="6"/>
      <c r="WKB1" s="6"/>
      <c r="WKC1" s="6"/>
      <c r="WKD1" s="6"/>
      <c r="WKE1" s="6"/>
      <c r="WKF1" s="6"/>
      <c r="WKG1" s="6"/>
      <c r="WKH1" s="6"/>
      <c r="WKI1" s="6"/>
      <c r="WKJ1" s="6"/>
      <c r="WKK1" s="6"/>
      <c r="WKL1" s="6"/>
      <c r="WKM1" s="6"/>
      <c r="WKN1" s="6"/>
      <c r="WKO1" s="6"/>
      <c r="WKP1" s="6"/>
      <c r="WKQ1" s="6"/>
      <c r="WKR1" s="6"/>
      <c r="WKS1" s="6"/>
      <c r="WKT1" s="6"/>
      <c r="WKU1" s="6"/>
      <c r="WKV1" s="6"/>
      <c r="WKW1" s="6"/>
      <c r="WKX1" s="6"/>
      <c r="WKY1" s="6"/>
      <c r="WKZ1" s="6"/>
      <c r="WLA1" s="6"/>
      <c r="WLB1" s="6"/>
      <c r="WLC1" s="6"/>
      <c r="WLD1" s="6"/>
      <c r="WLE1" s="6"/>
      <c r="WLF1" s="6"/>
      <c r="WLG1" s="6"/>
      <c r="WLH1" s="6"/>
      <c r="WLI1" s="6"/>
      <c r="WLJ1" s="6"/>
      <c r="WLK1" s="6"/>
      <c r="WLL1" s="6"/>
      <c r="WLM1" s="6"/>
      <c r="WLN1" s="6"/>
      <c r="WLO1" s="6"/>
      <c r="WLP1" s="6"/>
      <c r="WLQ1" s="6"/>
      <c r="WLR1" s="6"/>
      <c r="WLS1" s="6"/>
      <c r="WLT1" s="6"/>
      <c r="WLU1" s="6"/>
      <c r="WLV1" s="6"/>
      <c r="WLW1" s="6"/>
      <c r="WLX1" s="6"/>
      <c r="WLY1" s="6"/>
      <c r="WLZ1" s="6"/>
      <c r="WMA1" s="6"/>
      <c r="WMB1" s="6"/>
      <c r="WMC1" s="6"/>
      <c r="WMD1" s="6"/>
      <c r="WME1" s="6"/>
      <c r="WMF1" s="6"/>
      <c r="WMG1" s="6"/>
      <c r="WMH1" s="6"/>
      <c r="WMI1" s="6"/>
      <c r="WMJ1" s="6"/>
      <c r="WMK1" s="6"/>
      <c r="WML1" s="6"/>
      <c r="WMM1" s="6"/>
      <c r="WMN1" s="6"/>
      <c r="WMO1" s="6"/>
      <c r="WMP1" s="6"/>
      <c r="WMQ1" s="6"/>
      <c r="WMR1" s="6"/>
      <c r="WMS1" s="6"/>
      <c r="WMT1" s="6"/>
      <c r="WMU1" s="6"/>
      <c r="WMV1" s="6"/>
      <c r="WMW1" s="6"/>
      <c r="WMX1" s="6"/>
      <c r="WMY1" s="6"/>
      <c r="WMZ1" s="6"/>
      <c r="WNA1" s="6"/>
      <c r="WNB1" s="6"/>
      <c r="WNC1" s="6"/>
      <c r="WND1" s="6"/>
      <c r="WNE1" s="6"/>
      <c r="WNF1" s="6"/>
      <c r="WNG1" s="6"/>
      <c r="WNH1" s="6"/>
      <c r="WNI1" s="6"/>
      <c r="WNJ1" s="6"/>
      <c r="WNK1" s="6"/>
      <c r="WNL1" s="6"/>
      <c r="WNM1" s="6"/>
      <c r="WNN1" s="6"/>
      <c r="WNO1" s="6"/>
      <c r="WNP1" s="6"/>
      <c r="WNQ1" s="6"/>
      <c r="WNR1" s="6"/>
      <c r="WNS1" s="6"/>
      <c r="WNT1" s="6"/>
      <c r="WNU1" s="6"/>
      <c r="WNV1" s="6"/>
      <c r="WNW1" s="6"/>
      <c r="WNX1" s="6"/>
      <c r="WNY1" s="6"/>
      <c r="WNZ1" s="6"/>
      <c r="WOA1" s="6"/>
      <c r="WOB1" s="6"/>
      <c r="WOC1" s="6"/>
      <c r="WOD1" s="6"/>
      <c r="WOE1" s="6"/>
      <c r="WOF1" s="6"/>
      <c r="WOG1" s="6"/>
      <c r="WOH1" s="6"/>
      <c r="WOI1" s="6"/>
      <c r="WOJ1" s="6"/>
      <c r="WOK1" s="6"/>
      <c r="WOL1" s="6"/>
      <c r="WOM1" s="6"/>
      <c r="WON1" s="6"/>
      <c r="WOO1" s="6"/>
      <c r="WOP1" s="6"/>
      <c r="WOQ1" s="6"/>
      <c r="WOR1" s="6"/>
      <c r="WOS1" s="6"/>
      <c r="WOT1" s="6"/>
      <c r="WOU1" s="6"/>
      <c r="WOV1" s="6"/>
      <c r="WOW1" s="6"/>
      <c r="WOX1" s="6"/>
      <c r="WOY1" s="6"/>
      <c r="WOZ1" s="6"/>
      <c r="WPA1" s="6"/>
      <c r="WPB1" s="6"/>
      <c r="WPC1" s="6"/>
      <c r="WPD1" s="6"/>
      <c r="WPE1" s="6"/>
      <c r="WPF1" s="6"/>
      <c r="WPG1" s="6"/>
      <c r="WPH1" s="6"/>
      <c r="WPI1" s="6"/>
      <c r="WPJ1" s="6"/>
      <c r="WPK1" s="6"/>
      <c r="WPL1" s="6"/>
      <c r="WPM1" s="6"/>
      <c r="WPN1" s="6"/>
      <c r="WPO1" s="6"/>
      <c r="WPP1" s="6"/>
      <c r="WPQ1" s="6"/>
      <c r="WPR1" s="6"/>
      <c r="WPS1" s="6"/>
      <c r="WPT1" s="6"/>
      <c r="WPU1" s="6"/>
      <c r="WPV1" s="6"/>
      <c r="WPW1" s="6"/>
      <c r="WPX1" s="6"/>
      <c r="WPY1" s="6"/>
      <c r="WPZ1" s="6"/>
      <c r="WQA1" s="6"/>
      <c r="WQB1" s="6"/>
      <c r="WQC1" s="6"/>
      <c r="WQD1" s="6"/>
      <c r="WQE1" s="6"/>
      <c r="WQF1" s="6"/>
      <c r="WQG1" s="6"/>
      <c r="WQH1" s="6"/>
      <c r="WQI1" s="6"/>
      <c r="WQJ1" s="6"/>
      <c r="WQK1" s="6"/>
      <c r="WQL1" s="6"/>
      <c r="WQM1" s="6"/>
      <c r="WQN1" s="6"/>
      <c r="WQO1" s="6"/>
      <c r="WQP1" s="6"/>
      <c r="WQQ1" s="6"/>
      <c r="WQR1" s="6"/>
      <c r="WQS1" s="6"/>
      <c r="WQT1" s="6"/>
      <c r="WQU1" s="6"/>
      <c r="WQV1" s="6"/>
      <c r="WQW1" s="6"/>
      <c r="WQX1" s="6"/>
      <c r="WQY1" s="6"/>
      <c r="WQZ1" s="6"/>
      <c r="WRA1" s="6"/>
      <c r="WRB1" s="6"/>
      <c r="WRC1" s="6"/>
      <c r="WRD1" s="6"/>
      <c r="WRE1" s="6"/>
      <c r="WRF1" s="6"/>
      <c r="WRG1" s="6"/>
      <c r="WRH1" s="6"/>
      <c r="WRI1" s="6"/>
      <c r="WRJ1" s="6"/>
      <c r="WRK1" s="6"/>
      <c r="WRL1" s="6"/>
      <c r="WRM1" s="6"/>
      <c r="WRN1" s="6"/>
      <c r="WRO1" s="6"/>
      <c r="WRP1" s="6"/>
      <c r="WRQ1" s="6"/>
      <c r="WRR1" s="6"/>
      <c r="WRS1" s="6"/>
      <c r="WRT1" s="6"/>
      <c r="WRU1" s="6"/>
      <c r="WRV1" s="6"/>
      <c r="WRW1" s="6"/>
      <c r="WRX1" s="6"/>
      <c r="WRY1" s="6"/>
      <c r="WRZ1" s="6"/>
      <c r="WSA1" s="6"/>
      <c r="WSB1" s="6"/>
      <c r="WSC1" s="6"/>
      <c r="WSD1" s="6"/>
      <c r="WSE1" s="6"/>
      <c r="WSF1" s="6"/>
      <c r="WSG1" s="6"/>
      <c r="WSH1" s="6"/>
      <c r="WSI1" s="6"/>
      <c r="WSJ1" s="6"/>
      <c r="WSK1" s="6"/>
      <c r="WSL1" s="6"/>
      <c r="WSM1" s="6"/>
      <c r="WSN1" s="6"/>
      <c r="WSO1" s="6"/>
      <c r="WSP1" s="6"/>
      <c r="WSQ1" s="6"/>
      <c r="WSR1" s="6"/>
      <c r="WSS1" s="6"/>
      <c r="WST1" s="6"/>
      <c r="WSU1" s="6"/>
      <c r="WSV1" s="6"/>
      <c r="WSW1" s="6"/>
      <c r="WSX1" s="6"/>
      <c r="WSY1" s="6"/>
      <c r="WSZ1" s="6"/>
      <c r="WTA1" s="6"/>
      <c r="WTB1" s="6"/>
      <c r="WTC1" s="6"/>
      <c r="WTD1" s="6"/>
      <c r="WTE1" s="6"/>
      <c r="WTF1" s="6"/>
      <c r="WTG1" s="6"/>
      <c r="WTH1" s="6"/>
      <c r="WTI1" s="6"/>
      <c r="WTJ1" s="6"/>
      <c r="WTK1" s="6"/>
      <c r="WTL1" s="6"/>
      <c r="WTM1" s="6"/>
      <c r="WTN1" s="6"/>
      <c r="WTO1" s="6"/>
      <c r="WTP1" s="6"/>
      <c r="WTQ1" s="6"/>
      <c r="WTR1" s="6"/>
      <c r="WTS1" s="6"/>
      <c r="WTT1" s="6"/>
      <c r="WTU1" s="6"/>
      <c r="WTV1" s="6"/>
      <c r="WTW1" s="6"/>
      <c r="WTX1" s="6"/>
      <c r="WTY1" s="6"/>
      <c r="WTZ1" s="6"/>
      <c r="WUA1" s="6"/>
      <c r="WUB1" s="6"/>
      <c r="WUC1" s="6"/>
      <c r="WUD1" s="6"/>
      <c r="WUE1" s="6"/>
      <c r="WUF1" s="6"/>
      <c r="WUG1" s="6"/>
      <c r="WUH1" s="6"/>
      <c r="WUI1" s="6"/>
      <c r="WUJ1" s="6"/>
      <c r="WUK1" s="6"/>
      <c r="WUL1" s="6"/>
      <c r="WUM1" s="6"/>
      <c r="WUN1" s="6"/>
      <c r="WUO1" s="6"/>
      <c r="WUP1" s="6"/>
      <c r="WUQ1" s="6"/>
      <c r="WUR1" s="6"/>
      <c r="WUS1" s="6"/>
      <c r="WUT1" s="6"/>
      <c r="WUU1" s="6"/>
      <c r="WUV1" s="6"/>
      <c r="WUW1" s="6"/>
      <c r="WUX1" s="6"/>
      <c r="WUY1" s="6"/>
      <c r="WUZ1" s="6"/>
      <c r="WVA1" s="6"/>
      <c r="WVB1" s="6"/>
      <c r="WVC1" s="6"/>
      <c r="WVD1" s="6"/>
      <c r="WVE1" s="6"/>
      <c r="WVF1" s="6"/>
      <c r="WVG1" s="6"/>
      <c r="WVH1" s="6"/>
      <c r="WVI1" s="6"/>
      <c r="WVJ1" s="6"/>
      <c r="WVK1" s="6"/>
      <c r="WVL1" s="6"/>
      <c r="WVM1" s="6"/>
      <c r="WVN1" s="6"/>
      <c r="WVO1" s="6"/>
      <c r="WVP1" s="6"/>
      <c r="WVQ1" s="6"/>
      <c r="WVR1" s="6"/>
      <c r="WVS1" s="6"/>
      <c r="WVT1" s="6"/>
      <c r="WVU1" s="6"/>
      <c r="WVV1" s="6"/>
      <c r="WVW1" s="6"/>
      <c r="WVX1" s="6"/>
      <c r="WVY1" s="6"/>
      <c r="WVZ1" s="6"/>
      <c r="WWA1" s="6"/>
      <c r="WWB1" s="6"/>
      <c r="WWC1" s="6"/>
      <c r="WWD1" s="6"/>
      <c r="WWE1" s="6"/>
      <c r="WWF1" s="6"/>
      <c r="WWG1" s="6"/>
      <c r="WWH1" s="6"/>
      <c r="WWI1" s="6"/>
      <c r="WWJ1" s="6"/>
      <c r="WWK1" s="6"/>
      <c r="WWL1" s="6"/>
      <c r="WWM1" s="6"/>
      <c r="WWN1" s="6"/>
      <c r="WWO1" s="6"/>
      <c r="WWP1" s="6"/>
      <c r="WWQ1" s="6"/>
      <c r="WWR1" s="6"/>
      <c r="WWS1" s="6"/>
      <c r="WWT1" s="6"/>
      <c r="WWU1" s="6"/>
      <c r="WWV1" s="6"/>
      <c r="WWW1" s="6"/>
      <c r="WWX1" s="6"/>
      <c r="WWY1" s="6"/>
      <c r="WWZ1" s="6"/>
      <c r="WXA1" s="6"/>
      <c r="WXB1" s="6"/>
      <c r="WXC1" s="6"/>
      <c r="WXD1" s="6"/>
      <c r="WXE1" s="6"/>
      <c r="WXF1" s="6"/>
      <c r="WXG1" s="6"/>
      <c r="WXH1" s="6"/>
      <c r="WXI1" s="6"/>
      <c r="WXJ1" s="6"/>
      <c r="WXK1" s="6"/>
      <c r="WXL1" s="6"/>
      <c r="WXM1" s="6"/>
      <c r="WXN1" s="6"/>
      <c r="WXO1" s="6"/>
      <c r="WXP1" s="6"/>
      <c r="WXQ1" s="6"/>
      <c r="WXR1" s="6"/>
      <c r="WXS1" s="6"/>
      <c r="WXT1" s="6"/>
      <c r="WXU1" s="6"/>
      <c r="WXV1" s="6"/>
      <c r="WXW1" s="6"/>
      <c r="WXX1" s="6"/>
      <c r="WXY1" s="6"/>
      <c r="WXZ1" s="6"/>
      <c r="WYA1" s="6"/>
      <c r="WYB1" s="6"/>
      <c r="WYC1" s="6"/>
      <c r="WYD1" s="6"/>
      <c r="WYE1" s="6"/>
      <c r="WYF1" s="6"/>
      <c r="WYG1" s="6"/>
      <c r="WYH1" s="6"/>
      <c r="WYI1" s="6"/>
      <c r="WYJ1" s="6"/>
      <c r="WYK1" s="6"/>
      <c r="WYL1" s="6"/>
      <c r="WYM1" s="6"/>
      <c r="WYN1" s="6"/>
      <c r="WYO1" s="6"/>
      <c r="WYP1" s="6"/>
      <c r="WYQ1" s="6"/>
      <c r="WYR1" s="6"/>
      <c r="WYS1" s="6"/>
      <c r="WYT1" s="6"/>
      <c r="WYU1" s="6"/>
      <c r="WYV1" s="6"/>
      <c r="WYW1" s="6"/>
      <c r="WYX1" s="6"/>
      <c r="WYY1" s="6"/>
      <c r="WYZ1" s="6"/>
      <c r="WZA1" s="6"/>
      <c r="WZB1" s="6"/>
      <c r="WZC1" s="6"/>
      <c r="WZD1" s="6"/>
      <c r="WZE1" s="6"/>
      <c r="WZF1" s="6"/>
      <c r="WZG1" s="6"/>
      <c r="WZH1" s="6"/>
      <c r="WZI1" s="6"/>
      <c r="WZJ1" s="6"/>
      <c r="WZK1" s="6"/>
      <c r="WZL1" s="6"/>
      <c r="WZM1" s="6"/>
      <c r="WZN1" s="6"/>
      <c r="WZO1" s="6"/>
      <c r="WZP1" s="6"/>
      <c r="WZQ1" s="6"/>
      <c r="WZR1" s="6"/>
      <c r="WZS1" s="6"/>
      <c r="WZT1" s="6"/>
      <c r="WZU1" s="6"/>
      <c r="WZV1" s="6"/>
      <c r="WZW1" s="6"/>
      <c r="WZX1" s="6"/>
      <c r="WZY1" s="6"/>
      <c r="WZZ1" s="6"/>
      <c r="XAA1" s="6"/>
      <c r="XAB1" s="6"/>
      <c r="XAC1" s="6"/>
      <c r="XAD1" s="6"/>
      <c r="XAE1" s="6"/>
      <c r="XAF1" s="6"/>
      <c r="XAG1" s="6"/>
      <c r="XAH1" s="6"/>
      <c r="XAI1" s="6"/>
      <c r="XAJ1" s="6"/>
      <c r="XAK1" s="6"/>
      <c r="XAL1" s="6"/>
      <c r="XAM1" s="6"/>
      <c r="XAN1" s="6"/>
      <c r="XAO1" s="6"/>
      <c r="XAP1" s="6"/>
      <c r="XAQ1" s="6"/>
      <c r="XAR1" s="6"/>
      <c r="XAS1" s="6"/>
      <c r="XAT1" s="6"/>
      <c r="XAU1" s="6"/>
      <c r="XAV1" s="6"/>
      <c r="XAW1" s="6"/>
      <c r="XAX1" s="6"/>
      <c r="XAY1" s="6"/>
      <c r="XAZ1" s="6"/>
      <c r="XBA1" s="6"/>
      <c r="XBB1" s="6"/>
      <c r="XBC1" s="6"/>
      <c r="XBD1" s="6"/>
      <c r="XBE1" s="6"/>
      <c r="XBF1" s="6"/>
      <c r="XBG1" s="6"/>
      <c r="XBH1" s="6"/>
      <c r="XBI1" s="6"/>
      <c r="XBJ1" s="6"/>
      <c r="XBK1" s="6"/>
      <c r="XBL1" s="6"/>
      <c r="XBM1" s="6"/>
      <c r="XBN1" s="6"/>
      <c r="XBO1" s="6"/>
      <c r="XBP1" s="6"/>
      <c r="XBQ1" s="6"/>
      <c r="XBR1" s="6"/>
      <c r="XBS1" s="6"/>
      <c r="XBT1" s="6"/>
      <c r="XBU1" s="6"/>
      <c r="XBV1" s="6"/>
      <c r="XBW1" s="6"/>
      <c r="XBX1" s="6"/>
      <c r="XBY1" s="6"/>
      <c r="XBZ1" s="6"/>
      <c r="XCA1" s="6"/>
      <c r="XCB1" s="6"/>
      <c r="XCC1" s="6"/>
      <c r="XCD1" s="6"/>
      <c r="XCE1" s="6"/>
      <c r="XCF1" s="6"/>
      <c r="XCG1" s="6"/>
      <c r="XCH1" s="6"/>
      <c r="XCI1" s="6"/>
      <c r="XCJ1" s="6"/>
      <c r="XCK1" s="6"/>
      <c r="XCL1" s="6"/>
      <c r="XCM1" s="6"/>
      <c r="XCN1" s="6"/>
      <c r="XCO1" s="6"/>
      <c r="XCP1" s="6"/>
      <c r="XCQ1" s="6"/>
      <c r="XCR1" s="6"/>
      <c r="XCS1" s="6"/>
      <c r="XCT1" s="6"/>
      <c r="XCU1" s="6"/>
      <c r="XCV1" s="6"/>
      <c r="XCW1" s="6"/>
      <c r="XCX1" s="6"/>
      <c r="XCY1" s="6"/>
      <c r="XCZ1" s="6"/>
      <c r="XDA1" s="6"/>
      <c r="XDB1" s="6"/>
      <c r="XDC1" s="6"/>
      <c r="XDD1" s="6"/>
      <c r="XDE1" s="6"/>
      <c r="XDF1" s="6"/>
      <c r="XDG1" s="6"/>
      <c r="XDH1" s="6"/>
      <c r="XDI1" s="6"/>
      <c r="XDJ1" s="6"/>
      <c r="XDK1" s="6"/>
      <c r="XDL1" s="6"/>
      <c r="XDM1" s="6"/>
      <c r="XDN1" s="6"/>
      <c r="XDO1" s="6"/>
      <c r="XDP1" s="6"/>
      <c r="XDQ1" s="6"/>
      <c r="XDR1" s="6"/>
      <c r="XDS1" s="6"/>
      <c r="XDT1" s="6"/>
      <c r="XDU1" s="6"/>
      <c r="XDV1" s="6"/>
      <c r="XDW1" s="6"/>
      <c r="XDX1" s="6"/>
      <c r="XDY1" s="6"/>
      <c r="XDZ1" s="6"/>
      <c r="XEA1" s="6"/>
      <c r="XEB1" s="6"/>
      <c r="XEC1" s="6"/>
      <c r="XED1" s="6"/>
      <c r="XEE1" s="6"/>
    </row>
    <row r="2" spans="1:16359" ht="21" x14ac:dyDescent="0.3">
      <c r="A2" s="54" t="s">
        <v>61</v>
      </c>
      <c r="G2" s="8"/>
      <c r="H2" s="16"/>
      <c r="M2" s="64"/>
      <c r="N2" s="64"/>
      <c r="O2" s="64"/>
      <c r="P2" s="64"/>
      <c r="Q2" s="64"/>
    </row>
    <row r="3" spans="1:16359" ht="17.25" x14ac:dyDescent="0.25">
      <c r="A3" s="63" t="s">
        <v>1</v>
      </c>
      <c r="B3" s="65" t="s">
        <v>54</v>
      </c>
      <c r="C3" s="66"/>
      <c r="D3" s="66"/>
      <c r="E3" s="66"/>
      <c r="F3" s="67"/>
      <c r="G3" s="62" t="s">
        <v>3</v>
      </c>
      <c r="H3" s="62"/>
      <c r="I3" s="68" t="s">
        <v>56</v>
      </c>
      <c r="J3" s="70" t="s">
        <v>57</v>
      </c>
      <c r="L3" s="40"/>
      <c r="M3" s="41"/>
      <c r="N3" s="41"/>
      <c r="O3" s="41"/>
      <c r="P3" s="41"/>
      <c r="Q3" s="42"/>
    </row>
    <row r="4" spans="1:16359" ht="17.25" x14ac:dyDescent="0.25">
      <c r="A4" s="63"/>
      <c r="B4" s="23" t="s">
        <v>4</v>
      </c>
      <c r="C4" s="23" t="s">
        <v>5</v>
      </c>
      <c r="D4" s="23" t="s">
        <v>55</v>
      </c>
      <c r="E4" s="23" t="s">
        <v>7</v>
      </c>
      <c r="F4" s="23" t="s">
        <v>8</v>
      </c>
      <c r="G4" s="23" t="s">
        <v>9</v>
      </c>
      <c r="H4" s="23" t="s">
        <v>10</v>
      </c>
      <c r="I4" s="69"/>
      <c r="J4" s="71"/>
      <c r="K4" s="41"/>
      <c r="L4" s="40"/>
      <c r="M4" s="41"/>
      <c r="N4" s="41"/>
      <c r="O4" s="41"/>
      <c r="P4" s="41"/>
      <c r="Q4" s="43"/>
    </row>
    <row r="5" spans="1:16359" hidden="1" x14ac:dyDescent="0.25">
      <c r="A5" s="3">
        <v>36161</v>
      </c>
      <c r="B5" s="1"/>
      <c r="C5" s="1"/>
      <c r="D5" s="1"/>
      <c r="E5" s="1"/>
      <c r="F5" s="1"/>
      <c r="G5" s="1"/>
      <c r="H5" s="1"/>
    </row>
    <row r="6" spans="1:16359" hidden="1" x14ac:dyDescent="0.25">
      <c r="A6" s="3">
        <v>36192</v>
      </c>
      <c r="B6" s="1"/>
      <c r="C6" s="1"/>
      <c r="D6" s="1"/>
      <c r="E6" s="1"/>
      <c r="F6" s="1"/>
      <c r="G6" s="1"/>
      <c r="H6" s="1"/>
      <c r="I6" s="8"/>
    </row>
    <row r="7" spans="1:16359" hidden="1" x14ac:dyDescent="0.25">
      <c r="A7" s="3">
        <v>36220</v>
      </c>
      <c r="B7" s="1"/>
      <c r="C7" s="1"/>
      <c r="D7" s="1"/>
      <c r="E7" s="1"/>
      <c r="F7" s="1"/>
      <c r="G7" s="1"/>
      <c r="H7" s="1"/>
    </row>
    <row r="8" spans="1:16359" hidden="1" x14ac:dyDescent="0.25">
      <c r="A8" s="3">
        <v>36251</v>
      </c>
      <c r="B8" s="1"/>
      <c r="C8" s="1"/>
      <c r="D8" s="1"/>
      <c r="E8" s="1"/>
      <c r="F8" s="1"/>
      <c r="G8" s="1"/>
      <c r="H8" s="1"/>
    </row>
    <row r="9" spans="1:16359" hidden="1" x14ac:dyDescent="0.25">
      <c r="A9" s="3">
        <v>36281</v>
      </c>
      <c r="B9" s="1"/>
      <c r="C9" s="1"/>
      <c r="D9" s="1"/>
      <c r="E9" s="1"/>
      <c r="F9" s="1"/>
      <c r="G9" s="1"/>
      <c r="H9" s="1"/>
    </row>
    <row r="10" spans="1:16359" hidden="1" x14ac:dyDescent="0.25">
      <c r="A10" s="3">
        <v>36312</v>
      </c>
      <c r="B10" s="1"/>
      <c r="C10" s="1"/>
      <c r="D10" s="1"/>
      <c r="E10" s="1"/>
      <c r="F10" s="1"/>
      <c r="G10" s="1"/>
      <c r="H10" s="1"/>
    </row>
    <row r="11" spans="1:16359" hidden="1" x14ac:dyDescent="0.25">
      <c r="A11" s="3">
        <v>36342</v>
      </c>
      <c r="B11" s="1"/>
      <c r="C11" s="1"/>
      <c r="D11" s="1"/>
      <c r="E11" s="1"/>
      <c r="F11" s="1"/>
      <c r="G11" s="1"/>
      <c r="H11" s="1"/>
    </row>
    <row r="12" spans="1:16359" hidden="1" x14ac:dyDescent="0.25">
      <c r="A12" s="3">
        <v>36373</v>
      </c>
      <c r="B12" s="1"/>
      <c r="C12" s="1"/>
      <c r="D12" s="1"/>
      <c r="E12" s="1"/>
      <c r="F12" s="1"/>
      <c r="G12" s="1"/>
      <c r="H12" s="1"/>
    </row>
    <row r="13" spans="1:16359" hidden="1" x14ac:dyDescent="0.25">
      <c r="A13" s="3">
        <v>36404</v>
      </c>
      <c r="B13" s="1"/>
      <c r="C13" s="1"/>
      <c r="D13" s="1"/>
      <c r="E13" s="1"/>
      <c r="F13" s="1"/>
      <c r="G13" s="1"/>
      <c r="H13" s="1"/>
    </row>
    <row r="14" spans="1:16359" hidden="1" x14ac:dyDescent="0.25">
      <c r="A14" s="3">
        <v>36434</v>
      </c>
      <c r="B14" s="1"/>
      <c r="C14" s="1"/>
      <c r="D14" s="1"/>
      <c r="E14" s="1"/>
      <c r="F14" s="1"/>
      <c r="G14" s="1"/>
      <c r="H14" s="1"/>
    </row>
    <row r="15" spans="1:16359" hidden="1" x14ac:dyDescent="0.25">
      <c r="A15" s="3">
        <v>36465</v>
      </c>
      <c r="B15" s="1"/>
      <c r="C15" s="1"/>
      <c r="D15" s="1"/>
      <c r="E15" s="1"/>
      <c r="F15" s="1"/>
      <c r="G15" s="1"/>
      <c r="H15" s="1"/>
    </row>
    <row r="16" spans="1:16359" hidden="1" x14ac:dyDescent="0.25">
      <c r="A16" s="3">
        <v>36495</v>
      </c>
      <c r="B16" s="1"/>
      <c r="C16" s="1"/>
      <c r="D16" s="1"/>
      <c r="E16" s="1"/>
      <c r="F16" s="1"/>
      <c r="G16" s="1"/>
      <c r="H16" s="1"/>
    </row>
    <row r="17" spans="1:13" hidden="1" x14ac:dyDescent="0.25">
      <c r="A17" s="3">
        <v>36526</v>
      </c>
      <c r="B17" s="1">
        <f>((Plan2!B17/Plan2!B5)*100)-100</f>
        <v>66.139820739935374</v>
      </c>
      <c r="C17" s="1">
        <f>((Plan2!C17/Plan2!C5)*100)-100</f>
        <v>4.6526831767727401</v>
      </c>
      <c r="D17" s="1">
        <f>((Plan2!D17/Plan2!D5)*100)-100</f>
        <v>3495.7313606195235</v>
      </c>
      <c r="E17" s="1">
        <f>((Plan2!E17/Plan2!E5)*100)-100</f>
        <v>-18.676110598091526</v>
      </c>
      <c r="F17" s="1">
        <f>((Plan2!F17/Plan2!F5)*100)-100</f>
        <v>8.1821258493539801</v>
      </c>
      <c r="G17" s="1">
        <f>((Plan2!G17/Plan2!G5)*100)-100</f>
        <v>19.468500386837164</v>
      </c>
      <c r="H17" s="1">
        <f>((Plan2!H17/Plan2!H5)*100)-100</f>
        <v>137.15375883015008</v>
      </c>
      <c r="I17" s="1"/>
      <c r="J17" s="1"/>
      <c r="K17" s="1"/>
      <c r="L17" s="1"/>
      <c r="M17" s="1"/>
    </row>
    <row r="18" spans="1:13" hidden="1" x14ac:dyDescent="0.25">
      <c r="A18" s="3">
        <v>36557</v>
      </c>
      <c r="B18" s="1">
        <f>((Plan2!B18/Plan2!B6)*100)-100</f>
        <v>39.296371778692333</v>
      </c>
      <c r="C18" s="1">
        <f>((Plan2!C18/Plan2!C6)*100)-100</f>
        <v>20.292550808521284</v>
      </c>
      <c r="D18" s="1">
        <f>((Plan2!D18/Plan2!D6)*100)-100</f>
        <v>-29.620590307362221</v>
      </c>
      <c r="E18" s="1">
        <f>((Plan2!E18/Plan2!E6)*100)-100</f>
        <v>45.187583840665468</v>
      </c>
      <c r="F18" s="1">
        <f>((Plan2!F18/Plan2!F6)*100)-100</f>
        <v>81.795615395666545</v>
      </c>
      <c r="G18" s="1">
        <f>((Plan2!G18/Plan2!G6)*100)-100</f>
        <v>-36.419939058468472</v>
      </c>
      <c r="H18" s="1">
        <f>((Plan2!H18/Plan2!H6)*100)-100</f>
        <v>141.77697336024343</v>
      </c>
      <c r="I18" s="1"/>
    </row>
    <row r="19" spans="1:13" hidden="1" x14ac:dyDescent="0.25">
      <c r="A19" s="3">
        <v>36586</v>
      </c>
      <c r="B19" s="1">
        <f>((Plan2!B19/Plan2!B7)*100)-100</f>
        <v>-7.8082063522763576</v>
      </c>
      <c r="C19" s="1">
        <f>((Plan2!C19/Plan2!C7)*100)-100</f>
        <v>199.59502642360246</v>
      </c>
      <c r="D19" s="1">
        <f>((Plan2!D19/Plan2!D7)*100)-100</f>
        <v>32.824945559929972</v>
      </c>
      <c r="E19" s="1">
        <f>((Plan2!E19/Plan2!E7)*100)-100</f>
        <v>-8.4107046899016069</v>
      </c>
      <c r="F19" s="1">
        <f>((Plan2!F19/Plan2!F7)*100)-100</f>
        <v>63.870111863413683</v>
      </c>
      <c r="G19" s="1">
        <f>((Plan2!G19/Plan2!G7)*100)-100</f>
        <v>52.622507379110459</v>
      </c>
      <c r="H19" s="1">
        <f>((Plan2!H19/Plan2!H7)*100)-100</f>
        <v>103.65585391854731</v>
      </c>
      <c r="I19" s="1"/>
    </row>
    <row r="20" spans="1:13" hidden="1" x14ac:dyDescent="0.25">
      <c r="A20" s="3">
        <v>36617</v>
      </c>
      <c r="B20" s="1">
        <f>((Plan2!B20/Plan2!B8)*100)-100</f>
        <v>36.722784898970616</v>
      </c>
      <c r="C20" s="1">
        <f>((Plan2!C20/Plan2!C8)*100)-100</f>
        <v>109.37360578592049</v>
      </c>
      <c r="D20" s="1">
        <f>((Plan2!D20/Plan2!D8)*100)-100</f>
        <v>62.748874611548644</v>
      </c>
      <c r="E20" s="1">
        <f>((Plan2!E20/Plan2!E8)*100)-100</f>
        <v>23.903731526927814</v>
      </c>
      <c r="F20" s="1">
        <f>((Plan2!F20/Plan2!F8)*100)-100</f>
        <v>83.697484099119237</v>
      </c>
      <c r="G20" s="1">
        <f>((Plan2!G20/Plan2!G8)*100)-100</f>
        <v>-37.9636761435873</v>
      </c>
      <c r="H20" s="1">
        <f>((Plan2!H20/Plan2!H8)*100)-100</f>
        <v>103.72600195921257</v>
      </c>
      <c r="I20" s="1"/>
    </row>
    <row r="21" spans="1:13" hidden="1" x14ac:dyDescent="0.25">
      <c r="A21" s="3">
        <v>36647</v>
      </c>
      <c r="B21" s="1">
        <f>((Plan2!B21/Plan2!B9)*100)-100</f>
        <v>30.823515850357921</v>
      </c>
      <c r="C21" s="1">
        <f>((Plan2!C21/Plan2!C9)*100)-100</f>
        <v>43.853077209586928</v>
      </c>
      <c r="D21" s="1">
        <f>((Plan2!D21/Plan2!D9)*100)-100</f>
        <v>1028.4954223325667</v>
      </c>
      <c r="E21" s="1">
        <f>((Plan2!E21/Plan2!E9)*100)-100</f>
        <v>-0.21933463704093015</v>
      </c>
      <c r="F21" s="1">
        <f>((Plan2!F21/Plan2!F9)*100)-100</f>
        <v>64.751058031790564</v>
      </c>
      <c r="G21" s="1">
        <f>((Plan2!G21/Plan2!G9)*100)-100</f>
        <v>4.5872021852240152</v>
      </c>
      <c r="H21" s="1">
        <f>((Plan2!H21/Plan2!H9)*100)-100</f>
        <v>62.935283340021329</v>
      </c>
      <c r="I21" s="1"/>
    </row>
    <row r="22" spans="1:13" hidden="1" x14ac:dyDescent="0.25">
      <c r="A22" s="3">
        <v>36678</v>
      </c>
      <c r="B22" s="1">
        <f>((Plan2!B22/Plan2!B10)*100)-100</f>
        <v>78.780295466201295</v>
      </c>
      <c r="C22" s="1">
        <f>((Plan2!C22/Plan2!C10)*100)-100</f>
        <v>13.715721793511904</v>
      </c>
      <c r="D22" s="1">
        <f>((Plan2!D22/Plan2!D10)*100)-100</f>
        <v>-64.467539951749018</v>
      </c>
      <c r="E22" s="1">
        <f>((Plan2!E22/Plan2!E10)*100)-100</f>
        <v>12.878031141532702</v>
      </c>
      <c r="F22" s="1">
        <f>((Plan2!F22/Plan2!F10)*100)-100</f>
        <v>34.126519331487998</v>
      </c>
      <c r="G22" s="1">
        <f>((Plan2!G22/Plan2!G10)*100)-100</f>
        <v>26.93893659591879</v>
      </c>
      <c r="H22" s="1">
        <f>((Plan2!H22/Plan2!H10)*100)-100</f>
        <v>41.365709450493455</v>
      </c>
      <c r="I22" s="1"/>
    </row>
    <row r="23" spans="1:13" hidden="1" x14ac:dyDescent="0.25">
      <c r="A23" s="3">
        <v>36708</v>
      </c>
      <c r="B23" s="1">
        <f>((Plan2!B23/Plan2!B11)*100)-100</f>
        <v>28.848170917440285</v>
      </c>
      <c r="C23" s="1">
        <f>((Plan2!C23/Plan2!C11)*100)-100</f>
        <v>66.409217929125589</v>
      </c>
      <c r="D23" s="1">
        <f>((Plan2!D23/Plan2!D11)*100)-100</f>
        <v>214.33596207360262</v>
      </c>
      <c r="E23" s="1">
        <f>((Plan2!E23/Plan2!E11)*100)-100</f>
        <v>1.5589348161702929</v>
      </c>
      <c r="F23" s="1">
        <f>((Plan2!F23/Plan2!F11)*100)-100</f>
        <v>12.74060283029273</v>
      </c>
      <c r="G23" s="1">
        <f>((Plan2!G23/Plan2!G11)*100)-100</f>
        <v>20.79946077735282</v>
      </c>
      <c r="H23" s="1">
        <f>((Plan2!H23/Plan2!H11)*100)-100</f>
        <v>57.377516976187849</v>
      </c>
      <c r="I23" s="1"/>
    </row>
    <row r="24" spans="1:13" hidden="1" x14ac:dyDescent="0.25">
      <c r="A24" s="3">
        <v>36739</v>
      </c>
      <c r="B24" s="1">
        <f>((Plan2!B24/Plan2!B12)*100)-100</f>
        <v>2.7465469989748357</v>
      </c>
      <c r="C24" s="1">
        <f>((Plan2!C24/Plan2!C12)*100)-100</f>
        <v>-36.335246483595739</v>
      </c>
      <c r="D24" s="1">
        <f>((Plan2!D24/Plan2!D12)*100)-100</f>
        <v>66.85086880727431</v>
      </c>
      <c r="E24" s="1">
        <f>((Plan2!E24/Plan2!E12)*100)-100</f>
        <v>-10.157586519329598</v>
      </c>
      <c r="F24" s="1">
        <f>((Plan2!F24/Plan2!F12)*100)-100</f>
        <v>3.5467710479873489</v>
      </c>
      <c r="G24" s="1">
        <f>((Plan2!G24/Plan2!G12)*100)-100</f>
        <v>7.1822484225198195</v>
      </c>
      <c r="H24" s="1">
        <f>((Plan2!H24/Plan2!H12)*100)-100</f>
        <v>83.327208506174486</v>
      </c>
      <c r="I24" s="1"/>
    </row>
    <row r="25" spans="1:13" hidden="1" x14ac:dyDescent="0.25">
      <c r="A25" s="3">
        <v>36770</v>
      </c>
      <c r="B25" s="1">
        <f>((Plan2!B25/Plan2!B13)*100)-100</f>
        <v>-5.126835988696925</v>
      </c>
      <c r="C25" s="1">
        <f>((Plan2!C25/Plan2!C13)*100)-100</f>
        <v>-69.865578992659593</v>
      </c>
      <c r="D25" s="1">
        <f>((Plan2!D25/Plan2!D13)*100)-100</f>
        <v>46.606856132061068</v>
      </c>
      <c r="E25" s="1">
        <f>((Plan2!E25/Plan2!E13)*100)-100</f>
        <v>6.8860050177605956</v>
      </c>
      <c r="F25" s="1">
        <f>((Plan2!F25/Plan2!F13)*100)-100</f>
        <v>-27.228618439835003</v>
      </c>
      <c r="G25" s="1">
        <f>((Plan2!G25/Plan2!G13)*100)-100</f>
        <v>15.913189122856025</v>
      </c>
      <c r="H25" s="1">
        <f>((Plan2!H25/Plan2!H13)*100)-100</f>
        <v>57.723186466714623</v>
      </c>
      <c r="I25" s="1"/>
    </row>
    <row r="26" spans="1:13" hidden="1" x14ac:dyDescent="0.25">
      <c r="A26" s="3">
        <v>36800</v>
      </c>
      <c r="B26" s="1">
        <f>((Plan2!B26/Plan2!B14)*100)-100</f>
        <v>1.35951136682759</v>
      </c>
      <c r="C26" s="1">
        <f>((Plan2!C26/Plan2!C14)*100)-100</f>
        <v>-75.715300087549423</v>
      </c>
      <c r="D26" s="1">
        <f>((Plan2!D26/Plan2!D14)*100)-100</f>
        <v>-9.7538296909473559</v>
      </c>
      <c r="E26" s="1">
        <f>((Plan2!E26/Plan2!E14)*100)-100</f>
        <v>-44.003898247540249</v>
      </c>
      <c r="F26" s="1">
        <f>((Plan2!F26/Plan2!F14)*100)-100</f>
        <v>-18.037163654802512</v>
      </c>
      <c r="G26" s="1">
        <f>((Plan2!G26/Plan2!G14)*100)-100</f>
        <v>1.2035784871683006</v>
      </c>
      <c r="H26" s="1">
        <f>((Plan2!H26/Plan2!H14)*100)-100</f>
        <v>50.655236158136944</v>
      </c>
      <c r="I26" s="1"/>
    </row>
    <row r="27" spans="1:13" hidden="1" x14ac:dyDescent="0.25">
      <c r="A27" s="3">
        <v>36831</v>
      </c>
      <c r="B27" s="1">
        <f>((Plan2!B27/Plan2!B15)*100)-100</f>
        <v>2.8559341599775081</v>
      </c>
      <c r="C27" s="1">
        <f>((Plan2!C27/Plan2!C15)*100)-100</f>
        <v>-50.038005965985143</v>
      </c>
      <c r="D27" s="1">
        <f>((Plan2!D27/Plan2!D15)*100)-100</f>
        <v>100.45445626225535</v>
      </c>
      <c r="E27" s="1">
        <f>((Plan2!E27/Plan2!E15)*100)-100</f>
        <v>44.755633084541444</v>
      </c>
      <c r="F27" s="1">
        <f>((Plan2!F27/Plan2!F15)*100)-100</f>
        <v>19.240821685012818</v>
      </c>
      <c r="G27" s="1">
        <f>((Plan2!G27/Plan2!G15)*100)-100</f>
        <v>23.008185937098943</v>
      </c>
      <c r="H27" s="1">
        <f>((Plan2!H27/Plan2!H15)*100)-100</f>
        <v>59.618653760710401</v>
      </c>
      <c r="I27" s="1"/>
    </row>
    <row r="28" spans="1:13" hidden="1" x14ac:dyDescent="0.25">
      <c r="A28" s="3">
        <v>36861</v>
      </c>
      <c r="B28" s="1">
        <f>((Plan2!B28/Plan2!B16)*100)-100</f>
        <v>23.835953149988697</v>
      </c>
      <c r="C28" s="1">
        <f>((Plan2!C28/Plan2!C16)*100)-100</f>
        <v>5.0347419408458336</v>
      </c>
      <c r="D28" s="1">
        <f>((Plan2!D28/Plan2!D16)*100)-100</f>
        <v>-47.511213938629247</v>
      </c>
      <c r="E28" s="1">
        <f>((Plan2!E28/Plan2!E16)*100)-100</f>
        <v>16.910353553333096</v>
      </c>
      <c r="F28" s="1">
        <f>((Plan2!F28/Plan2!F16)*100)-100</f>
        <v>40.00044594475699</v>
      </c>
      <c r="G28" s="1">
        <f>((Plan2!G28/Plan2!G16)*100)-100</f>
        <v>22.711821934668322</v>
      </c>
      <c r="H28" s="1">
        <f>((Plan2!H28/Plan2!H16)*100)-100</f>
        <v>74.889107771554563</v>
      </c>
      <c r="I28" s="1"/>
    </row>
    <row r="29" spans="1:13" hidden="1" x14ac:dyDescent="0.25">
      <c r="A29" s="3">
        <v>36892</v>
      </c>
      <c r="B29" s="1">
        <f>((Plan2!B29/Plan2!B17)*100)-100</f>
        <v>34.848787775289338</v>
      </c>
      <c r="C29" s="1">
        <f>((Plan2!C29/Plan2!C17)*100)-100</f>
        <v>2.9365032574330598</v>
      </c>
      <c r="D29" s="1">
        <f>((Plan2!D29/Plan2!D17)*100)-100</f>
        <v>36.194015406009157</v>
      </c>
      <c r="E29" s="1">
        <f>((Plan2!E29/Plan2!E17)*100)-100</f>
        <v>30.838330116806105</v>
      </c>
      <c r="F29" s="1">
        <f>((Plan2!F29/Plan2!F17)*100)-100</f>
        <v>51.886630514021221</v>
      </c>
      <c r="G29" s="1">
        <f>((Plan2!G29/Plan2!G17)*100)-100</f>
        <v>7.3436632016829577</v>
      </c>
      <c r="H29" s="1">
        <f>((Plan2!H29/Plan2!H17)*100)-100</f>
        <v>89.004317323195181</v>
      </c>
      <c r="I29" s="1"/>
    </row>
    <row r="30" spans="1:13" hidden="1" x14ac:dyDescent="0.25">
      <c r="A30" s="3">
        <v>36923</v>
      </c>
      <c r="B30" s="1">
        <f>((Plan2!B30/Plan2!B18)*100)-100</f>
        <v>-25.310375473127422</v>
      </c>
      <c r="C30" s="1">
        <f>((Plan2!C30/Plan2!C18)*100)-100</f>
        <v>4.7865249698929091</v>
      </c>
      <c r="D30" s="1">
        <f>((Plan2!D30/Plan2!D18)*100)-100</f>
        <v>-62.807606593398965</v>
      </c>
      <c r="E30" s="1">
        <f>((Plan2!E30/Plan2!E18)*100)-100</f>
        <v>32.609531242759942</v>
      </c>
      <c r="F30" s="1">
        <f>((Plan2!F30/Plan2!F18)*100)-100</f>
        <v>-12.265734481295283</v>
      </c>
      <c r="G30" s="1">
        <f>((Plan2!G30/Plan2!G18)*100)-100</f>
        <v>89.471921032813356</v>
      </c>
      <c r="H30" s="1">
        <f>((Plan2!H30/Plan2!H18)*100)-100</f>
        <v>67.316957164109539</v>
      </c>
      <c r="I30" s="1"/>
    </row>
    <row r="31" spans="1:13" hidden="1" x14ac:dyDescent="0.25">
      <c r="A31" s="3">
        <v>36951</v>
      </c>
      <c r="B31" s="1">
        <f>((Plan2!B31/Plan2!B19)*100)-100</f>
        <v>64.487534300831499</v>
      </c>
      <c r="C31" s="1">
        <f>((Plan2!C31/Plan2!C19)*100)-100</f>
        <v>-29.480310381553238</v>
      </c>
      <c r="D31" s="1">
        <f>((Plan2!D31/Plan2!D19)*100)-100</f>
        <v>64.333119748109453</v>
      </c>
      <c r="E31" s="1">
        <f>((Plan2!E31/Plan2!E19)*100)-100</f>
        <v>87.870683764539592</v>
      </c>
      <c r="F31" s="1">
        <f>((Plan2!F31/Plan2!F19)*100)-100</f>
        <v>11.608510442153033</v>
      </c>
      <c r="G31" s="1">
        <f>((Plan2!G31/Plan2!G19)*100)-100</f>
        <v>-49.846843999918946</v>
      </c>
      <c r="H31" s="1">
        <f>((Plan2!H31/Plan2!H19)*100)-100</f>
        <v>68.292590842849108</v>
      </c>
      <c r="I31" s="1"/>
    </row>
    <row r="32" spans="1:13" hidden="1" x14ac:dyDescent="0.25">
      <c r="A32" s="3">
        <v>36982</v>
      </c>
      <c r="B32" s="1">
        <f>((Plan2!B32/Plan2!B20)*100)-100</f>
        <v>-9.5433321906375284</v>
      </c>
      <c r="C32" s="1">
        <f>((Plan2!C32/Plan2!C20)*100)-100</f>
        <v>-67.117935925043611</v>
      </c>
      <c r="D32" s="1">
        <f>((Plan2!D32/Plan2!D20)*100)-100</f>
        <v>-44.263401416124459</v>
      </c>
      <c r="E32" s="1">
        <f>((Plan2!E32/Plan2!E20)*100)-100</f>
        <v>25.610411751277766</v>
      </c>
      <c r="F32" s="1">
        <f>((Plan2!F32/Plan2!F20)*100)-100</f>
        <v>-10.290716259308567</v>
      </c>
      <c r="G32" s="1">
        <f>((Plan2!G32/Plan2!G20)*100)-100</f>
        <v>93.270973629191019</v>
      </c>
      <c r="H32" s="1">
        <f>((Plan2!H32/Plan2!H20)*100)-100</f>
        <v>71.96498876684592</v>
      </c>
      <c r="I32" s="1"/>
    </row>
    <row r="33" spans="1:9" hidden="1" x14ac:dyDescent="0.25">
      <c r="A33" s="3">
        <v>37012</v>
      </c>
      <c r="B33" s="1">
        <f>((Plan2!B33/Plan2!B21)*100)-100</f>
        <v>4.0550944111917602</v>
      </c>
      <c r="C33" s="1">
        <f>((Plan2!C33/Plan2!C21)*100)-100</f>
        <v>-73.52747131914613</v>
      </c>
      <c r="D33" s="1">
        <f>((Plan2!D33/Plan2!D21)*100)-100</f>
        <v>10.38064230279852</v>
      </c>
      <c r="E33" s="1">
        <f>((Plan2!E33/Plan2!E21)*100)-100</f>
        <v>11.664491259753788</v>
      </c>
      <c r="F33" s="1">
        <f>((Plan2!F33/Plan2!F21)*100)-100</f>
        <v>-22.491224823074745</v>
      </c>
      <c r="G33" s="1">
        <f>((Plan2!G33/Plan2!G21)*100)-100</f>
        <v>15.185172535899284</v>
      </c>
      <c r="H33" s="1">
        <f>((Plan2!H33/Plan2!H21)*100)-100</f>
        <v>90.924927971961807</v>
      </c>
      <c r="I33" s="1"/>
    </row>
    <row r="34" spans="1:9" hidden="1" x14ac:dyDescent="0.25">
      <c r="A34" s="3">
        <v>37043</v>
      </c>
      <c r="B34" s="1">
        <f>((Plan2!B34/Plan2!B22)*100)-100</f>
        <v>62.776238669618408</v>
      </c>
      <c r="C34" s="1">
        <f>((Plan2!C34/Plan2!C22)*100)-100</f>
        <v>-57.606726076821765</v>
      </c>
      <c r="D34" s="1">
        <f>((Plan2!D34/Plan2!D22)*100)-100</f>
        <v>65.381031559858826</v>
      </c>
      <c r="E34" s="1">
        <f>((Plan2!E34/Plan2!E22)*100)-100</f>
        <v>-15.01996647840059</v>
      </c>
      <c r="F34" s="1">
        <f>((Plan2!F34/Plan2!F22)*100)-100</f>
        <v>-30.780461219390688</v>
      </c>
      <c r="G34" s="1">
        <f>((Plan2!G34/Plan2!G22)*100)-100</f>
        <v>22.855640816299982</v>
      </c>
      <c r="H34" s="1">
        <f>((Plan2!H34/Plan2!H22)*100)-100</f>
        <v>115.49926866673465</v>
      </c>
      <c r="I34" s="1"/>
    </row>
    <row r="35" spans="1:9" hidden="1" x14ac:dyDescent="0.25">
      <c r="A35" s="3">
        <v>37073</v>
      </c>
      <c r="B35" s="1">
        <f>((Plan2!B35/Plan2!B23)*100)-100</f>
        <v>7.5558008941370787</v>
      </c>
      <c r="C35" s="1">
        <f>((Plan2!C35/Plan2!C23)*100)-100</f>
        <v>-28.646811722336807</v>
      </c>
      <c r="D35" s="1">
        <f>((Plan2!D35/Plan2!D23)*100)-100</f>
        <v>-70.12108360369281</v>
      </c>
      <c r="E35" s="1">
        <f>((Plan2!E35/Plan2!E23)*100)-100</f>
        <v>17.317705449867475</v>
      </c>
      <c r="F35" s="1">
        <f>((Plan2!F35/Plan2!F23)*100)-100</f>
        <v>-21.722535920138043</v>
      </c>
      <c r="G35" s="1">
        <f>((Plan2!G35/Plan2!G23)*100)-100</f>
        <v>17.794444347344694</v>
      </c>
      <c r="H35" s="1">
        <f>((Plan2!H35/Plan2!H23)*100)-100</f>
        <v>87.228785720089917</v>
      </c>
      <c r="I35" s="1"/>
    </row>
    <row r="36" spans="1:9" hidden="1" x14ac:dyDescent="0.25">
      <c r="A36" s="3">
        <v>37104</v>
      </c>
      <c r="B36" s="1">
        <f>((Plan2!B36/Plan2!B24)*100)-100</f>
        <v>22.369591474848022</v>
      </c>
      <c r="C36" s="1">
        <f>((Plan2!C36/Plan2!C24)*100)-100</f>
        <v>66.592729010233938</v>
      </c>
      <c r="D36" s="1">
        <f>((Plan2!D36/Plan2!D24)*100)-100</f>
        <v>0.49674274707494703</v>
      </c>
      <c r="E36" s="1">
        <f>((Plan2!E36/Plan2!E24)*100)-100</f>
        <v>22.85660534773794</v>
      </c>
      <c r="F36" s="1">
        <f>((Plan2!F36/Plan2!F24)*100)-100</f>
        <v>2.4236717555063763</v>
      </c>
      <c r="G36" s="1">
        <f>((Plan2!G36/Plan2!G24)*100)-100</f>
        <v>11.905079419855923</v>
      </c>
      <c r="H36" s="1">
        <f>((Plan2!H36/Plan2!H24)*100)-100</f>
        <v>71.135772949387416</v>
      </c>
      <c r="I36" s="1"/>
    </row>
    <row r="37" spans="1:9" hidden="1" x14ac:dyDescent="0.25">
      <c r="A37" s="3">
        <v>37135</v>
      </c>
      <c r="B37" s="1">
        <f>((Plan2!B37/Plan2!B25)*100)-100</f>
        <v>20.684803227096623</v>
      </c>
      <c r="C37" s="1">
        <f>((Plan2!C37/Plan2!C25)*100)-100</f>
        <v>10.14578008443587</v>
      </c>
      <c r="D37" s="1">
        <f>((Plan2!D37/Plan2!D25)*100)-100</f>
        <v>4.2803206048211706</v>
      </c>
      <c r="E37" s="1">
        <f>((Plan2!E37/Plan2!E25)*100)-100</f>
        <v>38.009425967173883</v>
      </c>
      <c r="F37" s="1">
        <f>((Plan2!F37/Plan2!F25)*100)-100</f>
        <v>31.084486254562307</v>
      </c>
      <c r="G37" s="1">
        <f>((Plan2!G37/Plan2!G25)*100)-100</f>
        <v>19.978695387413168</v>
      </c>
      <c r="H37" s="1">
        <f>((Plan2!H37/Plan2!H25)*100)-100</f>
        <v>58.033453097072424</v>
      </c>
      <c r="I37" s="1"/>
    </row>
    <row r="38" spans="1:9" hidden="1" x14ac:dyDescent="0.25">
      <c r="A38" s="3">
        <v>37165</v>
      </c>
      <c r="B38" s="1">
        <f>((Plan2!B38/Plan2!B26)*100)-100</f>
        <v>7.711209519090346</v>
      </c>
      <c r="C38" s="1">
        <f>((Plan2!C38/Plan2!C26)*100)-100</f>
        <v>-20.098425736796898</v>
      </c>
      <c r="D38" s="1">
        <f>((Plan2!D38/Plan2!D26)*100)-100</f>
        <v>323.31927398034452</v>
      </c>
      <c r="E38" s="1">
        <f>((Plan2!E38/Plan2!E26)*100)-100</f>
        <v>37.266016501852192</v>
      </c>
      <c r="F38" s="1">
        <f>((Plan2!F38/Plan2!F26)*100)-100</f>
        <v>70.32094421536388</v>
      </c>
      <c r="G38" s="1">
        <f>((Plan2!G38/Plan2!G26)*100)-100</f>
        <v>7.7040697267950691</v>
      </c>
      <c r="H38" s="1">
        <f>((Plan2!H38/Plan2!H26)*100)-100</f>
        <v>58.495443807983605</v>
      </c>
      <c r="I38" s="1"/>
    </row>
    <row r="39" spans="1:9" hidden="1" x14ac:dyDescent="0.25">
      <c r="A39" s="3">
        <v>37196</v>
      </c>
      <c r="B39" s="1">
        <f>((Plan2!B39/Plan2!B27)*100)-100</f>
        <v>14.830164214018794</v>
      </c>
      <c r="C39" s="1">
        <f>((Plan2!C39/Plan2!C27)*100)-100</f>
        <v>-32.672335799077828</v>
      </c>
      <c r="D39" s="1">
        <f>((Plan2!D39/Plan2!D27)*100)-100</f>
        <v>102.58272627458118</v>
      </c>
      <c r="E39" s="1">
        <f>((Plan2!E39/Plan2!E27)*100)-100</f>
        <v>-16.53511347681652</v>
      </c>
      <c r="F39" s="1">
        <f>((Plan2!F39/Plan2!F27)*100)-100</f>
        <v>104.10285377347574</v>
      </c>
      <c r="G39" s="1">
        <f>((Plan2!G39/Plan2!G27)*100)-100</f>
        <v>2.7363788728071512</v>
      </c>
      <c r="H39" s="1">
        <f>((Plan2!H39/Plan2!H27)*100)-100</f>
        <v>48.502820841864803</v>
      </c>
      <c r="I39" s="1"/>
    </row>
    <row r="40" spans="1:9" hidden="1" x14ac:dyDescent="0.25">
      <c r="A40" s="3">
        <v>37226</v>
      </c>
      <c r="B40" s="1">
        <f>((Plan2!B40/Plan2!B28)*100)-100</f>
        <v>-21.209380353231481</v>
      </c>
      <c r="C40" s="1">
        <f>((Plan2!C40/Plan2!C28)*100)-100</f>
        <v>-52.145586980004552</v>
      </c>
      <c r="D40" s="1">
        <f>((Plan2!D40/Plan2!D28)*100)-100</f>
        <v>-52.414059848217889</v>
      </c>
      <c r="E40" s="1">
        <f>((Plan2!E40/Plan2!E28)*100)-100</f>
        <v>-10.611585227516557</v>
      </c>
      <c r="F40" s="1">
        <f>((Plan2!F40/Plan2!F28)*100)-100</f>
        <v>22.973806897788378</v>
      </c>
      <c r="G40" s="1">
        <f>((Plan2!G40/Plan2!G28)*100)-100</f>
        <v>10.339536518198898</v>
      </c>
      <c r="H40" s="1">
        <f>((Plan2!H40/Plan2!H28)*100)-100</f>
        <v>10.316082339859591</v>
      </c>
      <c r="I40" s="1"/>
    </row>
    <row r="41" spans="1:9" hidden="1" x14ac:dyDescent="0.25">
      <c r="A41" s="3">
        <v>37257</v>
      </c>
      <c r="B41" s="1">
        <f>((Plan2!B41/Plan2!B29)*100)-100</f>
        <v>-36.491528945594233</v>
      </c>
      <c r="C41" s="1">
        <f>((Plan2!C41/Plan2!C29)*100)-100</f>
        <v>-2.0882032488005393</v>
      </c>
      <c r="D41" s="1">
        <f>((Plan2!D41/Plan2!D29)*100)-100</f>
        <v>302.2222992768933</v>
      </c>
      <c r="E41" s="1">
        <f>((Plan2!E41/Plan2!E29)*100)-100</f>
        <v>-18.509990489674081</v>
      </c>
      <c r="F41" s="1">
        <f>((Plan2!F41/Plan2!F29)*100)-100</f>
        <v>25.224868375891134</v>
      </c>
      <c r="G41" s="1">
        <f>((Plan2!G41/Plan2!G29)*100)-100</f>
        <v>21.058421649143185</v>
      </c>
      <c r="H41" s="1">
        <f>((Plan2!H41/Plan2!H29)*100)-100</f>
        <v>-29.649533249770258</v>
      </c>
      <c r="I41" s="1"/>
    </row>
    <row r="42" spans="1:9" hidden="1" x14ac:dyDescent="0.25">
      <c r="A42" s="3">
        <v>37288</v>
      </c>
      <c r="B42" s="1">
        <f>((Plan2!B42/Plan2!B30)*100)-100</f>
        <v>25.740391552747653</v>
      </c>
      <c r="C42" s="1">
        <f>((Plan2!C42/Plan2!C30)*100)-100</f>
        <v>43.4403566342788</v>
      </c>
      <c r="D42" s="1">
        <f>((Plan2!D42/Plan2!D30)*100)-100</f>
        <v>203.23835020932177</v>
      </c>
      <c r="E42" s="1">
        <f>((Plan2!E42/Plan2!E30)*100)-100</f>
        <v>238.23090649970902</v>
      </c>
      <c r="F42" s="1">
        <f>((Plan2!F42/Plan2!F30)*100)-100</f>
        <v>29.681976644736324</v>
      </c>
      <c r="G42" s="1">
        <f>((Plan2!G42/Plan2!G30)*100)-100</f>
        <v>25.388939272086589</v>
      </c>
      <c r="H42" s="1">
        <f>((Plan2!H42/Plan2!H30)*100)-100</f>
        <v>-15.878896054881537</v>
      </c>
      <c r="I42" s="1"/>
    </row>
    <row r="43" spans="1:9" hidden="1" x14ac:dyDescent="0.25">
      <c r="A43" s="3">
        <v>37316</v>
      </c>
      <c r="B43" s="1">
        <f>((Plan2!B43/Plan2!B31)*100)-100</f>
        <v>-22.571405292729622</v>
      </c>
      <c r="C43" s="1">
        <f>((Plan2!C43/Plan2!C31)*100)-100</f>
        <v>80.440093451615013</v>
      </c>
      <c r="D43" s="1">
        <f>((Plan2!D43/Plan2!D31)*100)-100</f>
        <v>-47.620823491737937</v>
      </c>
      <c r="E43" s="1">
        <f>((Plan2!E43/Plan2!E31)*100)-100</f>
        <v>-28.57957703899865</v>
      </c>
      <c r="F43" s="1">
        <f>((Plan2!F43/Plan2!F31)*100)-100</f>
        <v>16.136348728243391</v>
      </c>
      <c r="G43" s="1">
        <f>((Plan2!G43/Plan2!G31)*100)-100</f>
        <v>28.616319061895354</v>
      </c>
      <c r="H43" s="1">
        <f>((Plan2!H43/Plan2!H31)*100)-100</f>
        <v>10.406771355498705</v>
      </c>
      <c r="I43" s="1"/>
    </row>
    <row r="44" spans="1:9" hidden="1" x14ac:dyDescent="0.25">
      <c r="A44" s="3">
        <v>37347</v>
      </c>
      <c r="B44" s="1">
        <f>((Plan2!B44/Plan2!B32)*100)-100</f>
        <v>1.9916066978874056</v>
      </c>
      <c r="C44" s="1">
        <f>((Plan2!C44/Plan2!C32)*100)-100</f>
        <v>405.32858556423827</v>
      </c>
      <c r="D44" s="1">
        <f>((Plan2!D44/Plan2!D32)*100)-100</f>
        <v>465.24568881207506</v>
      </c>
      <c r="E44" s="1">
        <f>((Plan2!E44/Plan2!E32)*100)-100</f>
        <v>9.675175163761125</v>
      </c>
      <c r="F44" s="1">
        <f>((Plan2!F44/Plan2!F32)*100)-100</f>
        <v>47.374324706450494</v>
      </c>
      <c r="G44" s="1">
        <f>((Plan2!G44/Plan2!G32)*100)-100</f>
        <v>13.96108086981522</v>
      </c>
      <c r="H44" s="1">
        <f>((Plan2!H44/Plan2!H32)*100)-100</f>
        <v>3.8420249879505661</v>
      </c>
      <c r="I44" s="1"/>
    </row>
    <row r="45" spans="1:9" hidden="1" x14ac:dyDescent="0.25">
      <c r="A45" s="3">
        <v>37377</v>
      </c>
      <c r="B45" s="1">
        <f>((Plan2!B45/Plan2!B33)*100)-100</f>
        <v>2.1216828811367492</v>
      </c>
      <c r="C45" s="1">
        <f>((Plan2!C45/Plan2!C33)*100)-100</f>
        <v>339.66615511675508</v>
      </c>
      <c r="D45" s="1">
        <f>((Plan2!D45/Plan2!D33)*100)-100</f>
        <v>56.835605132061573</v>
      </c>
      <c r="E45" s="1">
        <f>((Plan2!E45/Plan2!E33)*100)-100</f>
        <v>-16.950929572178609</v>
      </c>
      <c r="F45" s="1">
        <f>((Plan2!F45/Plan2!F33)*100)-100</f>
        <v>39.647202381329322</v>
      </c>
      <c r="G45" s="1">
        <f>((Plan2!G45/Plan2!G33)*100)-100</f>
        <v>16.39885613955137</v>
      </c>
      <c r="H45" s="1">
        <f>((Plan2!H45/Plan2!H33)*100)-100</f>
        <v>34.728784133680819</v>
      </c>
      <c r="I45" s="1"/>
    </row>
    <row r="46" spans="1:9" hidden="1" x14ac:dyDescent="0.25">
      <c r="A46" s="3">
        <v>37408</v>
      </c>
      <c r="B46" s="1">
        <f>((Plan2!B46/Plan2!B34)*100)-100</f>
        <v>-33.525116868152097</v>
      </c>
      <c r="C46" s="1">
        <f>((Plan2!C46/Plan2!C34)*100)-100</f>
        <v>-32.613003022635411</v>
      </c>
      <c r="D46" s="1">
        <f>((Plan2!D46/Plan2!D34)*100)-100</f>
        <v>54.756022948614913</v>
      </c>
      <c r="E46" s="1">
        <f>((Plan2!E46/Plan2!E34)*100)-100</f>
        <v>26.856165612101705</v>
      </c>
      <c r="F46" s="1">
        <f>((Plan2!F46/Plan2!F34)*100)-100</f>
        <v>96.638779555400532</v>
      </c>
      <c r="G46" s="1">
        <f>((Plan2!G46/Plan2!G34)*100)-100</f>
        <v>-5.4577941164567534</v>
      </c>
      <c r="H46" s="1">
        <f>((Plan2!H46/Plan2!H34)*100)-100</f>
        <v>25.429836489018726</v>
      </c>
      <c r="I46" s="1"/>
    </row>
    <row r="47" spans="1:9" hidden="1" x14ac:dyDescent="0.25">
      <c r="A47" s="3">
        <v>37438</v>
      </c>
      <c r="B47" s="1">
        <f>((Plan2!B47/Plan2!B35)*100)-100</f>
        <v>-10.01943097805092</v>
      </c>
      <c r="C47" s="1">
        <f>((Plan2!C47/Plan2!C35)*100)-100</f>
        <v>-76.255221379478087</v>
      </c>
      <c r="D47" s="1">
        <f>((Plan2!D47/Plan2!D35)*100)-100</f>
        <v>116.69428865636485</v>
      </c>
      <c r="E47" s="1">
        <f>((Plan2!E47/Plan2!E35)*100)-100</f>
        <v>-11.876007255463037</v>
      </c>
      <c r="F47" s="1">
        <f>((Plan2!F47/Plan2!F35)*100)-100</f>
        <v>124.99833511056337</v>
      </c>
      <c r="G47" s="1">
        <f>((Plan2!G47/Plan2!G35)*100)-100</f>
        <v>13.796412527602115</v>
      </c>
      <c r="H47" s="1">
        <f>((Plan2!H47/Plan2!H35)*100)-100</f>
        <v>7.8551019099334809</v>
      </c>
      <c r="I47" s="1"/>
    </row>
    <row r="48" spans="1:9" hidden="1" x14ac:dyDescent="0.25">
      <c r="A48" s="3">
        <v>37469</v>
      </c>
      <c r="B48" s="1">
        <f>((Plan2!B48/Plan2!B36)*100)-100</f>
        <v>0.97800527818448302</v>
      </c>
      <c r="C48" s="1">
        <f>((Plan2!C48/Plan2!C36)*100)-100</f>
        <v>-82.208059929705712</v>
      </c>
      <c r="D48" s="1">
        <f>((Plan2!D48/Plan2!D36)*100)-100</f>
        <v>45.384976840012939</v>
      </c>
      <c r="E48" s="1">
        <f>((Plan2!E48/Plan2!E36)*100)-100</f>
        <v>0.38763141096109166</v>
      </c>
      <c r="F48" s="1">
        <f>((Plan2!F48/Plan2!F36)*100)-100</f>
        <v>41.329835398142336</v>
      </c>
      <c r="G48" s="1">
        <f>((Plan2!G48/Plan2!G36)*100)-100</f>
        <v>2.3945091834133763</v>
      </c>
      <c r="H48" s="1">
        <f>((Plan2!H48/Plan2!H36)*100)-100</f>
        <v>44.345095051021389</v>
      </c>
      <c r="I48" s="1"/>
    </row>
    <row r="49" spans="1:9" hidden="1" x14ac:dyDescent="0.25">
      <c r="A49" s="3">
        <v>37500</v>
      </c>
      <c r="B49" s="1">
        <f>((Plan2!B49/Plan2!B37)*100)-100</f>
        <v>-1.3750200062094819</v>
      </c>
      <c r="C49" s="1">
        <f>((Plan2!C49/Plan2!C37)*100)-100</f>
        <v>-48.082413449708497</v>
      </c>
      <c r="D49" s="1">
        <f>((Plan2!D49/Plan2!D37)*100)-100</f>
        <v>555.43917252732638</v>
      </c>
      <c r="E49" s="1">
        <f>((Plan2!E49/Plan2!E37)*100)-100</f>
        <v>4.2225250095290505</v>
      </c>
      <c r="F49" s="1">
        <f>((Plan2!F49/Plan2!F37)*100)-100</f>
        <v>23.854023960761211</v>
      </c>
      <c r="G49" s="1">
        <f>((Plan2!G49/Plan2!G37)*100)-100</f>
        <v>4.0561190445145456</v>
      </c>
      <c r="H49" s="1">
        <f>((Plan2!H49/Plan2!H37)*100)-100</f>
        <v>21.941076580034746</v>
      </c>
      <c r="I49" s="1"/>
    </row>
    <row r="50" spans="1:9" hidden="1" x14ac:dyDescent="0.25">
      <c r="A50" s="3">
        <v>37530</v>
      </c>
      <c r="B50" s="1">
        <f>((Plan2!B50/Plan2!B38)*100)-100</f>
        <v>-8.7746230718976221</v>
      </c>
      <c r="C50" s="1">
        <f>((Plan2!C50/Plan2!C38)*100)-100</f>
        <v>-23.277628210021405</v>
      </c>
      <c r="D50" s="1">
        <f>((Plan2!D50/Plan2!D38)*100)-100</f>
        <v>191.97304175351229</v>
      </c>
      <c r="E50" s="1">
        <f>((Plan2!E50/Plan2!E38)*100)-100</f>
        <v>-6.2567578728416748</v>
      </c>
      <c r="F50" s="1">
        <f>((Plan2!F50/Plan2!F38)*100)-100</f>
        <v>-8.5845277956271104</v>
      </c>
      <c r="G50" s="1">
        <f>((Plan2!G50/Plan2!G38)*100)-100</f>
        <v>42.797027686962338</v>
      </c>
      <c r="H50" s="1">
        <f>((Plan2!H50/Plan2!H38)*100)-100</f>
        <v>29.27030400342602</v>
      </c>
      <c r="I50" s="1"/>
    </row>
    <row r="51" spans="1:9" hidden="1" x14ac:dyDescent="0.25">
      <c r="A51" s="3">
        <v>37561</v>
      </c>
      <c r="B51" s="1">
        <f>((Plan2!B51/Plan2!B39)*100)-100</f>
        <v>2.9358690470574658</v>
      </c>
      <c r="C51" s="1">
        <f>((Plan2!C51/Plan2!C39)*100)-100</f>
        <v>-24.425216379744782</v>
      </c>
      <c r="D51" s="1">
        <f>((Plan2!D51/Plan2!D39)*100)-100</f>
        <v>122.5085581907542</v>
      </c>
      <c r="E51" s="1">
        <f>((Plan2!E51/Plan2!E39)*100)-100</f>
        <v>66.070682984964549</v>
      </c>
      <c r="F51" s="1">
        <f>((Plan2!F51/Plan2!F39)*100)-100</f>
        <v>-26.042261165849183</v>
      </c>
      <c r="G51" s="1">
        <f>((Plan2!G51/Plan2!G39)*100)-100</f>
        <v>17.806301349628242</v>
      </c>
      <c r="H51" s="1">
        <f>((Plan2!H51/Plan2!H39)*100)-100</f>
        <v>68.555206080334216</v>
      </c>
      <c r="I51" s="1"/>
    </row>
    <row r="52" spans="1:9" hidden="1" x14ac:dyDescent="0.25">
      <c r="A52" s="3">
        <v>37591</v>
      </c>
      <c r="B52" s="1">
        <f>((Plan2!B52/Plan2!B40)*100)-100</f>
        <v>-2.374783855037137</v>
      </c>
      <c r="C52" s="1">
        <f>((Plan2!C52/Plan2!C40)*100)-100</f>
        <v>-10.462366077412582</v>
      </c>
      <c r="D52" s="1">
        <f>((Plan2!D52/Plan2!D40)*100)-100</f>
        <v>666.07372230697104</v>
      </c>
      <c r="E52" s="1">
        <f>((Plan2!E52/Plan2!E40)*100)-100</f>
        <v>-3.5320305533905696</v>
      </c>
      <c r="F52" s="1">
        <f>((Plan2!F52/Plan2!F40)*100)-100</f>
        <v>102.75283410468944</v>
      </c>
      <c r="G52" s="1">
        <f>((Plan2!G52/Plan2!G40)*100)-100</f>
        <v>-1.4581672672026542</v>
      </c>
      <c r="H52" s="1">
        <f>((Plan2!H52/Plan2!H40)*100)-100</f>
        <v>71.321391219320986</v>
      </c>
      <c r="I52" s="1"/>
    </row>
    <row r="53" spans="1:9" hidden="1" x14ac:dyDescent="0.25">
      <c r="A53" s="3">
        <v>37622</v>
      </c>
      <c r="B53" s="1">
        <f>((Plan2!B53/Plan2!B41)*100)-100</f>
        <v>10.222840959377294</v>
      </c>
      <c r="C53" s="1">
        <f>((Plan2!C53/Plan2!C41)*100)-100</f>
        <v>19.594215598847057</v>
      </c>
      <c r="D53" s="1">
        <f>((Plan2!D53/Plan2!D41)*100)-100</f>
        <v>-79.209872589122398</v>
      </c>
      <c r="E53" s="1">
        <f>((Plan2!E53/Plan2!E41)*100)-100</f>
        <v>46.604637131582081</v>
      </c>
      <c r="F53" s="1">
        <f>((Plan2!F53/Plan2!F41)*100)-100</f>
        <v>7.9704836843083768</v>
      </c>
      <c r="G53" s="1">
        <f>((Plan2!G53/Plan2!G41)*100)-100</f>
        <v>-21.126282411797931</v>
      </c>
      <c r="H53" s="1">
        <f>((Plan2!H53/Plan2!H41)*100)-100</f>
        <v>143.71109779166113</v>
      </c>
      <c r="I53" s="1"/>
    </row>
    <row r="54" spans="1:9" hidden="1" x14ac:dyDescent="0.25">
      <c r="A54" s="3">
        <v>37653</v>
      </c>
      <c r="B54" s="1">
        <f>((Plan2!B54/Plan2!B42)*100)-100</f>
        <v>21.267788945941277</v>
      </c>
      <c r="C54" s="1">
        <f>((Plan2!C54/Plan2!C42)*100)-100</f>
        <v>218.08007731246687</v>
      </c>
      <c r="D54" s="1">
        <f>((Plan2!D54/Plan2!D42)*100)-100</f>
        <v>58.948477446308203</v>
      </c>
      <c r="E54" s="1">
        <f>((Plan2!E54/Plan2!E42)*100)-100</f>
        <v>-78.140890720445128</v>
      </c>
      <c r="F54" s="1">
        <f>((Plan2!F54/Plan2!F42)*100)-100</f>
        <v>24.207171388559985</v>
      </c>
      <c r="G54" s="1">
        <f>((Plan2!G54/Plan2!G42)*100)-100</f>
        <v>-2.6676531000675823</v>
      </c>
      <c r="H54" s="1">
        <f>((Plan2!H54/Plan2!H42)*100)-100</f>
        <v>277.08514483525124</v>
      </c>
      <c r="I54" s="1"/>
    </row>
    <row r="55" spans="1:9" hidden="1" x14ac:dyDescent="0.25">
      <c r="A55" s="3">
        <v>37681</v>
      </c>
      <c r="B55" s="1">
        <f>((Plan2!B55/Plan2!B43)*100)-100</f>
        <v>-13.416988674768348</v>
      </c>
      <c r="C55" s="1">
        <f>((Plan2!C55/Plan2!C43)*100)-100</f>
        <v>52.510508048244418</v>
      </c>
      <c r="D55" s="1">
        <f>((Plan2!D55/Plan2!D43)*100)-100</f>
        <v>286.98742329234693</v>
      </c>
      <c r="E55" s="1">
        <f>((Plan2!E55/Plan2!E43)*100)-100</f>
        <v>-9.224508145784398</v>
      </c>
      <c r="F55" s="1">
        <f>((Plan2!F55/Plan2!F43)*100)-100</f>
        <v>-4.8791545248423773</v>
      </c>
      <c r="G55" s="1">
        <f>((Plan2!G55/Plan2!G43)*100)-100</f>
        <v>-6.9299317398198212</v>
      </c>
      <c r="H55" s="1">
        <f>((Plan2!H55/Plan2!H43)*100)-100</f>
        <v>157.48070352145879</v>
      </c>
      <c r="I55" s="1"/>
    </row>
    <row r="56" spans="1:9" hidden="1" x14ac:dyDescent="0.25">
      <c r="A56" s="3">
        <v>37712</v>
      </c>
      <c r="B56" s="1">
        <f>((Plan2!B56/Plan2!B44)*100)-100</f>
        <v>7.0810877633672646</v>
      </c>
      <c r="C56" s="1">
        <f>((Plan2!C56/Plan2!C44)*100)-100</f>
        <v>-16.597898976252736</v>
      </c>
      <c r="D56" s="1">
        <f>((Plan2!D56/Plan2!D44)*100)-100</f>
        <v>-47.198708537355373</v>
      </c>
      <c r="E56" s="1">
        <f>((Plan2!E56/Plan2!E44)*100)-100</f>
        <v>1.1950970037405142</v>
      </c>
      <c r="F56" s="1">
        <f>((Plan2!F56/Plan2!F44)*100)-100</f>
        <v>-9.511936298886738</v>
      </c>
      <c r="G56" s="1">
        <f>((Plan2!G56/Plan2!G44)*100)-100</f>
        <v>-15.297381494841318</v>
      </c>
      <c r="H56" s="1">
        <f>((Plan2!H56/Plan2!H44)*100)-100</f>
        <v>156.41006709323869</v>
      </c>
      <c r="I56" s="1"/>
    </row>
    <row r="57" spans="1:9" hidden="1" x14ac:dyDescent="0.25">
      <c r="A57" s="3">
        <v>37742</v>
      </c>
      <c r="B57" s="1">
        <f>((Plan2!B57/Plan2!B45)*100)-100</f>
        <v>11.564121915247298</v>
      </c>
      <c r="C57" s="1">
        <f>((Plan2!C57/Plan2!C45)*100)-100</f>
        <v>-54.904595231580863</v>
      </c>
      <c r="D57" s="1">
        <f>((Plan2!D57/Plan2!D45)*100)-100</f>
        <v>28.496449307277516</v>
      </c>
      <c r="E57" s="1">
        <f>((Plan2!E57/Plan2!E45)*100)-100</f>
        <v>7.5288587370921647</v>
      </c>
      <c r="F57" s="1">
        <f>((Plan2!F57/Plan2!F45)*100)-100</f>
        <v>-10.493257865462482</v>
      </c>
      <c r="G57" s="1">
        <f>((Plan2!G57/Plan2!G45)*100)-100</f>
        <v>3.2471119838325819</v>
      </c>
      <c r="H57" s="1">
        <f>((Plan2!H57/Plan2!H45)*100)-100</f>
        <v>135.82172380756305</v>
      </c>
      <c r="I57" s="1"/>
    </row>
    <row r="58" spans="1:9" hidden="1" x14ac:dyDescent="0.25">
      <c r="A58" s="3">
        <v>37773</v>
      </c>
      <c r="B58" s="1">
        <f>((Plan2!B58/Plan2!B46)*100)-100</f>
        <v>17.806489906728757</v>
      </c>
      <c r="C58" s="1">
        <f>((Plan2!C58/Plan2!C46)*100)-100</f>
        <v>-24.900843140306492</v>
      </c>
      <c r="D58" s="1">
        <f>((Plan2!D58/Plan2!D46)*100)-100</f>
        <v>63.41960152763977</v>
      </c>
      <c r="E58" s="1">
        <f>((Plan2!E58/Plan2!E46)*100)-100</f>
        <v>-12.730665631293334</v>
      </c>
      <c r="F58" s="1">
        <f>((Plan2!F58/Plan2!F46)*100)-100</f>
        <v>-11.841709385808116</v>
      </c>
      <c r="G58" s="1">
        <f>((Plan2!G58/Plan2!G46)*100)-100</f>
        <v>3.5760502238804577</v>
      </c>
      <c r="H58" s="1">
        <f>((Plan2!H58/Plan2!H46)*100)-100</f>
        <v>45.654802983633573</v>
      </c>
      <c r="I58" s="1"/>
    </row>
    <row r="59" spans="1:9" hidden="1" x14ac:dyDescent="0.25">
      <c r="A59" s="3">
        <v>37803</v>
      </c>
      <c r="B59" s="1">
        <f>((Plan2!B59/Plan2!B47)*100)-100</f>
        <v>0.90165944093840267</v>
      </c>
      <c r="C59" s="1">
        <f>((Plan2!C59/Plan2!C47)*100)-100</f>
        <v>-5.3871036550801108</v>
      </c>
      <c r="D59" s="1">
        <f>((Plan2!D59/Plan2!D47)*100)-100</f>
        <v>-17.805496639258891</v>
      </c>
      <c r="E59" s="1">
        <f>((Plan2!E59/Plan2!E47)*100)-100</f>
        <v>-0.14410379629377701</v>
      </c>
      <c r="F59" s="1">
        <f>((Plan2!F59/Plan2!F47)*100)-100</f>
        <v>-27.686232859249571</v>
      </c>
      <c r="G59" s="1">
        <f>((Plan2!G59/Plan2!G47)*100)-100</f>
        <v>-19.791784893822566</v>
      </c>
      <c r="H59" s="1">
        <f>((Plan2!H59/Plan2!H47)*100)-100</f>
        <v>57.252954394639033</v>
      </c>
      <c r="I59" s="1"/>
    </row>
    <row r="60" spans="1:9" hidden="1" x14ac:dyDescent="0.25">
      <c r="A60" s="3">
        <v>37834</v>
      </c>
      <c r="B60" s="1">
        <f>((Plan2!B60/Plan2!B48)*100)-100</f>
        <v>-7.1821274792440875</v>
      </c>
      <c r="C60" s="1">
        <f>((Plan2!C60/Plan2!C48)*100)-100</f>
        <v>17.260310778876843</v>
      </c>
      <c r="D60" s="1">
        <f>((Plan2!D60/Plan2!D48)*100)-100</f>
        <v>24.171489504367912</v>
      </c>
      <c r="E60" s="1">
        <f>((Plan2!E60/Plan2!E48)*100)-100</f>
        <v>-26.479775620694639</v>
      </c>
      <c r="F60" s="1">
        <f>((Plan2!F60/Plan2!F48)*100)-100</f>
        <v>6.5783602213935524</v>
      </c>
      <c r="G60" s="1">
        <f>((Plan2!G60/Plan2!G48)*100)-100</f>
        <v>11.473656613095031</v>
      </c>
      <c r="H60" s="1">
        <f>((Plan2!H60/Plan2!H48)*100)-100</f>
        <v>60.158166526846458</v>
      </c>
      <c r="I60" s="1"/>
    </row>
    <row r="61" spans="1:9" hidden="1" x14ac:dyDescent="0.25">
      <c r="A61" s="3">
        <v>37865</v>
      </c>
      <c r="B61" s="1">
        <f>((Plan2!B61/Plan2!B49)*100)-100</f>
        <v>-3.2107918599377427</v>
      </c>
      <c r="C61" s="1">
        <f>((Plan2!C61/Plan2!C49)*100)-100</f>
        <v>-15.316281793267621</v>
      </c>
      <c r="D61" s="1">
        <f>((Plan2!D61/Plan2!D49)*100)-100</f>
        <v>-64.91326014426761</v>
      </c>
      <c r="E61" s="1">
        <f>((Plan2!E61/Plan2!E49)*100)-100</f>
        <v>-9.5696376210508163</v>
      </c>
      <c r="F61" s="1">
        <f>((Plan2!F61/Plan2!F49)*100)-100</f>
        <v>52.635985877928618</v>
      </c>
      <c r="G61" s="1">
        <f>((Plan2!G61/Plan2!G49)*100)-100</f>
        <v>-12.439946899522781</v>
      </c>
      <c r="H61" s="1">
        <f>((Plan2!H61/Plan2!H49)*100)-100</f>
        <v>46.991386151442271</v>
      </c>
      <c r="I61" s="1"/>
    </row>
    <row r="62" spans="1:9" hidden="1" x14ac:dyDescent="0.25">
      <c r="A62" s="3">
        <v>37895</v>
      </c>
      <c r="B62" s="1">
        <f>((Plan2!B62/Plan2!B50)*100)-100</f>
        <v>34.00329378792938</v>
      </c>
      <c r="C62" s="1">
        <f>((Plan2!C62/Plan2!C50)*100)-100</f>
        <v>-21.25662878251245</v>
      </c>
      <c r="D62" s="1">
        <f>((Plan2!D62/Plan2!D50)*100)-100</f>
        <v>-25.754722862485664</v>
      </c>
      <c r="E62" s="1">
        <f>((Plan2!E62/Plan2!E50)*100)-100</f>
        <v>36.881092477861102</v>
      </c>
      <c r="F62" s="1">
        <f>((Plan2!F62/Plan2!F50)*100)-100</f>
        <v>56.49304884345355</v>
      </c>
      <c r="G62" s="1">
        <f>((Plan2!G62/Plan2!G50)*100)-100</f>
        <v>-30.650684926010342</v>
      </c>
      <c r="H62" s="1">
        <f>((Plan2!H62/Plan2!H50)*100)-100</f>
        <v>38.521413304897919</v>
      </c>
      <c r="I62" s="1"/>
    </row>
    <row r="63" spans="1:9" hidden="1" x14ac:dyDescent="0.25">
      <c r="A63" s="3">
        <v>37926</v>
      </c>
      <c r="B63" s="1">
        <f>((Plan2!B63/Plan2!B51)*100)-100</f>
        <v>4.0903453845017737</v>
      </c>
      <c r="C63" s="1">
        <f>((Plan2!C63/Plan2!C51)*100)-100</f>
        <v>-10.19664034461745</v>
      </c>
      <c r="D63" s="1">
        <f>((Plan2!D63/Plan2!D51)*100)-100</f>
        <v>-70.263611115272354</v>
      </c>
      <c r="E63" s="1">
        <f>((Plan2!E63/Plan2!E51)*100)-100</f>
        <v>-34.490853953142192</v>
      </c>
      <c r="F63" s="1">
        <f>((Plan2!F63/Plan2!F51)*100)-100</f>
        <v>-4.9388068955323661</v>
      </c>
      <c r="G63" s="1">
        <f>((Plan2!G63/Plan2!G51)*100)-100</f>
        <v>-9.5723194956929234</v>
      </c>
      <c r="H63" s="1">
        <f>((Plan2!H63/Plan2!H51)*100)-100</f>
        <v>35.560779702173846</v>
      </c>
      <c r="I63" s="1"/>
    </row>
    <row r="64" spans="1:9" hidden="1" x14ac:dyDescent="0.25">
      <c r="A64" s="3">
        <v>37956</v>
      </c>
      <c r="B64" s="1">
        <f>((Plan2!B64/Plan2!B52)*100)-100</f>
        <v>9.9467714206290765</v>
      </c>
      <c r="C64" s="1">
        <f>((Plan2!C64/Plan2!C52)*100)-100</f>
        <v>-2.0263005546167818</v>
      </c>
      <c r="D64" s="1">
        <f>((Plan2!D64/Plan2!D52)*100)-100</f>
        <v>-9.3143030992361702</v>
      </c>
      <c r="E64" s="1">
        <f>((Plan2!E64/Plan2!E52)*100)-100</f>
        <v>0.76836565784145705</v>
      </c>
      <c r="F64" s="1">
        <f>((Plan2!F64/Plan2!F52)*100)-100</f>
        <v>-29.558916763216686</v>
      </c>
      <c r="G64" s="1">
        <f>((Plan2!G64/Plan2!G52)*100)-100</f>
        <v>-6.9432107445494466</v>
      </c>
      <c r="H64" s="1">
        <f>((Plan2!H64/Plan2!H52)*100)-100</f>
        <v>8.5562106501554354</v>
      </c>
      <c r="I64" s="1"/>
    </row>
    <row r="65" spans="1:9" hidden="1" x14ac:dyDescent="0.25">
      <c r="A65" s="3">
        <v>37987</v>
      </c>
      <c r="B65" s="1">
        <f>((Plan2!B65/Plan2!B53)*100)-100</f>
        <v>25.419783837949495</v>
      </c>
      <c r="C65" s="1">
        <f>((Plan2!C65/Plan2!C53)*100)-100</f>
        <v>40.77882813635506</v>
      </c>
      <c r="D65" s="1">
        <f>((Plan2!D65/Plan2!D53)*100)-100</f>
        <v>340.01069884945878</v>
      </c>
      <c r="E65" s="1">
        <f>((Plan2!E65/Plan2!E53)*100)-100</f>
        <v>-10.545811167126047</v>
      </c>
      <c r="F65" s="1">
        <f>((Plan2!F65/Plan2!F53)*100)-100</f>
        <v>19.285026428037753</v>
      </c>
      <c r="G65" s="1">
        <f>((Plan2!G65/Plan2!G53)*100)-100</f>
        <v>-3.4421413118650435E-2</v>
      </c>
      <c r="H65" s="1">
        <f>((Plan2!H65/Plan2!H53)*100)-100</f>
        <v>-0.41159747356354615</v>
      </c>
      <c r="I65" s="1"/>
    </row>
    <row r="66" spans="1:9" hidden="1" x14ac:dyDescent="0.25">
      <c r="A66" s="3">
        <v>38018</v>
      </c>
      <c r="B66" s="1">
        <f>((Plan2!B66/Plan2!B54)*100)-100</f>
        <v>3.3268896402677512</v>
      </c>
      <c r="C66" s="1">
        <f>((Plan2!C66/Plan2!C54)*100)-100</f>
        <v>56.462867651131347</v>
      </c>
      <c r="D66" s="1">
        <f>((Plan2!D66/Plan2!D54)*100)-100</f>
        <v>82.594139883824738</v>
      </c>
      <c r="E66" s="1">
        <f>((Plan2!E66/Plan2!E54)*100)-100</f>
        <v>-7.9531953766887398</v>
      </c>
      <c r="F66" s="1">
        <f>((Plan2!F66/Plan2!F54)*100)-100</f>
        <v>7.4974309447394205</v>
      </c>
      <c r="G66" s="1">
        <f>((Plan2!G66/Plan2!G54)*100)-100</f>
        <v>-10.817823386150039</v>
      </c>
      <c r="H66" s="1">
        <f>((Plan2!H66/Plan2!H54)*100)-100</f>
        <v>-2.1776759150655636</v>
      </c>
      <c r="I66" s="1"/>
    </row>
    <row r="67" spans="1:9" hidden="1" x14ac:dyDescent="0.25">
      <c r="A67" s="3">
        <v>38047</v>
      </c>
      <c r="B67" s="1">
        <f>((Plan2!B67/Plan2!B55)*100)-100</f>
        <v>3.5313700603395262</v>
      </c>
      <c r="C67" s="1">
        <f>((Plan2!C67/Plan2!C55)*100)-100</f>
        <v>106.72872930684196</v>
      </c>
      <c r="D67" s="1">
        <f>((Plan2!D67/Plan2!D55)*100)-100</f>
        <v>26.676517874760222</v>
      </c>
      <c r="E67" s="1">
        <f>((Plan2!E67/Plan2!E55)*100)-100</f>
        <v>2.6494150713098037</v>
      </c>
      <c r="F67" s="1">
        <f>((Plan2!F67/Plan2!F55)*100)-100</f>
        <v>30.922144758058863</v>
      </c>
      <c r="G67" s="1">
        <f>((Plan2!G67/Plan2!G55)*100)-100</f>
        <v>16.39674579945634</v>
      </c>
      <c r="H67" s="1">
        <f>((Plan2!H67/Plan2!H55)*100)-100</f>
        <v>-48.084370196745411</v>
      </c>
      <c r="I67" s="1"/>
    </row>
    <row r="68" spans="1:9" hidden="1" x14ac:dyDescent="0.25">
      <c r="A68" s="3">
        <v>38078</v>
      </c>
      <c r="B68" s="1">
        <f>((Plan2!B68/Plan2!B56)*100)-100</f>
        <v>28.580681325394039</v>
      </c>
      <c r="C68" s="1">
        <f>((Plan2!C68/Plan2!C56)*100)-100</f>
        <v>-17.602047822653674</v>
      </c>
      <c r="D68" s="1">
        <f>((Plan2!D68/Plan2!D56)*100)-100</f>
        <v>135.96857943863517</v>
      </c>
      <c r="E68" s="1">
        <f>((Plan2!E68/Plan2!E56)*100)-100</f>
        <v>-3.0452367647453542</v>
      </c>
      <c r="F68" s="1">
        <f>((Plan2!F68/Plan2!F56)*100)-100</f>
        <v>22.489896705505075</v>
      </c>
      <c r="G68" s="1">
        <f>((Plan2!G68/Plan2!G56)*100)-100</f>
        <v>14.524648315799894</v>
      </c>
      <c r="H68" s="1">
        <f>((Plan2!H68/Plan2!H56)*100)-100</f>
        <v>-49.831502829906924</v>
      </c>
      <c r="I68" s="1"/>
    </row>
    <row r="69" spans="1:9" hidden="1" x14ac:dyDescent="0.25">
      <c r="A69" s="3">
        <v>38108</v>
      </c>
      <c r="B69" s="1">
        <f>((Plan2!B69/Plan2!B57)*100)-100</f>
        <v>9.562159903715937</v>
      </c>
      <c r="C69" s="1">
        <f>((Plan2!C69/Plan2!C57)*100)-100</f>
        <v>-43.109237615752761</v>
      </c>
      <c r="D69" s="1">
        <f>((Plan2!D69/Plan2!D57)*100)-100</f>
        <v>37.847164208798091</v>
      </c>
      <c r="E69" s="1">
        <f>((Plan2!E69/Plan2!E57)*100)-100</f>
        <v>11.888559261794086</v>
      </c>
      <c r="F69" s="1">
        <f>((Plan2!F69/Plan2!F57)*100)-100</f>
        <v>-5.768440066226475</v>
      </c>
      <c r="G69" s="1">
        <f>((Plan2!G69/Plan2!G57)*100)-100</f>
        <v>-4.8106698369529681</v>
      </c>
      <c r="H69" s="1">
        <f>((Plan2!H69/Plan2!H57)*100)-100</f>
        <v>-29.314242889630989</v>
      </c>
      <c r="I69" s="1"/>
    </row>
    <row r="70" spans="1:9" hidden="1" x14ac:dyDescent="0.25">
      <c r="A70" s="3">
        <v>38139</v>
      </c>
      <c r="B70" s="1">
        <f>((Plan2!B70/Plan2!B58)*100)-100</f>
        <v>9.0120138800648277</v>
      </c>
      <c r="C70" s="1">
        <f>((Plan2!C70/Plan2!C58)*100)-100</f>
        <v>0.35656507722363529</v>
      </c>
      <c r="D70" s="1">
        <f>((Plan2!D70/Plan2!D58)*100)-100</f>
        <v>4.5353184960255248</v>
      </c>
      <c r="E70" s="1">
        <f>((Plan2!E70/Plan2!E58)*100)-100</f>
        <v>48.47160151997204</v>
      </c>
      <c r="F70" s="1">
        <f>((Plan2!F70/Plan2!F58)*100)-100</f>
        <v>11.550277794378673</v>
      </c>
      <c r="G70" s="1">
        <f>((Plan2!G70/Plan2!G58)*100)-100</f>
        <v>-12.761040258041916</v>
      </c>
      <c r="H70" s="1">
        <f>((Plan2!H70/Plan2!H58)*100)-100</f>
        <v>-20.96675474696768</v>
      </c>
      <c r="I70" s="1"/>
    </row>
    <row r="71" spans="1:9" hidden="1" x14ac:dyDescent="0.25">
      <c r="A71" s="3">
        <v>38169</v>
      </c>
      <c r="B71" s="1">
        <f>((Plan2!B71/Plan2!B59)*100)-100</f>
        <v>33.650730560846398</v>
      </c>
      <c r="C71" s="1">
        <f>((Plan2!C71/Plan2!C59)*100)-100</f>
        <v>0.79556463056007942</v>
      </c>
      <c r="D71" s="1">
        <f>((Plan2!D71/Plan2!D59)*100)-100</f>
        <v>189.56457144514565</v>
      </c>
      <c r="E71" s="1">
        <f>((Plan2!E71/Plan2!E59)*100)-100</f>
        <v>7.3022131372072039</v>
      </c>
      <c r="F71" s="1">
        <f>((Plan2!F71/Plan2!F59)*100)-100</f>
        <v>10.129250865689144</v>
      </c>
      <c r="G71" s="1">
        <f>((Plan2!G71/Plan2!G59)*100)-100</f>
        <v>7.4422512288843592</v>
      </c>
      <c r="H71" s="1">
        <f>((Plan2!H71/Plan2!H59)*100)-100</f>
        <v>4.7753881867856194</v>
      </c>
      <c r="I71" s="1"/>
    </row>
    <row r="72" spans="1:9" hidden="1" x14ac:dyDescent="0.25">
      <c r="A72" s="3">
        <v>38200</v>
      </c>
      <c r="B72" s="1">
        <f>((Plan2!B72/Plan2!B60)*100)-100</f>
        <v>35.851776138751916</v>
      </c>
      <c r="C72" s="1">
        <f>((Plan2!C72/Plan2!C60)*100)-100</f>
        <v>-21.519985216474709</v>
      </c>
      <c r="D72" s="1">
        <f>((Plan2!D72/Plan2!D60)*100)-100</f>
        <v>39.345556279932026</v>
      </c>
      <c r="E72" s="1">
        <f>((Plan2!E72/Plan2!E60)*100)-100</f>
        <v>56.001831813138722</v>
      </c>
      <c r="F72" s="1">
        <f>((Plan2!F72/Plan2!F60)*100)-100</f>
        <v>12.913513823136995</v>
      </c>
      <c r="G72" s="1">
        <f>((Plan2!G72/Plan2!G60)*100)-100</f>
        <v>6.1763342787250792</v>
      </c>
      <c r="H72" s="1">
        <f>((Plan2!H72/Plan2!H60)*100)-100</f>
        <v>7.7361220501628338</v>
      </c>
      <c r="I72" s="1"/>
    </row>
    <row r="73" spans="1:9" hidden="1" x14ac:dyDescent="0.25">
      <c r="A73" s="3">
        <v>38231</v>
      </c>
      <c r="B73" s="1">
        <f>((Plan2!B73/Plan2!B61)*100)-100</f>
        <v>22.237089775472271</v>
      </c>
      <c r="C73" s="1">
        <f>((Plan2!C73/Plan2!C61)*100)-100</f>
        <v>1.9755108797105976</v>
      </c>
      <c r="D73" s="1">
        <f>((Plan2!D73/Plan2!D61)*100)-100</f>
        <v>8.6371951451202449</v>
      </c>
      <c r="E73" s="1">
        <f>((Plan2!E73/Plan2!E61)*100)-100</f>
        <v>-28.86250436162176</v>
      </c>
      <c r="F73" s="1">
        <f>((Plan2!F73/Plan2!F61)*100)-100</f>
        <v>1.1349646397604403</v>
      </c>
      <c r="G73" s="1">
        <f>((Plan2!G73/Plan2!G61)*100)-100</f>
        <v>6.440001249467258</v>
      </c>
      <c r="H73" s="1">
        <f>((Plan2!H73/Plan2!H61)*100)-100</f>
        <v>-17.231873783006961</v>
      </c>
      <c r="I73" s="1"/>
    </row>
    <row r="74" spans="1:9" hidden="1" x14ac:dyDescent="0.25">
      <c r="A74" s="3">
        <v>38261</v>
      </c>
      <c r="B74" s="1">
        <f>((Plan2!B74/Plan2!B62)*100)-100</f>
        <v>13.154425044046263</v>
      </c>
      <c r="C74" s="1">
        <f>((Plan2!C74/Plan2!C62)*100)-100</f>
        <v>32.765972032773163</v>
      </c>
      <c r="D74" s="1">
        <f>((Plan2!D74/Plan2!D62)*100)-100</f>
        <v>-43.527126529602988</v>
      </c>
      <c r="E74" s="1">
        <f>((Plan2!E74/Plan2!E62)*100)-100</f>
        <v>-41.667328809706802</v>
      </c>
      <c r="F74" s="1">
        <f>((Plan2!F74/Plan2!F62)*100)-100</f>
        <v>2.6868884611341173</v>
      </c>
      <c r="G74" s="1">
        <f>((Plan2!G74/Plan2!G62)*100)-100</f>
        <v>10.086954504936045</v>
      </c>
      <c r="H74" s="1">
        <f>((Plan2!H74/Plan2!H62)*100)-100</f>
        <v>-13.077291083127022</v>
      </c>
      <c r="I74" s="1"/>
    </row>
    <row r="75" spans="1:9" hidden="1" x14ac:dyDescent="0.25">
      <c r="A75" s="3">
        <v>38292</v>
      </c>
      <c r="B75" s="1">
        <f>((Plan2!B75/Plan2!B63)*100)-100</f>
        <v>13.539946768282491</v>
      </c>
      <c r="C75" s="1">
        <f>((Plan2!C75/Plan2!C63)*100)-100</f>
        <v>104.38776177579018</v>
      </c>
      <c r="D75" s="1">
        <f>((Plan2!D75/Plan2!D63)*100)-100</f>
        <v>76.014813285012394</v>
      </c>
      <c r="E75" s="1">
        <f>((Plan2!E75/Plan2!E63)*100)-100</f>
        <v>53.894468831036079</v>
      </c>
      <c r="F75" s="1">
        <f>((Plan2!F75/Plan2!F63)*100)-100</f>
        <v>150.62014090230215</v>
      </c>
      <c r="G75" s="1">
        <f>((Plan2!G75/Plan2!G63)*100)-100</f>
        <v>-1.8256305141695321</v>
      </c>
      <c r="H75" s="1">
        <f>((Plan2!H75/Plan2!H63)*100)-100</f>
        <v>19.927681807445637</v>
      </c>
      <c r="I75" s="1"/>
    </row>
    <row r="76" spans="1:9" hidden="1" x14ac:dyDescent="0.25">
      <c r="A76" s="3">
        <v>38322</v>
      </c>
      <c r="B76" s="1">
        <f>((Plan2!B76/Plan2!B64)*100)-100</f>
        <v>30.370448229744852</v>
      </c>
      <c r="C76" s="1">
        <f>((Plan2!C76/Plan2!C64)*100)-100</f>
        <v>62.754935515241044</v>
      </c>
      <c r="D76" s="1">
        <f>((Plan2!D76/Plan2!D64)*100)-100</f>
        <v>-19.476379408557293</v>
      </c>
      <c r="E76" s="1">
        <f>((Plan2!E76/Plan2!E64)*100)-100</f>
        <v>-3.9769524806297341</v>
      </c>
      <c r="F76" s="1">
        <f>((Plan2!F76/Plan2!F64)*100)-100</f>
        <v>16.005217380627684</v>
      </c>
      <c r="G76" s="1">
        <f>((Plan2!G76/Plan2!G64)*100)-100</f>
        <v>15.825958077321857</v>
      </c>
      <c r="H76" s="1">
        <f>((Plan2!H76/Plan2!H64)*100)-100</f>
        <v>-2.0492589328575548</v>
      </c>
      <c r="I76" s="1"/>
    </row>
    <row r="77" spans="1:9" hidden="1" x14ac:dyDescent="0.25">
      <c r="A77" s="3">
        <v>38353</v>
      </c>
      <c r="B77" s="1">
        <f>((Plan2!B77/Plan2!B65)*100)-100</f>
        <v>13.738867658734975</v>
      </c>
      <c r="C77" s="1">
        <f>((Plan2!C77/Plan2!C65)*100)-100</f>
        <v>31.549005664498623</v>
      </c>
      <c r="D77" s="1">
        <f>((Plan2!D77/Plan2!D65)*100)-100</f>
        <v>-84.175182058510387</v>
      </c>
      <c r="E77" s="1">
        <f>((Plan2!E77/Plan2!E65)*100)-100</f>
        <v>-7.05080584671461</v>
      </c>
      <c r="F77" s="1">
        <f>((Plan2!F77/Plan2!F65)*100)-100</f>
        <v>9.2223796901519819</v>
      </c>
      <c r="G77" s="1">
        <f>((Plan2!G77/Plan2!G65)*100)-100</f>
        <v>18.868242008875072</v>
      </c>
      <c r="H77" s="1">
        <f>((Plan2!H77/Plan2!H65)*100)-100</f>
        <v>-9.7931275281290766</v>
      </c>
      <c r="I77" s="1"/>
    </row>
    <row r="78" spans="1:9" hidden="1" x14ac:dyDescent="0.25">
      <c r="A78" s="3">
        <v>38384</v>
      </c>
      <c r="B78" s="1">
        <f>((Plan2!B78/Plan2!B66)*100)-100</f>
        <v>20.558789436783371</v>
      </c>
      <c r="C78" s="1">
        <f>((Plan2!C78/Plan2!C66)*100)-100</f>
        <v>25.571837039221037</v>
      </c>
      <c r="D78" s="1">
        <f>((Plan2!D78/Plan2!D66)*100)-100</f>
        <v>5.6544973167674613</v>
      </c>
      <c r="E78" s="1">
        <f>((Plan2!E78/Plan2!E66)*100)-100</f>
        <v>23.918611744750365</v>
      </c>
      <c r="F78" s="1">
        <f>((Plan2!F78/Plan2!F66)*100)-100</f>
        <v>20.308748431121032</v>
      </c>
      <c r="G78" s="1">
        <f>((Plan2!G78/Plan2!G66)*100)-100</f>
        <v>11.851798798357223</v>
      </c>
      <c r="H78" s="1">
        <f>((Plan2!H78/Plan2!H66)*100)-100</f>
        <v>17.41549406126812</v>
      </c>
      <c r="I78" s="1"/>
    </row>
    <row r="79" spans="1:9" hidden="1" x14ac:dyDescent="0.25">
      <c r="A79" s="3">
        <v>38412</v>
      </c>
      <c r="B79" s="1">
        <f>((Plan2!B79/Plan2!B67)*100)-100</f>
        <v>33.869606809605216</v>
      </c>
      <c r="C79" s="1">
        <f>((Plan2!C79/Plan2!C67)*100)-100</f>
        <v>10.455001278345904</v>
      </c>
      <c r="D79" s="1">
        <f>((Plan2!D79/Plan2!D67)*100)-100</f>
        <v>24.674098713518603</v>
      </c>
      <c r="E79" s="1">
        <f>((Plan2!E79/Plan2!E67)*100)-100</f>
        <v>4.8696441532581929</v>
      </c>
      <c r="F79" s="1">
        <f>((Plan2!F79/Plan2!F67)*100)-100</f>
        <v>14.265552336539116</v>
      </c>
      <c r="G79" s="1">
        <f>((Plan2!G79/Plan2!G67)*100)-100</f>
        <v>-4.6561680856166703</v>
      </c>
      <c r="H79" s="1">
        <f>((Plan2!H79/Plan2!H67)*100)-100</f>
        <v>33.512502873765584</v>
      </c>
      <c r="I79" s="1"/>
    </row>
    <row r="80" spans="1:9" hidden="1" x14ac:dyDescent="0.25">
      <c r="A80" s="3">
        <v>38443</v>
      </c>
      <c r="B80" s="1">
        <f>((Plan2!B80/Plan2!B68)*100)-100</f>
        <v>18.197355390877988</v>
      </c>
      <c r="C80" s="1">
        <f>((Plan2!C80/Plan2!C68)*100)-100</f>
        <v>7.1772298329789663</v>
      </c>
      <c r="D80" s="1">
        <f>((Plan2!D80/Plan2!D68)*100)-100</f>
        <v>-22.188966957022103</v>
      </c>
      <c r="E80" s="1">
        <f>((Plan2!E80/Plan2!E68)*100)-100</f>
        <v>-1.8589341614793824</v>
      </c>
      <c r="F80" s="1">
        <f>((Plan2!F80/Plan2!F68)*100)-100</f>
        <v>-15.519403277199146</v>
      </c>
      <c r="G80" s="1">
        <f>((Plan2!G80/Plan2!G68)*100)-100</f>
        <v>10.608320698839876</v>
      </c>
      <c r="H80" s="1">
        <f>((Plan2!H80/Plan2!H68)*100)-100</f>
        <v>22.314262105184014</v>
      </c>
      <c r="I80" s="1"/>
    </row>
    <row r="81" spans="1:9" hidden="1" x14ac:dyDescent="0.25">
      <c r="A81" s="3">
        <v>38473</v>
      </c>
      <c r="B81" s="1">
        <f>((Plan2!B81/Plan2!B69)*100)-100</f>
        <v>25.325918074359578</v>
      </c>
      <c r="C81" s="1">
        <f>((Plan2!C81/Plan2!C69)*100)-100</f>
        <v>25.177783545223605</v>
      </c>
      <c r="D81" s="1">
        <f>((Plan2!D81/Plan2!D69)*100)-100</f>
        <v>-6.3005070188583261</v>
      </c>
      <c r="E81" s="1">
        <f>((Plan2!E81/Plan2!E69)*100)-100</f>
        <v>31.219004447469274</v>
      </c>
      <c r="F81" s="1">
        <f>((Plan2!F81/Plan2!F69)*100)-100</f>
        <v>9.3364710722576802</v>
      </c>
      <c r="G81" s="1">
        <f>((Plan2!G81/Plan2!G69)*100)-100</f>
        <v>7.2172473428440753</v>
      </c>
      <c r="H81" s="1">
        <f>((Plan2!H81/Plan2!H69)*100)-100</f>
        <v>42.059765278456609</v>
      </c>
      <c r="I81" s="1"/>
    </row>
    <row r="82" spans="1:9" hidden="1" x14ac:dyDescent="0.25">
      <c r="A82" s="3">
        <v>38504</v>
      </c>
      <c r="B82" s="1">
        <f>((Plan2!B82/Plan2!B70)*100)-100</f>
        <v>25.331995852832563</v>
      </c>
      <c r="C82" s="1">
        <f>((Plan2!C82/Plan2!C70)*100)-100</f>
        <v>15.151568552204083</v>
      </c>
      <c r="D82" s="1">
        <f>((Plan2!D82/Plan2!D70)*100)-100</f>
        <v>-16.105037259842774</v>
      </c>
      <c r="E82" s="1">
        <f>((Plan2!E82/Plan2!E70)*100)-100</f>
        <v>-37.784750771018459</v>
      </c>
      <c r="F82" s="1">
        <f>((Plan2!F82/Plan2!F70)*100)-100</f>
        <v>9.8443076987167331</v>
      </c>
      <c r="G82" s="1">
        <f>((Plan2!G82/Plan2!G70)*100)-100</f>
        <v>61.188018653167774</v>
      </c>
      <c r="H82" s="1">
        <f>((Plan2!H82/Plan2!H70)*100)-100</f>
        <v>46.659309748796716</v>
      </c>
      <c r="I82" s="1"/>
    </row>
    <row r="83" spans="1:9" hidden="1" x14ac:dyDescent="0.25">
      <c r="A83" s="3">
        <v>38534</v>
      </c>
      <c r="B83" s="1">
        <f>((Plan2!B83/Plan2!B71)*100)-100</f>
        <v>13.333965636958794</v>
      </c>
      <c r="C83" s="1">
        <f>((Plan2!C83/Plan2!C71)*100)-100</f>
        <v>0.69623455751791141</v>
      </c>
      <c r="D83" s="1">
        <f>((Plan2!D83/Plan2!D71)*100)-100</f>
        <v>-28.133054355604088</v>
      </c>
      <c r="E83" s="1">
        <f>((Plan2!E83/Plan2!E71)*100)-100</f>
        <v>3.8023666149773874</v>
      </c>
      <c r="F83" s="1">
        <f>((Plan2!F83/Plan2!F71)*100)-100</f>
        <v>2.023312506570818</v>
      </c>
      <c r="G83" s="1">
        <f>((Plan2!G83/Plan2!G71)*100)-100</f>
        <v>28.11578167485888</v>
      </c>
      <c r="H83" s="1">
        <f>((Plan2!H83/Plan2!H71)*100)-100</f>
        <v>-32.101597074780059</v>
      </c>
      <c r="I83" s="1"/>
    </row>
    <row r="84" spans="1:9" hidden="1" x14ac:dyDescent="0.25">
      <c r="A84" s="3">
        <v>38565</v>
      </c>
      <c r="B84" s="1">
        <f>((Plan2!B84/Plan2!B72)*100)-100</f>
        <v>1.9516509478609123</v>
      </c>
      <c r="C84" s="1">
        <f>((Plan2!C84/Plan2!C72)*100)-100</f>
        <v>20.004903689262349</v>
      </c>
      <c r="D84" s="1">
        <f>((Plan2!D84/Plan2!D72)*100)-100</f>
        <v>59.283320063620323</v>
      </c>
      <c r="E84" s="1">
        <f>((Plan2!E84/Plan2!E72)*100)-100</f>
        <v>-9.7377462739744516</v>
      </c>
      <c r="F84" s="1">
        <f>((Plan2!F84/Plan2!F72)*100)-100</f>
        <v>12.68419233310216</v>
      </c>
      <c r="G84" s="1">
        <f>((Plan2!G84/Plan2!G72)*100)-100</f>
        <v>1.8424493730786509</v>
      </c>
      <c r="H84" s="1">
        <f>((Plan2!H84/Plan2!H72)*100)-100</f>
        <v>8.7334706836017233</v>
      </c>
      <c r="I84" s="1"/>
    </row>
    <row r="85" spans="1:9" hidden="1" x14ac:dyDescent="0.25">
      <c r="A85" s="3">
        <v>38596</v>
      </c>
      <c r="B85" s="1">
        <f>((Plan2!B85/Plan2!B73)*100)-100</f>
        <v>23.79928434113863</v>
      </c>
      <c r="C85" s="1">
        <f>((Plan2!C85/Plan2!C73)*100)-100</f>
        <v>32.501563986840125</v>
      </c>
      <c r="D85" s="1">
        <f>((Plan2!D85/Plan2!D73)*100)-100</f>
        <v>11.491858852230408</v>
      </c>
      <c r="E85" s="1">
        <f>((Plan2!E85/Plan2!E73)*100)-100</f>
        <v>138.11488305456581</v>
      </c>
      <c r="F85" s="1">
        <f>((Plan2!F85/Plan2!F73)*100)-100</f>
        <v>7.9375290734819686</v>
      </c>
      <c r="G85" s="1">
        <f>((Plan2!G85/Plan2!G73)*100)-100</f>
        <v>-1.7808036093280748</v>
      </c>
      <c r="H85" s="1">
        <f>((Plan2!H85/Plan2!H73)*100)-100</f>
        <v>0.87890823805780371</v>
      </c>
      <c r="I85" s="1"/>
    </row>
    <row r="86" spans="1:9" hidden="1" x14ac:dyDescent="0.25">
      <c r="A86" s="3">
        <v>38626</v>
      </c>
      <c r="B86" s="1">
        <f>((Plan2!B86/Plan2!B74)*100)-100</f>
        <v>9.495552726364437</v>
      </c>
      <c r="C86" s="1">
        <f>((Plan2!C86/Plan2!C74)*100)-100</f>
        <v>8.5751786139668837</v>
      </c>
      <c r="D86" s="1">
        <f>((Plan2!D86/Plan2!D74)*100)-100</f>
        <v>5.2239682575101654</v>
      </c>
      <c r="E86" s="1">
        <f>((Plan2!E86/Plan2!E74)*100)-100</f>
        <v>34.653176754099718</v>
      </c>
      <c r="F86" s="1">
        <f>((Plan2!F86/Plan2!F74)*100)-100</f>
        <v>-0.40653288496434925</v>
      </c>
      <c r="G86" s="1">
        <f>((Plan2!G86/Plan2!G74)*100)-100</f>
        <v>5.9540278591403677</v>
      </c>
      <c r="H86" s="1">
        <f>((Plan2!H86/Plan2!H74)*100)-100</f>
        <v>6.9545102931264609</v>
      </c>
      <c r="I86" s="1"/>
    </row>
    <row r="87" spans="1:9" hidden="1" x14ac:dyDescent="0.25">
      <c r="A87" s="3">
        <v>38657</v>
      </c>
      <c r="B87" s="1">
        <f>((Plan2!B87/Plan2!B75)*100)-100</f>
        <v>5.1482510840718447</v>
      </c>
      <c r="C87" s="1">
        <f>((Plan2!C87/Plan2!C75)*100)-100</f>
        <v>-17.670225493854318</v>
      </c>
      <c r="D87" s="1">
        <f>((Plan2!D87/Plan2!D75)*100)-100</f>
        <v>5.9206998079229578</v>
      </c>
      <c r="E87" s="1">
        <f>((Plan2!E87/Plan2!E75)*100)-100</f>
        <v>-9.0706279012411102</v>
      </c>
      <c r="F87" s="1">
        <f>((Plan2!F87/Plan2!F75)*100)-100</f>
        <v>17.121784508902607</v>
      </c>
      <c r="G87" s="1">
        <f>((Plan2!G87/Plan2!G75)*100)-100</f>
        <v>28.658731374725534</v>
      </c>
      <c r="H87" s="1">
        <f>((Plan2!H87/Plan2!H75)*100)-100</f>
        <v>-19.909675111823162</v>
      </c>
      <c r="I87" s="1"/>
    </row>
    <row r="88" spans="1:9" hidden="1" x14ac:dyDescent="0.25">
      <c r="A88" s="3">
        <v>38687</v>
      </c>
      <c r="B88" s="1">
        <f>((Plan2!B88/Plan2!B76)*100)-100</f>
        <v>7.5429557156413125</v>
      </c>
      <c r="C88" s="1">
        <f>((Plan2!C88/Plan2!C76)*100)-100</f>
        <v>5.8792444333723495</v>
      </c>
      <c r="D88" s="1">
        <f>((Plan2!D88/Plan2!D76)*100)-100</f>
        <v>-10.033315439746943</v>
      </c>
      <c r="E88" s="1">
        <f>((Plan2!E88/Plan2!E76)*100)-100</f>
        <v>12.640708538549106</v>
      </c>
      <c r="F88" s="1">
        <f>((Plan2!F88/Plan2!F76)*100)-100</f>
        <v>84.080521026482216</v>
      </c>
      <c r="G88" s="1">
        <f>((Plan2!G88/Plan2!G76)*100)-100</f>
        <v>46.874013357150517</v>
      </c>
      <c r="H88" s="1">
        <f>((Plan2!H88/Plan2!H76)*100)-100</f>
        <v>-10.908331262851405</v>
      </c>
      <c r="I88" s="1"/>
    </row>
    <row r="89" spans="1:9" hidden="1" x14ac:dyDescent="0.25">
      <c r="A89" s="3">
        <v>38718</v>
      </c>
      <c r="B89" s="1">
        <f>((Plan2!B89/Plan2!B77)*100)-100</f>
        <v>8.5195718309976485</v>
      </c>
      <c r="C89" s="1">
        <f>((Plan2!C89/Plan2!C77)*100)-100</f>
        <v>-19.085101901226793</v>
      </c>
      <c r="D89" s="1">
        <f>((Plan2!D89/Plan2!D77)*100)-100</f>
        <v>250.28623063735625</v>
      </c>
      <c r="E89" s="1">
        <f>((Plan2!E89/Plan2!E77)*100)-100</f>
        <v>55.712287342778183</v>
      </c>
      <c r="F89" s="1">
        <f>((Plan2!F89/Plan2!F77)*100)-100</f>
        <v>31.280340352035324</v>
      </c>
      <c r="G89" s="1">
        <f>((Plan2!G89/Plan2!G77)*100)-100</f>
        <v>7.2126732430074725</v>
      </c>
      <c r="H89" s="1">
        <f>((Plan2!H89/Plan2!H77)*100)-100</f>
        <v>3.1339354814509335</v>
      </c>
      <c r="I89" s="1"/>
    </row>
    <row r="90" spans="1:9" hidden="1" x14ac:dyDescent="0.25">
      <c r="A90" s="3">
        <v>38749</v>
      </c>
      <c r="B90" s="1">
        <f>((Plan2!B90/Plan2!B78)*100)-100</f>
        <v>8.8034780052413026</v>
      </c>
      <c r="C90" s="1">
        <f>((Plan2!C90/Plan2!C78)*100)-100</f>
        <v>-86.56460681847787</v>
      </c>
      <c r="D90" s="1">
        <f>((Plan2!D90/Plan2!D78)*100)-100</f>
        <v>59.211734829645081</v>
      </c>
      <c r="E90" s="1">
        <f>((Plan2!E90/Plan2!E78)*100)-100</f>
        <v>133.19118232859921</v>
      </c>
      <c r="F90" s="1">
        <f>((Plan2!F90/Plan2!F78)*100)-100</f>
        <v>-0.9730616888051884</v>
      </c>
      <c r="G90" s="1">
        <f>((Plan2!G90/Plan2!G78)*100)-100</f>
        <v>5.5255795979472424</v>
      </c>
      <c r="H90" s="1">
        <f>((Plan2!H90/Plan2!H78)*100)-100</f>
        <v>-12.7275793237567</v>
      </c>
      <c r="I90" s="1"/>
    </row>
    <row r="91" spans="1:9" hidden="1" x14ac:dyDescent="0.25">
      <c r="A91" s="3">
        <v>38777</v>
      </c>
      <c r="B91" s="1">
        <f>((Plan2!B91/Plan2!B79)*100)-100</f>
        <v>-0.71931152763499995</v>
      </c>
      <c r="C91" s="1">
        <f>((Plan2!C91/Plan2!C79)*100)-100</f>
        <v>-72.354172534894616</v>
      </c>
      <c r="D91" s="1">
        <f>((Plan2!D91/Plan2!D79)*100)-100</f>
        <v>-35.441064142090795</v>
      </c>
      <c r="E91" s="1">
        <f>((Plan2!E91/Plan2!E79)*100)-100</f>
        <v>66.357758706171353</v>
      </c>
      <c r="F91" s="1">
        <f>((Plan2!F91/Plan2!F79)*100)-100</f>
        <v>4.7536017679694567</v>
      </c>
      <c r="G91" s="1">
        <f>((Plan2!G91/Plan2!G79)*100)-100</f>
        <v>4.1376356524968685</v>
      </c>
      <c r="H91" s="1">
        <f>((Plan2!H91/Plan2!H79)*100)-100</f>
        <v>-5.3863512905909232</v>
      </c>
      <c r="I91" s="1"/>
    </row>
    <row r="92" spans="1:9" hidden="1" x14ac:dyDescent="0.25">
      <c r="A92" s="3">
        <v>38808</v>
      </c>
      <c r="B92" s="1">
        <f>((Plan2!B92/Plan2!B80)*100)-100</f>
        <v>4.973509323109937</v>
      </c>
      <c r="C92" s="1">
        <f>((Plan2!C92/Plan2!C80)*100)-100</f>
        <v>121.46684520454852</v>
      </c>
      <c r="D92" s="1">
        <f>((Plan2!D92/Plan2!D80)*100)-100</f>
        <v>-6.3995391085917106</v>
      </c>
      <c r="E92" s="1">
        <f>((Plan2!E92/Plan2!E80)*100)-100</f>
        <v>27.592461759772561</v>
      </c>
      <c r="F92" s="1">
        <f>((Plan2!F92/Plan2!F80)*100)-100</f>
        <v>44.354060675394834</v>
      </c>
      <c r="G92" s="1">
        <f>((Plan2!G92/Plan2!G80)*100)-100</f>
        <v>8.695856854468957</v>
      </c>
      <c r="H92" s="1">
        <f>((Plan2!H92/Plan2!H80)*100)-100</f>
        <v>16.425668923502656</v>
      </c>
      <c r="I92" s="1"/>
    </row>
    <row r="93" spans="1:9" hidden="1" x14ac:dyDescent="0.25">
      <c r="A93" s="3">
        <v>38838</v>
      </c>
      <c r="B93" s="1">
        <f>((Plan2!B93/Plan2!B81)*100)-100</f>
        <v>-4.0101656759762676</v>
      </c>
      <c r="C93" s="1">
        <f>((Plan2!C93/Plan2!C81)*100)-100</f>
        <v>562.29574271220122</v>
      </c>
      <c r="D93" s="1">
        <f>((Plan2!D93/Plan2!D81)*100)-100</f>
        <v>14.220235108730563</v>
      </c>
      <c r="E93" s="1">
        <f>((Plan2!E93/Plan2!E81)*100)-100</f>
        <v>23.514564014065826</v>
      </c>
      <c r="F93" s="1">
        <f>((Plan2!F93/Plan2!F81)*100)-100</f>
        <v>30.019950689262629</v>
      </c>
      <c r="G93" s="1">
        <f>((Plan2!G93/Plan2!G81)*100)-100</f>
        <v>6.0988458439224473</v>
      </c>
      <c r="H93" s="1">
        <f>((Plan2!H93/Plan2!H81)*100)-100</f>
        <v>-2.756013072723519</v>
      </c>
      <c r="I93" s="1"/>
    </row>
    <row r="94" spans="1:9" hidden="1" x14ac:dyDescent="0.25">
      <c r="A94" s="3">
        <v>38869</v>
      </c>
      <c r="B94" s="1">
        <f>((Plan2!B94/Plan2!B82)*100)-100</f>
        <v>2.510843736021414</v>
      </c>
      <c r="C94" s="1">
        <f>((Plan2!C94/Plan2!C82)*100)-100</f>
        <v>221.65692654067135</v>
      </c>
      <c r="D94" s="1">
        <f>((Plan2!D94/Plan2!D82)*100)-100</f>
        <v>-1.6457300601481109</v>
      </c>
      <c r="E94" s="1">
        <f>((Plan2!E94/Plan2!E82)*100)-100</f>
        <v>88.952407991966226</v>
      </c>
      <c r="F94" s="1">
        <f>((Plan2!F94/Plan2!F82)*100)-100</f>
        <v>14.145816996495398</v>
      </c>
      <c r="G94" s="1">
        <f>((Plan2!G94/Plan2!G82)*100)-100</f>
        <v>6.7768347854305233</v>
      </c>
      <c r="H94" s="1">
        <f>((Plan2!H94/Plan2!H82)*100)-100</f>
        <v>5.5698854372597992</v>
      </c>
      <c r="I94" s="1"/>
    </row>
    <row r="95" spans="1:9" hidden="1" x14ac:dyDescent="0.25">
      <c r="A95" s="3">
        <v>38899</v>
      </c>
      <c r="B95" s="1">
        <f>((Plan2!B95/Plan2!B83)*100)-100</f>
        <v>4.3667370729822039</v>
      </c>
      <c r="C95" s="1">
        <f>((Plan2!C95/Plan2!C83)*100)-100</f>
        <v>90.961024444874027</v>
      </c>
      <c r="D95" s="1">
        <f>((Plan2!D95/Plan2!D83)*100)-100</f>
        <v>104.12010259164836</v>
      </c>
      <c r="E95" s="1">
        <f>((Plan2!E95/Plan2!E83)*100)-100</f>
        <v>145.71023867945291</v>
      </c>
      <c r="F95" s="1">
        <f>((Plan2!F95/Plan2!F83)*100)-100</f>
        <v>12.184556028281705</v>
      </c>
      <c r="G95" s="1">
        <f>((Plan2!G95/Plan2!G83)*100)-100</f>
        <v>16.5842230074974</v>
      </c>
      <c r="H95" s="1">
        <f>((Plan2!H95/Plan2!H83)*100)-100</f>
        <v>135.32405048221409</v>
      </c>
      <c r="I95" s="1"/>
    </row>
    <row r="96" spans="1:9" hidden="1" x14ac:dyDescent="0.25">
      <c r="A96" s="3">
        <v>38930</v>
      </c>
      <c r="B96" s="1">
        <f>((Plan2!B96/Plan2!B84)*100)-100</f>
        <v>10.913796603627503</v>
      </c>
      <c r="C96" s="1">
        <f>((Plan2!C96/Plan2!C84)*100)-100</f>
        <v>53.037393766412066</v>
      </c>
      <c r="D96" s="1">
        <f>((Plan2!D96/Plan2!D84)*100)-100</f>
        <v>-20.643027995974137</v>
      </c>
      <c r="E96" s="1">
        <f>((Plan2!E96/Plan2!E84)*100)-100</f>
        <v>191.09628425885796</v>
      </c>
      <c r="F96" s="1">
        <f>((Plan2!F96/Plan2!F84)*100)-100</f>
        <v>28.874441230359594</v>
      </c>
      <c r="G96" s="1">
        <f>((Plan2!G96/Plan2!G84)*100)-100</f>
        <v>14.785784431106563</v>
      </c>
      <c r="H96" s="1">
        <f>((Plan2!H96/Plan2!H84)*100)-100</f>
        <v>60.266450868058541</v>
      </c>
      <c r="I96" s="1"/>
    </row>
    <row r="97" spans="1:9" hidden="1" x14ac:dyDescent="0.25">
      <c r="A97" s="3">
        <v>38961</v>
      </c>
      <c r="B97" s="1">
        <f>((Plan2!B97/Plan2!B85)*100)-100</f>
        <v>4.051237066693119</v>
      </c>
      <c r="C97" s="1">
        <f>((Plan2!C97/Plan2!C85)*100)-100</f>
        <v>51.992863337569446</v>
      </c>
      <c r="D97" s="1">
        <f>((Plan2!D97/Plan2!D85)*100)-100</f>
        <v>36.598199016228904</v>
      </c>
      <c r="E97" s="1">
        <f>((Plan2!E97/Plan2!E85)*100)-100</f>
        <v>13.934022559528287</v>
      </c>
      <c r="F97" s="1">
        <f>((Plan2!F97/Plan2!F85)*100)-100</f>
        <v>15.405034737762932</v>
      </c>
      <c r="G97" s="1">
        <f>((Plan2!G97/Plan2!G85)*100)-100</f>
        <v>27.853909314736185</v>
      </c>
      <c r="H97" s="1">
        <f>((Plan2!H97/Plan2!H85)*100)-100</f>
        <v>156.6611225848539</v>
      </c>
      <c r="I97" s="1"/>
    </row>
    <row r="98" spans="1:9" hidden="1" x14ac:dyDescent="0.25">
      <c r="A98" s="3">
        <v>38991</v>
      </c>
      <c r="B98" s="1">
        <f>((Plan2!B98/Plan2!B86)*100)-100</f>
        <v>8.3465890936660401</v>
      </c>
      <c r="C98" s="1">
        <f>((Plan2!C98/Plan2!C86)*100)-100</f>
        <v>65.487684438075036</v>
      </c>
      <c r="D98" s="1">
        <f>((Plan2!D98/Plan2!D86)*100)-100</f>
        <v>18.486682436852448</v>
      </c>
      <c r="E98" s="1">
        <f>((Plan2!E98/Plan2!E86)*100)-100</f>
        <v>38.574957717693991</v>
      </c>
      <c r="F98" s="1">
        <f>((Plan2!F98/Plan2!F86)*100)-100</f>
        <v>36.419062564829375</v>
      </c>
      <c r="G98" s="1">
        <f>((Plan2!G98/Plan2!G86)*100)-100</f>
        <v>0.47202723080120279</v>
      </c>
      <c r="H98" s="1">
        <f>((Plan2!H98/Plan2!H86)*100)-100</f>
        <v>92.423383939214801</v>
      </c>
      <c r="I98" s="1"/>
    </row>
    <row r="99" spans="1:9" hidden="1" x14ac:dyDescent="0.25">
      <c r="A99" s="3">
        <v>39022</v>
      </c>
      <c r="B99" s="1">
        <f>((Plan2!B99/Plan2!B87)*100)-100</f>
        <v>18.232481960616795</v>
      </c>
      <c r="C99" s="1">
        <f>((Plan2!C99/Plan2!C87)*100)-100</f>
        <v>54.092050347185705</v>
      </c>
      <c r="D99" s="1">
        <f>((Plan2!D99/Plan2!D87)*100)-100</f>
        <v>-7.5313590649782753</v>
      </c>
      <c r="E99" s="1">
        <f>((Plan2!E99/Plan2!E87)*100)-100</f>
        <v>10.160752054630137</v>
      </c>
      <c r="F99" s="1">
        <f>((Plan2!F99/Plan2!F87)*100)-100</f>
        <v>-18.072011418219077</v>
      </c>
      <c r="G99" s="1">
        <f>((Plan2!G99/Plan2!G87)*100)-100</f>
        <v>2.612926487659962</v>
      </c>
      <c r="H99" s="1">
        <f>((Plan2!H99/Plan2!H87)*100)-100</f>
        <v>116.96610216989902</v>
      </c>
      <c r="I99" s="1"/>
    </row>
    <row r="100" spans="1:9" hidden="1" x14ac:dyDescent="0.25">
      <c r="A100" s="3">
        <v>39052</v>
      </c>
      <c r="B100" s="1">
        <f>((Plan2!B100/Plan2!B88)*100)-100</f>
        <v>10.93689267786317</v>
      </c>
      <c r="C100" s="1">
        <f>((Plan2!C100/Plan2!C88)*100)-100</f>
        <v>43.377441840887798</v>
      </c>
      <c r="D100" s="1">
        <f>((Plan2!D100/Plan2!D88)*100)-100</f>
        <v>-7.889931792656256</v>
      </c>
      <c r="E100" s="1">
        <f>((Plan2!E100/Plan2!E88)*100)-100</f>
        <v>106.30347110956896</v>
      </c>
      <c r="F100" s="1">
        <f>((Plan2!F100/Plan2!F88)*100)-100</f>
        <v>-21.017899010609568</v>
      </c>
      <c r="G100" s="1">
        <f>((Plan2!G100/Plan2!G88)*100)-100</f>
        <v>-11.1010936813651</v>
      </c>
      <c r="H100" s="1">
        <f>((Plan2!H100/Plan2!H88)*100)-100</f>
        <v>125.92687918648818</v>
      </c>
      <c r="I100" s="1"/>
    </row>
    <row r="101" spans="1:9" hidden="1" x14ac:dyDescent="0.25">
      <c r="A101" s="3">
        <v>39083</v>
      </c>
      <c r="B101" s="1">
        <f>((Plan2!B101/Plan2!B89)*100)-100</f>
        <v>13.374102234145795</v>
      </c>
      <c r="C101" s="1">
        <f>((Plan2!C101/Plan2!C89)*100)-100</f>
        <v>70.244703474707649</v>
      </c>
      <c r="D101" s="1">
        <f>((Plan2!D101/Plan2!D89)*100)-100</f>
        <v>3.2410647713621614</v>
      </c>
      <c r="E101" s="1">
        <f>((Plan2!E101/Plan2!E89)*100)-100</f>
        <v>188.24725071386848</v>
      </c>
      <c r="F101" s="1">
        <f>((Plan2!F101/Plan2!F89)*100)-100</f>
        <v>13.326251563319147</v>
      </c>
      <c r="G101" s="1">
        <f>((Plan2!G101/Plan2!G89)*100)-100</f>
        <v>-3.5016899753189819</v>
      </c>
      <c r="H101" s="1">
        <f>((Plan2!H101/Plan2!H89)*100)-100</f>
        <v>93.369613290822258</v>
      </c>
      <c r="I101" s="1"/>
    </row>
    <row r="102" spans="1:9" hidden="1" x14ac:dyDescent="0.25">
      <c r="A102" s="3">
        <v>39114</v>
      </c>
      <c r="B102" s="1">
        <f>((Plan2!B102/Plan2!B90)*100)-100</f>
        <v>14.516498218468428</v>
      </c>
      <c r="C102" s="1">
        <f>((Plan2!C102/Plan2!C90)*100)-100</f>
        <v>30.573280226669965</v>
      </c>
      <c r="D102" s="1">
        <f>((Plan2!D102/Plan2!D90)*100)-100</f>
        <v>-20.285653986534868</v>
      </c>
      <c r="E102" s="1">
        <f>((Plan2!E102/Plan2!E90)*100)-100</f>
        <v>-31.254798521807146</v>
      </c>
      <c r="F102" s="1">
        <f>((Plan2!F102/Plan2!F90)*100)-100</f>
        <v>5.9781504181685534</v>
      </c>
      <c r="G102" s="1">
        <f>((Plan2!G102/Plan2!G90)*100)-100</f>
        <v>20.544157412209614</v>
      </c>
      <c r="H102" s="1">
        <f>((Plan2!H102/Plan2!H90)*100)-100</f>
        <v>70.914072926382687</v>
      </c>
      <c r="I102" s="1"/>
    </row>
    <row r="103" spans="1:9" hidden="1" x14ac:dyDescent="0.25">
      <c r="A103" s="3">
        <v>39142</v>
      </c>
      <c r="B103" s="1">
        <f>((Plan2!B103/Plan2!B91)*100)-100</f>
        <v>9.8951636063132895</v>
      </c>
      <c r="C103" s="1">
        <f>((Plan2!C103/Plan2!C91)*100)-100</f>
        <v>6.8660336258410126</v>
      </c>
      <c r="D103" s="1">
        <f>((Plan2!D103/Plan2!D91)*100)-100</f>
        <v>8.4349147209295836</v>
      </c>
      <c r="E103" s="1">
        <f>((Plan2!E103/Plan2!E91)*100)-100</f>
        <v>28.435841186964296</v>
      </c>
      <c r="F103" s="1">
        <f>((Plan2!F103/Plan2!F91)*100)-100</f>
        <v>11.937626216859172</v>
      </c>
      <c r="G103" s="1">
        <f>((Plan2!G103/Plan2!G91)*100)-100</f>
        <v>3.8370353455592152</v>
      </c>
      <c r="H103" s="1">
        <f>((Plan2!H103/Plan2!H91)*100)-100</f>
        <v>84.562998446261304</v>
      </c>
      <c r="I103" s="1"/>
    </row>
    <row r="104" spans="1:9" hidden="1" x14ac:dyDescent="0.25">
      <c r="A104" s="3">
        <v>39173</v>
      </c>
      <c r="B104" s="1">
        <f>((Plan2!B104/Plan2!B92)*100)-100</f>
        <v>5.9002647015006175</v>
      </c>
      <c r="C104" s="1">
        <f>((Plan2!C104/Plan2!C92)*100)-100</f>
        <v>31.101503926852104</v>
      </c>
      <c r="D104" s="1">
        <f>((Plan2!D104/Plan2!D92)*100)-100</f>
        <v>15.244091180128194</v>
      </c>
      <c r="E104" s="1">
        <f>((Plan2!E104/Plan2!E92)*100)-100</f>
        <v>28.145970036026029</v>
      </c>
      <c r="F104" s="1">
        <f>((Plan2!F104/Plan2!F92)*100)-100</f>
        <v>2.3349564312098465</v>
      </c>
      <c r="G104" s="1">
        <f>((Plan2!G104/Plan2!G92)*100)-100</f>
        <v>10.23019889273624</v>
      </c>
      <c r="H104" s="1">
        <f>((Plan2!H104/Plan2!H92)*100)-100</f>
        <v>65.445591192677711</v>
      </c>
      <c r="I104" s="1"/>
    </row>
    <row r="105" spans="1:9" hidden="1" x14ac:dyDescent="0.25">
      <c r="A105" s="3">
        <v>39203</v>
      </c>
      <c r="B105" s="1">
        <f>((Plan2!B105/Plan2!B93)*100)-100</f>
        <v>12.693468252149003</v>
      </c>
      <c r="C105" s="1">
        <f>((Plan2!C105/Plan2!C93)*100)-100</f>
        <v>25.875824528085971</v>
      </c>
      <c r="D105" s="1">
        <f>((Plan2!D105/Plan2!D93)*100)-100</f>
        <v>28.245024399721132</v>
      </c>
      <c r="E105" s="1">
        <f>((Plan2!E105/Plan2!E93)*100)-100</f>
        <v>-2.9091495812138533</v>
      </c>
      <c r="F105" s="1">
        <f>((Plan2!F105/Plan2!F93)*100)-100</f>
        <v>26.863536540724525</v>
      </c>
      <c r="G105" s="1">
        <f>((Plan2!G105/Plan2!G93)*100)-100</f>
        <v>7.4908540452903054</v>
      </c>
      <c r="H105" s="1">
        <f>((Plan2!H105/Plan2!H93)*100)-100</f>
        <v>56.042823784256086</v>
      </c>
      <c r="I105" s="1"/>
    </row>
    <row r="106" spans="1:9" hidden="1" x14ac:dyDescent="0.25">
      <c r="A106" s="3">
        <v>39234</v>
      </c>
      <c r="B106" s="1">
        <f>((Plan2!B106/Plan2!B94)*100)-100</f>
        <v>8.6459603643354228</v>
      </c>
      <c r="C106" s="1">
        <f>((Plan2!C106/Plan2!C94)*100)-100</f>
        <v>25.739524528426358</v>
      </c>
      <c r="D106" s="1">
        <f>((Plan2!D106/Plan2!D94)*100)-100</f>
        <v>12.328844584042926</v>
      </c>
      <c r="E106" s="1">
        <f>((Plan2!E106/Plan2!E94)*100)-100</f>
        <v>77.517561321654711</v>
      </c>
      <c r="F106" s="1">
        <f>((Plan2!F106/Plan2!F94)*100)-100</f>
        <v>-5.8643379753800531</v>
      </c>
      <c r="G106" s="1">
        <f>((Plan2!G106/Plan2!G94)*100)-100</f>
        <v>12.284659935976094</v>
      </c>
      <c r="H106" s="1">
        <f>((Plan2!H106/Plan2!H94)*100)-100</f>
        <v>68.213238800704147</v>
      </c>
      <c r="I106" s="1"/>
    </row>
    <row r="107" spans="1:9" hidden="1" x14ac:dyDescent="0.25">
      <c r="A107" s="3">
        <v>39264</v>
      </c>
      <c r="B107" s="1">
        <f>((Plan2!B107/Plan2!B95)*100)-100</f>
        <v>13.667575901032691</v>
      </c>
      <c r="C107" s="1">
        <f>((Plan2!C107/Plan2!C95)*100)-100</f>
        <v>27.891643317977554</v>
      </c>
      <c r="D107" s="1">
        <f>((Plan2!D107/Plan2!D95)*100)-100</f>
        <v>-31.721589891513531</v>
      </c>
      <c r="E107" s="1">
        <f>((Plan2!E107/Plan2!E95)*100)-100</f>
        <v>94.131035427438604</v>
      </c>
      <c r="F107" s="1">
        <f>((Plan2!F107/Plan2!F95)*100)-100</f>
        <v>37.21998902628539</v>
      </c>
      <c r="G107" s="1">
        <f>((Plan2!G107/Plan2!G95)*100)-100</f>
        <v>-2.5964287096020513</v>
      </c>
      <c r="H107" s="1">
        <f>((Plan2!H107/Plan2!H95)*100)-100</f>
        <v>15.16407809058893</v>
      </c>
      <c r="I107" s="1"/>
    </row>
    <row r="108" spans="1:9" hidden="1" x14ac:dyDescent="0.25">
      <c r="A108" s="3">
        <v>39295</v>
      </c>
      <c r="B108" s="1">
        <f>((Plan2!B108/Plan2!B96)*100)-100</f>
        <v>14.129114837017156</v>
      </c>
      <c r="C108" s="1">
        <f>((Plan2!C108/Plan2!C96)*100)-100</f>
        <v>23.333865983083896</v>
      </c>
      <c r="D108" s="1">
        <f>((Plan2!D108/Plan2!D96)*100)-100</f>
        <v>21.78654204287642</v>
      </c>
      <c r="E108" s="1">
        <f>((Plan2!E108/Plan2!E96)*100)-100</f>
        <v>-28.501520978154517</v>
      </c>
      <c r="F108" s="1">
        <f>((Plan2!F108/Plan2!F96)*100)-100</f>
        <v>7.9874374122134384</v>
      </c>
      <c r="G108" s="1">
        <f>((Plan2!G108/Plan2!G96)*100)-100</f>
        <v>1.1577618432822447</v>
      </c>
      <c r="H108" s="1">
        <f>((Plan2!H108/Plan2!H96)*100)-100</f>
        <v>28.980468821052455</v>
      </c>
      <c r="I108" s="1"/>
    </row>
    <row r="109" spans="1:9" hidden="1" x14ac:dyDescent="0.25">
      <c r="A109" s="3">
        <v>39326</v>
      </c>
      <c r="B109" s="1">
        <f>((Plan2!B109/Plan2!B97)*100)-100</f>
        <v>9.8251976553731737</v>
      </c>
      <c r="C109" s="1">
        <f>((Plan2!C109/Plan2!C97)*100)-100</f>
        <v>26.374520197238624</v>
      </c>
      <c r="D109" s="1">
        <f>((Plan2!D109/Plan2!D97)*100)-100</f>
        <v>31.802642969270323</v>
      </c>
      <c r="E109" s="1">
        <f>((Plan2!E109/Plan2!E97)*100)-100</f>
        <v>0.46868297640989454</v>
      </c>
      <c r="F109" s="1">
        <f>((Plan2!F109/Plan2!F97)*100)-100</f>
        <v>17.339531572405818</v>
      </c>
      <c r="G109" s="1">
        <f>((Plan2!G109/Plan2!G97)*100)-100</f>
        <v>12.156878986398098</v>
      </c>
      <c r="H109" s="1">
        <f>((Plan2!H109/Plan2!H97)*100)-100</f>
        <v>19.299475783511014</v>
      </c>
      <c r="I109" s="1"/>
    </row>
    <row r="110" spans="1:9" hidden="1" x14ac:dyDescent="0.25">
      <c r="A110" s="3">
        <v>39356</v>
      </c>
      <c r="B110" s="1">
        <f>((Plan2!B110/Plan2!B98)*100)-100</f>
        <v>11.792577524629792</v>
      </c>
      <c r="C110" s="1">
        <f>((Plan2!C110/Plan2!C98)*100)-100</f>
        <v>40.062110407203789</v>
      </c>
      <c r="D110" s="1">
        <f>((Plan2!D110/Plan2!D98)*100)-100</f>
        <v>-0.16477062489074967</v>
      </c>
      <c r="E110" s="1">
        <f>((Plan2!E110/Plan2!E98)*100)-100</f>
        <v>79.620963666544924</v>
      </c>
      <c r="F110" s="1">
        <f>((Plan2!F110/Plan2!F98)*100)-100</f>
        <v>27.427193464707827</v>
      </c>
      <c r="G110" s="1">
        <f>((Plan2!G110/Plan2!G98)*100)-100</f>
        <v>17.146264561186754</v>
      </c>
      <c r="H110" s="1">
        <f>((Plan2!H110/Plan2!H98)*100)-100</f>
        <v>27.748928411732379</v>
      </c>
      <c r="I110" s="1"/>
    </row>
    <row r="111" spans="1:9" hidden="1" x14ac:dyDescent="0.25">
      <c r="A111" s="3">
        <v>39387</v>
      </c>
      <c r="B111" s="1">
        <f>((Plan2!B111/Plan2!B99)*100)-100</f>
        <v>15.342664798841298</v>
      </c>
      <c r="C111" s="1">
        <f>((Plan2!C111/Plan2!C99)*100)-100</f>
        <v>22.011476336198783</v>
      </c>
      <c r="D111" s="1">
        <f>((Plan2!D111/Plan2!D99)*100)-100</f>
        <v>18.67865638608184</v>
      </c>
      <c r="E111" s="1">
        <f>((Plan2!E111/Plan2!E99)*100)-100</f>
        <v>41.570379710374226</v>
      </c>
      <c r="F111" s="1">
        <f>((Plan2!F111/Plan2!F99)*100)-100</f>
        <v>12.923396663251111</v>
      </c>
      <c r="G111" s="1">
        <f>((Plan2!G111/Plan2!G99)*100)-100</f>
        <v>11.442356210634827</v>
      </c>
      <c r="H111" s="1">
        <f>((Plan2!H111/Plan2!H99)*100)-100</f>
        <v>30.086113047846851</v>
      </c>
      <c r="I111" s="1"/>
    </row>
    <row r="112" spans="1:9" hidden="1" x14ac:dyDescent="0.25">
      <c r="A112" s="3">
        <v>39417</v>
      </c>
      <c r="B112" s="1">
        <f>((Plan2!B112/Plan2!B100)*100)-100</f>
        <v>7.0264499875589763</v>
      </c>
      <c r="C112" s="1">
        <f>((Plan2!C112/Plan2!C100)*100)-100</f>
        <v>-1.2704684189579893</v>
      </c>
      <c r="D112" s="1">
        <f>((Plan2!D112/Plan2!D100)*100)-100</f>
        <v>59.899771921489048</v>
      </c>
      <c r="E112" s="1">
        <f>((Plan2!E112/Plan2!E100)*100)-100</f>
        <v>-24.807691479235871</v>
      </c>
      <c r="F112" s="1">
        <f>((Plan2!F112/Plan2!F100)*100)-100</f>
        <v>-7.4274772086170628</v>
      </c>
      <c r="G112" s="1">
        <f>((Plan2!G112/Plan2!G100)*100)-100</f>
        <v>23.736218314250507</v>
      </c>
      <c r="H112" s="1">
        <f>((Plan2!H112/Plan2!H100)*100)-100</f>
        <v>34.291513580708397</v>
      </c>
      <c r="I112" s="1"/>
    </row>
    <row r="113" spans="1:10" hidden="1" x14ac:dyDescent="0.25">
      <c r="A113" s="3">
        <v>39448</v>
      </c>
      <c r="B113" s="1">
        <f>((Plan2!B113/Plan2!B101)*100)-100</f>
        <v>11.585906339643714</v>
      </c>
      <c r="C113" s="1">
        <f>((Plan2!C113/Plan2!C101)*100)-100</f>
        <v>13.293320967589423</v>
      </c>
      <c r="D113" s="1">
        <f>((Plan2!D113/Plan2!D101)*100)-100</f>
        <v>3.0880059532651245</v>
      </c>
      <c r="E113" s="1">
        <f>((Plan2!E113/Plan2!E101)*100)-100</f>
        <v>-45.032729693749815</v>
      </c>
      <c r="F113" s="1">
        <f>((Plan2!F113/Plan2!F101)*100)-100</f>
        <v>9.8439743949265619</v>
      </c>
      <c r="G113" s="1">
        <f>((Plan2!G113/Plan2!G101)*100)-100</f>
        <v>22.460903660571958</v>
      </c>
      <c r="H113" s="1">
        <f>((Plan2!H113/Plan2!H101)*100)-100</f>
        <v>95.346180593613184</v>
      </c>
      <c r="I113" s="1"/>
    </row>
    <row r="114" spans="1:10" hidden="1" x14ac:dyDescent="0.25">
      <c r="A114" s="3">
        <v>39479</v>
      </c>
      <c r="B114" s="1">
        <f>((Plan2!B114/Plan2!B102)*100)-100</f>
        <v>7.2988060803063917</v>
      </c>
      <c r="C114" s="1">
        <f>((Plan2!C114/Plan2!C102)*100)-100</f>
        <v>23.286588372141551</v>
      </c>
      <c r="D114" s="1">
        <f>((Plan2!D114/Plan2!D102)*100)-100</f>
        <v>-0.47785261030823278</v>
      </c>
      <c r="E114" s="1">
        <f>((Plan2!E114/Plan2!E102)*100)-100</f>
        <v>22.469994977962799</v>
      </c>
      <c r="F114" s="1">
        <f>((Plan2!F114/Plan2!F102)*100)-100</f>
        <v>16.809530610768107</v>
      </c>
      <c r="G114" s="1">
        <f>((Plan2!G114/Plan2!G102)*100)-100</f>
        <v>25.174665256110472</v>
      </c>
      <c r="H114" s="1">
        <f>((Plan2!H114/Plan2!H102)*100)-100</f>
        <v>116.20931138751379</v>
      </c>
      <c r="I114" s="1"/>
    </row>
    <row r="115" spans="1:10" hidden="1" x14ac:dyDescent="0.25">
      <c r="A115" s="3">
        <v>39508</v>
      </c>
      <c r="B115" s="1">
        <f>((Plan2!B115/Plan2!B103)*100)-100</f>
        <v>17.786227223655644</v>
      </c>
      <c r="C115" s="1">
        <f>((Plan2!C115/Plan2!C103)*100)-100</f>
        <v>15.738652952059809</v>
      </c>
      <c r="D115" s="1">
        <f>((Plan2!D115/Plan2!D103)*100)-100</f>
        <v>16.522965423484038</v>
      </c>
      <c r="E115" s="1">
        <f>((Plan2!E115/Plan2!E103)*100)-100</f>
        <v>7.7945287532979108</v>
      </c>
      <c r="F115" s="1">
        <f>((Plan2!F115/Plan2!F103)*100)-100</f>
        <v>0.69504924478789576</v>
      </c>
      <c r="G115" s="1">
        <f>((Plan2!G115/Plan2!G103)*100)-100</f>
        <v>21.090871585054074</v>
      </c>
      <c r="H115" s="1">
        <f>((Plan2!H115/Plan2!H103)*100)-100</f>
        <v>102.50142834970143</v>
      </c>
      <c r="I115" s="1"/>
    </row>
    <row r="116" spans="1:10" hidden="1" x14ac:dyDescent="0.25">
      <c r="A116" s="3">
        <v>39539</v>
      </c>
      <c r="B116" s="1">
        <f>((Plan2!B116/Plan2!B104)*100)-100</f>
        <v>8.7016211880509076</v>
      </c>
      <c r="C116" s="1">
        <f>((Plan2!C116/Plan2!C104)*100)-100</f>
        <v>16.200539018871879</v>
      </c>
      <c r="D116" s="1">
        <f>((Plan2!D116/Plan2!D104)*100)-100</f>
        <v>11.236904513968355</v>
      </c>
      <c r="E116" s="1">
        <f>((Plan2!E116/Plan2!E104)*100)-100</f>
        <v>60.88331424456058</v>
      </c>
      <c r="F116" s="1">
        <f>((Plan2!F116/Plan2!F104)*100)-100</f>
        <v>26.480763153849907</v>
      </c>
      <c r="G116" s="1">
        <f>((Plan2!G116/Plan2!G104)*100)-100</f>
        <v>17.044849133015916</v>
      </c>
      <c r="H116" s="1">
        <f>((Plan2!H116/Plan2!H104)*100)-100</f>
        <v>109.36617962553768</v>
      </c>
      <c r="I116" s="1"/>
    </row>
    <row r="117" spans="1:10" hidden="1" x14ac:dyDescent="0.25">
      <c r="A117" s="3">
        <v>39569</v>
      </c>
      <c r="B117" s="1">
        <f>((Plan2!B117/Plan2!B105)*100)-100</f>
        <v>15.677237538228738</v>
      </c>
      <c r="C117" s="1">
        <f>((Plan2!C117/Plan2!C105)*100)-100</f>
        <v>8.0076495952062317</v>
      </c>
      <c r="D117" s="1">
        <f>((Plan2!D117/Plan2!D105)*100)-100</f>
        <v>8.5903532904681157</v>
      </c>
      <c r="E117" s="1">
        <f>((Plan2!E117/Plan2!E105)*100)-100</f>
        <v>91.971584025801576</v>
      </c>
      <c r="F117" s="1">
        <f>((Plan2!F117/Plan2!F105)*100)-100</f>
        <v>1.2711459374688872</v>
      </c>
      <c r="G117" s="1">
        <f>((Plan2!G117/Plan2!G105)*100)-100</f>
        <v>14.283670918502665</v>
      </c>
      <c r="H117" s="1">
        <f>((Plan2!H117/Plan2!H105)*100)-100</f>
        <v>206.03398921894592</v>
      </c>
      <c r="I117" s="1"/>
    </row>
    <row r="118" spans="1:10" hidden="1" x14ac:dyDescent="0.25">
      <c r="A118" s="3">
        <v>39600</v>
      </c>
      <c r="B118" s="1">
        <f>((Plan2!B118/Plan2!B106)*100)-100</f>
        <v>14.841439327798327</v>
      </c>
      <c r="C118" s="1">
        <f>((Plan2!C118/Plan2!C106)*100)-100</f>
        <v>15.727855243498027</v>
      </c>
      <c r="D118" s="1">
        <f>((Plan2!D118/Plan2!D106)*100)-100</f>
        <v>20.734643889374851</v>
      </c>
      <c r="E118" s="1">
        <f>((Plan2!E118/Plan2!E106)*100)-100</f>
        <v>-2.3925259182203433</v>
      </c>
      <c r="F118" s="1">
        <f>((Plan2!F118/Plan2!F106)*100)-100</f>
        <v>18.980545999297703</v>
      </c>
      <c r="G118" s="1">
        <f>((Plan2!G118/Plan2!G106)*100)-100</f>
        <v>-3.9912221493733995</v>
      </c>
      <c r="H118" s="1">
        <f>((Plan2!H118/Plan2!H106)*100)-100</f>
        <v>92.460751624619036</v>
      </c>
      <c r="I118" s="1"/>
    </row>
    <row r="119" spans="1:10" hidden="1" x14ac:dyDescent="0.25">
      <c r="A119" s="3">
        <v>39630</v>
      </c>
      <c r="B119" s="1">
        <f>((Plan2!B119/Plan2!B107)*100)-100</f>
        <v>6.2030384577967084</v>
      </c>
      <c r="C119" s="1">
        <f>((Plan2!C119/Plan2!C107)*100)-100</f>
        <v>29.740628549890914</v>
      </c>
      <c r="D119" s="1">
        <f>((Plan2!D119/Plan2!D107)*100)-100</f>
        <v>36.690822078547967</v>
      </c>
      <c r="E119" s="1">
        <f>((Plan2!E119/Plan2!E107)*100)-100</f>
        <v>-11.355329938281358</v>
      </c>
      <c r="F119" s="1">
        <f>((Plan2!F119/Plan2!F107)*100)-100</f>
        <v>15.582751360523247</v>
      </c>
      <c r="G119" s="1">
        <f>((Plan2!G119/Plan2!G107)*100)-100</f>
        <v>11.512482488552919</v>
      </c>
      <c r="H119" s="1">
        <f>((Plan2!H119/Plan2!H107)*100)-100</f>
        <v>93.35051739226904</v>
      </c>
      <c r="I119" s="1"/>
    </row>
    <row r="120" spans="1:10" hidden="1" x14ac:dyDescent="0.25">
      <c r="A120" s="3">
        <v>39661</v>
      </c>
      <c r="B120" s="1">
        <f>((Plan2!B120/Plan2!B108)*100)-100</f>
        <v>12.775891688797486</v>
      </c>
      <c r="C120" s="1">
        <f>((Plan2!C120/Plan2!C108)*100)-100</f>
        <v>14.412824395393997</v>
      </c>
      <c r="D120" s="1">
        <f>((Plan2!D120/Plan2!D108)*100)-100</f>
        <v>-10.005722694208387</v>
      </c>
      <c r="E120" s="1">
        <f>((Plan2!E120/Plan2!E108)*100)-100</f>
        <v>6.0775029911989975</v>
      </c>
      <c r="F120" s="1">
        <f>((Plan2!F120/Plan2!F108)*100)-100</f>
        <v>7.6556527155202616</v>
      </c>
      <c r="G120" s="1">
        <f>((Plan2!G120/Plan2!G108)*100)-100</f>
        <v>29.333692288162041</v>
      </c>
      <c r="H120" s="1">
        <f>((Plan2!H120/Plan2!H108)*100)-100</f>
        <v>278.72378774583495</v>
      </c>
      <c r="I120" s="1"/>
    </row>
    <row r="121" spans="1:10" hidden="1" x14ac:dyDescent="0.25">
      <c r="A121" s="3">
        <v>39692</v>
      </c>
      <c r="B121" s="1">
        <f>((Plan2!B121/Plan2!B109)*100)-100</f>
        <v>15.785488147856114</v>
      </c>
      <c r="C121" s="1">
        <f>((Plan2!C121/Plan2!C109)*100)-100</f>
        <v>35.567394764600721</v>
      </c>
      <c r="D121" s="1">
        <f>((Plan2!D121/Plan2!D109)*100)-100</f>
        <v>-6.4529604132577845</v>
      </c>
      <c r="E121" s="1">
        <f>((Plan2!E121/Plan2!E109)*100)-100</f>
        <v>45.843893667110422</v>
      </c>
      <c r="F121" s="1">
        <f>((Plan2!F121/Plan2!F109)*100)-100</f>
        <v>22.020929320513645</v>
      </c>
      <c r="G121" s="1">
        <f>((Plan2!G121/Plan2!G109)*100)-100</f>
        <v>10.510501614975624</v>
      </c>
      <c r="H121" s="1">
        <f>((Plan2!H121/Plan2!H109)*100)-100</f>
        <v>51.272689846024832</v>
      </c>
      <c r="I121" s="1"/>
    </row>
    <row r="122" spans="1:10" hidden="1" x14ac:dyDescent="0.25">
      <c r="A122" s="3">
        <v>39722</v>
      </c>
      <c r="B122" s="1">
        <f>((Plan2!B122/Plan2!B110)*100)-100</f>
        <v>9.3800275920882967</v>
      </c>
      <c r="C122" s="1">
        <f>((Plan2!C122/Plan2!C110)*100)-100</f>
        <v>-2.9817550289712784</v>
      </c>
      <c r="D122" s="1">
        <f>((Plan2!D122/Plan2!D110)*100)-100</f>
        <v>10.965520402376143</v>
      </c>
      <c r="E122" s="1">
        <f>((Plan2!E122/Plan2!E110)*100)-100</f>
        <v>-17.492234617078523</v>
      </c>
      <c r="F122" s="1">
        <f>((Plan2!F122/Plan2!F110)*100)-100</f>
        <v>4.5886425326437319</v>
      </c>
      <c r="G122" s="1">
        <f>((Plan2!G122/Plan2!G110)*100)-100</f>
        <v>10.98643296925934</v>
      </c>
      <c r="H122" s="1">
        <f>((Plan2!H122/Plan2!H110)*100)-100</f>
        <v>41.411267443719311</v>
      </c>
      <c r="I122" s="1"/>
    </row>
    <row r="123" spans="1:10" hidden="1" x14ac:dyDescent="0.25">
      <c r="A123" s="3">
        <v>39753</v>
      </c>
      <c r="B123" s="1">
        <f>((Plan2!B123/Plan2!B111)*100)-100</f>
        <v>6.7776519714655166</v>
      </c>
      <c r="C123" s="1">
        <f>((Plan2!C123/Plan2!C111)*100)-100</f>
        <v>0.19873912176331032</v>
      </c>
      <c r="D123" s="1">
        <f>((Plan2!D123/Plan2!D111)*100)-100</f>
        <v>11.028644073799796</v>
      </c>
      <c r="E123" s="1">
        <f>((Plan2!E123/Plan2!E111)*100)-100</f>
        <v>32.070740923810945</v>
      </c>
      <c r="F123" s="1">
        <f>((Plan2!F123/Plan2!F111)*100)-100</f>
        <v>2.6563582865852595</v>
      </c>
      <c r="G123" s="1">
        <f>((Plan2!G123/Plan2!G111)*100)-100</f>
        <v>19.977281316675317</v>
      </c>
      <c r="H123" s="1">
        <f>((Plan2!H123/Plan2!H111)*100)-100</f>
        <v>274.14889530966008</v>
      </c>
      <c r="I123" s="1"/>
    </row>
    <row r="124" spans="1:10" hidden="1" x14ac:dyDescent="0.25">
      <c r="A124" s="3">
        <v>39783</v>
      </c>
      <c r="B124" s="1">
        <f>((Plan2!B124/Plan2!B112)*100)-100</f>
        <v>26.163079798253207</v>
      </c>
      <c r="C124" s="1">
        <f>((Plan2!C124/Plan2!C112)*100)-100</f>
        <v>-4.6198751731761405</v>
      </c>
      <c r="D124" s="1">
        <f>((Plan2!D124/Plan2!D112)*100)-100</f>
        <v>-28.612320033061792</v>
      </c>
      <c r="E124" s="1">
        <f>((Plan2!E124/Plan2!E112)*100)-100</f>
        <v>46.090146238046515</v>
      </c>
      <c r="F124" s="1">
        <f>((Plan2!F124/Plan2!F112)*100)-100</f>
        <v>20.415543465401996</v>
      </c>
      <c r="G124" s="1">
        <f>((Plan2!G124/Plan2!G112)*100)-100</f>
        <v>-6.2915684728848902</v>
      </c>
      <c r="H124" s="1">
        <f>((Plan2!H124/Plan2!H112)*100)-100</f>
        <v>15.365352026415579</v>
      </c>
      <c r="I124" s="1"/>
    </row>
    <row r="125" spans="1:10" x14ac:dyDescent="0.25">
      <c r="A125" s="3">
        <v>39814</v>
      </c>
      <c r="B125" s="1">
        <f>((Plan2!B125/Plan2!B113)*100)-100</f>
        <v>2.2583331967894793</v>
      </c>
      <c r="C125" s="1">
        <f>((Plan2!C125/Plan2!C113)*100)-100</f>
        <v>-27.069136822222035</v>
      </c>
      <c r="D125" s="1">
        <f>((Plan2!D125/Plan2!D113)*100)-100</f>
        <v>42.718620598101097</v>
      </c>
      <c r="E125" s="1">
        <f>((Plan2!E125/Plan2!E113)*100)-100</f>
        <v>5.5365638195061422</v>
      </c>
      <c r="F125" s="1">
        <f>((Plan2!F125/Plan2!F113)*100)-100</f>
        <v>-11.700233637359901</v>
      </c>
      <c r="G125" s="1">
        <f>((Plan2!G125/Plan2!G113)*100)-100</f>
        <v>-2.9380562924073814</v>
      </c>
      <c r="H125" s="1">
        <f>((Plan2!H125/Plan2!H113)*100)-100</f>
        <v>-21.377234303519813</v>
      </c>
      <c r="I125" s="1"/>
      <c r="J125" s="1"/>
    </row>
    <row r="126" spans="1:10" x14ac:dyDescent="0.25">
      <c r="A126" s="3">
        <v>39845</v>
      </c>
      <c r="B126" s="1">
        <f>((Plan2!B126/Plan2!B114)*100)-100</f>
        <v>4.0407069738485717</v>
      </c>
      <c r="C126" s="1">
        <f>((Plan2!C126/Plan2!C114)*100)-100</f>
        <v>-7.0562007436008685</v>
      </c>
      <c r="D126" s="1">
        <f>((Plan2!D126/Plan2!D114)*100)-100</f>
        <v>-8.2925895918021695</v>
      </c>
      <c r="E126" s="1">
        <f>((Plan2!E126/Plan2!E114)*100)-100</f>
        <v>52.573287633272912</v>
      </c>
      <c r="F126" s="1">
        <f>((Plan2!F126/Plan2!F114)*100)-100</f>
        <v>-3.6571043286666054</v>
      </c>
      <c r="G126" s="1">
        <f>((Plan2!G126/Plan2!G114)*100)-100</f>
        <v>-17.719315737957672</v>
      </c>
      <c r="H126" s="1">
        <f>((Plan2!H126/Plan2!H114)*100)-100</f>
        <v>37.305447090558744</v>
      </c>
      <c r="I126" s="1"/>
      <c r="J126" s="1"/>
    </row>
    <row r="127" spans="1:10" x14ac:dyDescent="0.25">
      <c r="A127" s="3">
        <v>39873</v>
      </c>
      <c r="B127" s="1">
        <f>((Plan2!B127/Plan2!B115)*100)-100</f>
        <v>-10.415112734989066</v>
      </c>
      <c r="C127" s="1">
        <f>((Plan2!C127/Plan2!C115)*100)-100</f>
        <v>11.964744912644761</v>
      </c>
      <c r="D127" s="1">
        <f>((Plan2!D127/Plan2!D115)*100)-100</f>
        <v>-14.841348187844275</v>
      </c>
      <c r="E127" s="1">
        <f>((Plan2!E127/Plan2!E115)*100)-100</f>
        <v>68.029151896063524</v>
      </c>
      <c r="F127" s="1">
        <f>((Plan2!F127/Plan2!F115)*100)-100</f>
        <v>9.761476074727085</v>
      </c>
      <c r="G127" s="1">
        <f>((Plan2!G127/Plan2!G115)*100)-100</f>
        <v>-16.256861338195648</v>
      </c>
      <c r="H127" s="1">
        <f>((Plan2!H127/Plan2!H115)*100)-100</f>
        <v>-54.361699388893719</v>
      </c>
      <c r="I127" s="1"/>
      <c r="J127" s="1"/>
    </row>
    <row r="128" spans="1:10" x14ac:dyDescent="0.25">
      <c r="A128" s="3">
        <v>39904</v>
      </c>
      <c r="B128" s="1">
        <f>((Plan2!B128/Plan2!B116)*100)-100</f>
        <v>1.3008636018969639</v>
      </c>
      <c r="C128" s="1">
        <f>((Plan2!C128/Plan2!C116)*100)-100</f>
        <v>13.658843522952921</v>
      </c>
      <c r="D128" s="1">
        <f>((Plan2!D128/Plan2!D116)*100)-100</f>
        <v>22.35230616751349</v>
      </c>
      <c r="E128" s="1">
        <f>((Plan2!E128/Plan2!E116)*100)-100</f>
        <v>26.134721410124783</v>
      </c>
      <c r="F128" s="1">
        <f>((Plan2!F128/Plan2!F116)*100)-100</f>
        <v>-8.7289628673188844</v>
      </c>
      <c r="G128" s="1">
        <f>((Plan2!G128/Plan2!G116)*100)-100</f>
        <v>-13.950585924606813</v>
      </c>
      <c r="H128" s="1">
        <f>((Plan2!H128/Plan2!H116)*100)-100</f>
        <v>-59.575617613953838</v>
      </c>
      <c r="I128" s="1"/>
      <c r="J128" s="1"/>
    </row>
    <row r="129" spans="1:10" x14ac:dyDescent="0.25">
      <c r="A129" s="3">
        <v>39934</v>
      </c>
      <c r="B129" s="1">
        <f>((Plan2!B129/Plan2!B117)*100)-100</f>
        <v>-6.0332036797287003</v>
      </c>
      <c r="C129" s="1">
        <f>((Plan2!C129/Plan2!C117)*100)-100</f>
        <v>16.129471199598512</v>
      </c>
      <c r="D129" s="1">
        <f>((Plan2!D129/Plan2!D117)*100)-100</f>
        <v>-6.6990128896078147</v>
      </c>
      <c r="E129" s="1">
        <f>((Plan2!E129/Plan2!E117)*100)-100</f>
        <v>-23.870547406716568</v>
      </c>
      <c r="F129" s="1">
        <f>((Plan2!F129/Plan2!F117)*100)-100</f>
        <v>4.8489797052843358</v>
      </c>
      <c r="G129" s="1">
        <f>((Plan2!G129/Plan2!G117)*100)-100</f>
        <v>-2.2870680484443682</v>
      </c>
      <c r="H129" s="1">
        <f>((Plan2!H129/Plan2!H117)*100)-100</f>
        <v>-10.296944248675274</v>
      </c>
      <c r="I129" s="1"/>
      <c r="J129" s="1"/>
    </row>
    <row r="130" spans="1:10" x14ac:dyDescent="0.25">
      <c r="A130" s="3">
        <v>39965</v>
      </c>
      <c r="B130" s="1">
        <f>((Plan2!B130/Plan2!B118)*100)-100</f>
        <v>-11.408834952759406</v>
      </c>
      <c r="C130" s="1">
        <f>((Plan2!C130/Plan2!C118)*100)-100</f>
        <v>18.241909846727978</v>
      </c>
      <c r="D130" s="1">
        <f>((Plan2!D130/Plan2!D118)*100)-100</f>
        <v>-1.6632417317447761</v>
      </c>
      <c r="E130" s="1">
        <f>((Plan2!E130/Plan2!E118)*100)-100</f>
        <v>25.921161753717342</v>
      </c>
      <c r="F130" s="1">
        <f>((Plan2!F130/Plan2!F118)*100)-100</f>
        <v>0.15053482780859895</v>
      </c>
      <c r="G130" s="1">
        <f>((Plan2!G130/Plan2!G118)*100)-100</f>
        <v>-1.8069326965468377</v>
      </c>
      <c r="H130" s="1">
        <f>((Plan2!H130/Plan2!H118)*100)-100</f>
        <v>-52.46840103619288</v>
      </c>
      <c r="I130" s="1"/>
      <c r="J130" s="1"/>
    </row>
    <row r="131" spans="1:10" x14ac:dyDescent="0.25">
      <c r="A131" s="3">
        <v>39995</v>
      </c>
      <c r="B131" s="1">
        <f>((Plan2!B131/Plan2!B119)*100)-100</f>
        <v>-9.7389161309124006</v>
      </c>
      <c r="C131" s="1">
        <f>((Plan2!C131/Plan2!C119)*100)-100</f>
        <v>4.3767598087847972</v>
      </c>
      <c r="D131" s="1">
        <f>((Plan2!D131/Plan2!D119)*100)-100</f>
        <v>-5.5650447885429344</v>
      </c>
      <c r="E131" s="1">
        <f>((Plan2!E131/Plan2!E119)*100)-100</f>
        <v>-13.898034487102478</v>
      </c>
      <c r="F131" s="1">
        <f>((Plan2!F131/Plan2!F119)*100)-100</f>
        <v>2.7070938824954141</v>
      </c>
      <c r="G131" s="1">
        <f>((Plan2!G131/Plan2!G119)*100)-100</f>
        <v>-16.588126814676002</v>
      </c>
      <c r="H131" s="1">
        <f>((Plan2!H131/Plan2!H119)*100)-100</f>
        <v>-43.833784049898071</v>
      </c>
      <c r="I131" s="1"/>
      <c r="J131" s="1"/>
    </row>
    <row r="132" spans="1:10" x14ac:dyDescent="0.25">
      <c r="A132" s="3">
        <v>40026</v>
      </c>
      <c r="B132" s="1">
        <f>((Plan2!B132/Plan2!B120)*100)-100</f>
        <v>-18.092252285714309</v>
      </c>
      <c r="C132" s="1">
        <f>((Plan2!C132/Plan2!C120)*100)-100</f>
        <v>13.115427053611199</v>
      </c>
      <c r="D132" s="1">
        <f>((Plan2!D132/Plan2!D120)*100)-100</f>
        <v>20.602337591131374</v>
      </c>
      <c r="E132" s="1">
        <f>((Plan2!E132/Plan2!E120)*100)-100</f>
        <v>14.334793918276901</v>
      </c>
      <c r="F132" s="1">
        <f>((Plan2!F132/Plan2!F120)*100)-100</f>
        <v>2.3435460083417752</v>
      </c>
      <c r="G132" s="1">
        <f>((Plan2!G132/Plan2!G120)*100)-100</f>
        <v>-20.455704218608545</v>
      </c>
      <c r="H132" s="1">
        <f>((Plan2!H132/Plan2!H120)*100)-100</f>
        <v>-22.656304232293081</v>
      </c>
      <c r="I132" s="1"/>
      <c r="J132" s="1"/>
    </row>
    <row r="133" spans="1:10" x14ac:dyDescent="0.25">
      <c r="A133" s="3">
        <v>40057</v>
      </c>
      <c r="B133" s="1">
        <f>((Plan2!B133/Plan2!B121)*100)-100</f>
        <v>-21.428978747997292</v>
      </c>
      <c r="C133" s="1">
        <f>((Plan2!C133/Plan2!C121)*100)-100</f>
        <v>10.52615239168027</v>
      </c>
      <c r="D133" s="1">
        <f>((Plan2!D133/Plan2!D121)*100)-100</f>
        <v>-11.64222303308091</v>
      </c>
      <c r="E133" s="1">
        <f>((Plan2!E133/Plan2!E121)*100)-100</f>
        <v>19.199418012759509</v>
      </c>
      <c r="F133" s="1">
        <f>((Plan2!F133/Plan2!F121)*100)-100</f>
        <v>0.20564110048913165</v>
      </c>
      <c r="G133" s="1">
        <f>((Plan2!G133/Plan2!G121)*100)-100</f>
        <v>-20.027254567917552</v>
      </c>
      <c r="H133" s="1">
        <f>((Plan2!H133/Plan2!H121)*100)-100</f>
        <v>-57.209175029964207</v>
      </c>
      <c r="I133" s="1"/>
      <c r="J133" s="1"/>
    </row>
    <row r="134" spans="1:10" x14ac:dyDescent="0.25">
      <c r="A134" s="3">
        <v>40087</v>
      </c>
      <c r="B134" s="1">
        <f>((Plan2!B134/Plan2!B122)*100)-100</f>
        <v>-15.787661655143609</v>
      </c>
      <c r="C134" s="1">
        <f>((Plan2!C134/Plan2!C122)*100)-100</f>
        <v>26.019878724207942</v>
      </c>
      <c r="D134" s="1">
        <f>((Plan2!D134/Plan2!D122)*100)-100</f>
        <v>9.252191550135862</v>
      </c>
      <c r="E134" s="1">
        <f>((Plan2!E134/Plan2!E122)*100)-100</f>
        <v>11.157164729812536</v>
      </c>
      <c r="F134" s="1">
        <f>((Plan2!F134/Plan2!F122)*100)-100</f>
        <v>-0.81096922858013443</v>
      </c>
      <c r="G134" s="1">
        <f>((Plan2!G134/Plan2!G122)*100)-100</f>
        <v>-3.1749693996353727</v>
      </c>
      <c r="H134" s="1">
        <f>((Plan2!H134/Plan2!H122)*100)-100</f>
        <v>-43.158451434612402</v>
      </c>
      <c r="I134" s="1"/>
      <c r="J134" s="1"/>
    </row>
    <row r="135" spans="1:10" x14ac:dyDescent="0.25">
      <c r="A135" s="3">
        <v>40118</v>
      </c>
      <c r="B135" s="1">
        <f>((Plan2!B135/Plan2!B123)*100)-100</f>
        <v>-14.963291713903203</v>
      </c>
      <c r="C135" s="1">
        <f>((Plan2!C135/Plan2!C123)*100)-100</f>
        <v>30.111107131066944</v>
      </c>
      <c r="D135" s="1">
        <f>((Plan2!D135/Plan2!D123)*100)-100</f>
        <v>-16.691666314595636</v>
      </c>
      <c r="E135" s="1">
        <f>((Plan2!E135/Plan2!E123)*100)-100</f>
        <v>-14.709262820038134</v>
      </c>
      <c r="F135" s="1">
        <f>((Plan2!F135/Plan2!F123)*100)-100</f>
        <v>7.7631327850719458</v>
      </c>
      <c r="G135" s="1">
        <f>((Plan2!G135/Plan2!G123)*100)-100</f>
        <v>-4.6703073473810406</v>
      </c>
      <c r="H135" s="1">
        <f>((Plan2!H135/Plan2!H123)*100)-100</f>
        <v>-32.811517531388475</v>
      </c>
      <c r="I135" s="1"/>
      <c r="J135" s="1"/>
    </row>
    <row r="136" spans="1:10" x14ac:dyDescent="0.25">
      <c r="A136" s="3">
        <v>40148</v>
      </c>
      <c r="B136" s="1">
        <f>((Plan2!B136/Plan2!B124)*100)-100</f>
        <v>-32.036531863090573</v>
      </c>
      <c r="C136" s="1">
        <f>((Plan2!C136/Plan2!C124)*100)-100</f>
        <v>54.89948949196301</v>
      </c>
      <c r="D136" s="1">
        <f>((Plan2!D136/Plan2!D124)*100)-100</f>
        <v>-8.2882165120016396</v>
      </c>
      <c r="E136" s="1">
        <f>((Plan2!E136/Plan2!E124)*100)-100</f>
        <v>6.2730318104208749</v>
      </c>
      <c r="F136" s="1">
        <f>((Plan2!F136/Plan2!F124)*100)-100</f>
        <v>2.0920959361664586</v>
      </c>
      <c r="G136" s="1">
        <f>((Plan2!G136/Plan2!G124)*100)-100</f>
        <v>-2.4206932885928722</v>
      </c>
      <c r="H136" s="1">
        <f>((Plan2!H136/Plan2!H124)*100)-100</f>
        <v>-24.116326990469446</v>
      </c>
      <c r="I136" s="1"/>
      <c r="J136" s="1"/>
    </row>
    <row r="137" spans="1:10" x14ac:dyDescent="0.25">
      <c r="A137" s="3">
        <v>40179</v>
      </c>
      <c r="B137" s="1">
        <f>((Plan2!B137/Plan2!B125)*100)-100</f>
        <v>-9.4064594234415893</v>
      </c>
      <c r="C137" s="1">
        <f>((Plan2!C137/Plan2!C125)*100)-100</f>
        <v>10.027994279728205</v>
      </c>
      <c r="D137" s="1">
        <f>((Plan2!D137/Plan2!D125)*100)-100</f>
        <v>-13.444913005169795</v>
      </c>
      <c r="E137" s="1">
        <f>((Plan2!E137/Plan2!E125)*100)-100</f>
        <v>23.714517573103365</v>
      </c>
      <c r="F137" s="1">
        <f>((Plan2!F137/Plan2!F125)*100)-100</f>
        <v>8.0219042448369322</v>
      </c>
      <c r="G137" s="1">
        <f>((Plan2!G137/Plan2!G125)*100)-100</f>
        <v>-17.862896934512833</v>
      </c>
      <c r="H137" s="1">
        <f>((Plan2!H137/Plan2!H125)*100)-100</f>
        <v>-4.7889683163568719</v>
      </c>
      <c r="I137" s="1">
        <f>((Plan2!I137/Plan2!I125)*100)-100</f>
        <v>-9.3530546402491979</v>
      </c>
      <c r="J137" s="1">
        <f>((Plan2!J137/Plan2!J125)*100)-100</f>
        <v>-8.3654534860409342</v>
      </c>
    </row>
    <row r="138" spans="1:10" x14ac:dyDescent="0.25">
      <c r="A138" s="3">
        <v>40210</v>
      </c>
      <c r="B138" s="1">
        <f>((Plan2!B138/Plan2!B126)*100)-100</f>
        <v>-8.8190105883885508</v>
      </c>
      <c r="C138" s="1">
        <f>((Plan2!C138/Plan2!C126)*100)-100</f>
        <v>2.5916591904450144</v>
      </c>
      <c r="D138" s="1">
        <f>((Plan2!D138/Plan2!D126)*100)-100</f>
        <v>23.061838064258595</v>
      </c>
      <c r="E138" s="1">
        <f>((Plan2!E138/Plan2!E126)*100)-100</f>
        <v>4.3049143100442961</v>
      </c>
      <c r="F138" s="1">
        <f>((Plan2!F138/Plan2!F126)*100)-100</f>
        <v>10.381817803527824</v>
      </c>
      <c r="G138" s="1">
        <f>((Plan2!G138/Plan2!G126)*100)-100</f>
        <v>7.3252498956841663</v>
      </c>
      <c r="H138" s="1">
        <f>((Plan2!H138/Plan2!H126)*100)-100</f>
        <v>51.394676444302121</v>
      </c>
      <c r="I138" s="1">
        <f>((Plan2!I138/Plan2!I126)*100)-100</f>
        <v>-4.900963756858701</v>
      </c>
      <c r="J138" s="1">
        <f>((Plan2!J138/Plan2!J126)*100)-100</f>
        <v>-4.5277485830595481</v>
      </c>
    </row>
    <row r="139" spans="1:10" x14ac:dyDescent="0.25">
      <c r="A139" s="3">
        <v>40238</v>
      </c>
      <c r="B139" s="1">
        <f>((Plan2!B139/Plan2!B127)*100)-100</f>
        <v>9.5156269558336533</v>
      </c>
      <c r="C139" s="1">
        <f>((Plan2!C139/Plan2!C127)*100)-100</f>
        <v>2.7808282006628531</v>
      </c>
      <c r="D139" s="1">
        <f>((Plan2!D139/Plan2!D127)*100)-100</f>
        <v>37.893522659187454</v>
      </c>
      <c r="E139" s="1">
        <f>((Plan2!E139/Plan2!E127)*100)-100</f>
        <v>-25.072629349431423</v>
      </c>
      <c r="F139" s="1">
        <f>((Plan2!F139/Plan2!F127)*100)-100</f>
        <v>14.964272525271397</v>
      </c>
      <c r="G139" s="1">
        <f>((Plan2!G139/Plan2!G127)*100)-100</f>
        <v>-0.58592989577222454</v>
      </c>
      <c r="H139" s="1">
        <f>((Plan2!H139/Plan2!H127)*100)-100</f>
        <v>119.54124947518011</v>
      </c>
      <c r="I139" s="1">
        <f>((Plan2!I139/Plan2!I127)*100)-100</f>
        <v>9.4841660764156899</v>
      </c>
      <c r="J139" s="1">
        <f>((Plan2!J139/Plan2!J127)*100)-100</f>
        <v>9.6859068691824035</v>
      </c>
    </row>
    <row r="140" spans="1:10" x14ac:dyDescent="0.25">
      <c r="A140" s="3">
        <v>40269</v>
      </c>
      <c r="B140" s="1">
        <f>((Plan2!B140/Plan2!B128)*100)-100</f>
        <v>-2.232297565305231</v>
      </c>
      <c r="C140" s="1">
        <f>((Plan2!C140/Plan2!C128)*100)-100</f>
        <v>5.298264933753245</v>
      </c>
      <c r="D140" s="1">
        <f>((Plan2!D140/Plan2!D128)*100)-100</f>
        <v>11.626631471742471</v>
      </c>
      <c r="E140" s="1">
        <f>((Plan2!E140/Plan2!E128)*100)-100</f>
        <v>0.85280989111417682</v>
      </c>
      <c r="F140" s="1">
        <f>((Plan2!F140/Plan2!F128)*100)-100</f>
        <v>11.519982455766197</v>
      </c>
      <c r="G140" s="1">
        <f>((Plan2!G140/Plan2!G128)*100)-100</f>
        <v>-1.3563734360616309E-2</v>
      </c>
      <c r="H140" s="1">
        <f>((Plan2!H140/Plan2!H128)*100)-100</f>
        <v>149.55517271288826</v>
      </c>
      <c r="I140" s="1">
        <f>((Plan2!I140/Plan2!I128)*100)-100</f>
        <v>0.98509891088252743</v>
      </c>
      <c r="J140" s="1">
        <f>((Plan2!J140/Plan2!J128)*100)-100</f>
        <v>1.511333938069285</v>
      </c>
    </row>
    <row r="141" spans="1:10" x14ac:dyDescent="0.25">
      <c r="A141" s="3">
        <v>40299</v>
      </c>
      <c r="B141" s="1">
        <f>((Plan2!B141/Plan2!B129)*100)-100</f>
        <v>1.9771758837891866</v>
      </c>
      <c r="C141" s="1">
        <f>((Plan2!C141/Plan2!C129)*100)-100</f>
        <v>-1.7326720413922914</v>
      </c>
      <c r="D141" s="1">
        <f>((Plan2!D141/Plan2!D129)*100)-100</f>
        <v>18.75556667859388</v>
      </c>
      <c r="E141" s="1">
        <f>((Plan2!E141/Plan2!E129)*100)-100</f>
        <v>26.061972318990072</v>
      </c>
      <c r="F141" s="1">
        <f>((Plan2!F141/Plan2!F129)*100)-100</f>
        <v>14.827292323646105</v>
      </c>
      <c r="G141" s="1">
        <f>((Plan2!G141/Plan2!G129)*100)-100</f>
        <v>3.4040321490578407</v>
      </c>
      <c r="H141" s="1">
        <f>((Plan2!H141/Plan2!H129)*100)-100</f>
        <v>82.949179024675999</v>
      </c>
      <c r="I141" s="1">
        <f>((Plan2!I141/Plan2!I129)*100)-100</f>
        <v>2.7338091631393411</v>
      </c>
      <c r="J141" s="1">
        <f>((Plan2!J141/Plan2!J129)*100)-100</f>
        <v>3.5567151911432404</v>
      </c>
    </row>
    <row r="142" spans="1:10" x14ac:dyDescent="0.25">
      <c r="A142" s="3">
        <v>40330</v>
      </c>
      <c r="B142" s="1">
        <f>((Plan2!B142/Plan2!B130)*100)-100</f>
        <v>3.130616419355519</v>
      </c>
      <c r="C142" s="1">
        <f>((Plan2!C142/Plan2!C130)*100)-100</f>
        <v>-8.5377299289525155</v>
      </c>
      <c r="D142" s="1">
        <f>((Plan2!D142/Plan2!D130)*100)-100</f>
        <v>7.9997840631779127</v>
      </c>
      <c r="E142" s="1">
        <f>((Plan2!E142/Plan2!E130)*100)-100</f>
        <v>-6.0349323186972157</v>
      </c>
      <c r="F142" s="1">
        <f>((Plan2!F142/Plan2!F130)*100)-100</f>
        <v>0.33931922961498628</v>
      </c>
      <c r="G142" s="1">
        <f>((Plan2!G142/Plan2!G130)*100)-100</f>
        <v>4.3476603478823392</v>
      </c>
      <c r="H142" s="1">
        <f>((Plan2!H142/Plan2!H130)*100)-100</f>
        <v>135.00969515853444</v>
      </c>
      <c r="I142" s="1">
        <f>((Plan2!I142/Plan2!I130)*100)-100</f>
        <v>-11.492682146077016</v>
      </c>
      <c r="J142" s="1">
        <f>((Plan2!J142/Plan2!J130)*100)-100</f>
        <v>-9.5003784595916017</v>
      </c>
    </row>
    <row r="143" spans="1:10" x14ac:dyDescent="0.25">
      <c r="A143" s="3">
        <v>40360</v>
      </c>
      <c r="B143" s="1">
        <f>((Plan2!B143/Plan2!B131)*100)-100</f>
        <v>4.5216471661855735</v>
      </c>
      <c r="C143" s="1">
        <f>((Plan2!C143/Plan2!C131)*100)-100</f>
        <v>3.7648787116362854</v>
      </c>
      <c r="D143" s="1">
        <f>((Plan2!D143/Plan2!D131)*100)-100</f>
        <v>17.768354260407932</v>
      </c>
      <c r="E143" s="1">
        <f>((Plan2!E143/Plan2!E131)*100)-100</f>
        <v>-16.782512906317393</v>
      </c>
      <c r="F143" s="1">
        <f>((Plan2!F143/Plan2!F131)*100)-100</f>
        <v>1.7560985515802514</v>
      </c>
      <c r="G143" s="1">
        <f>((Plan2!G143/Plan2!G131)*100)-100</f>
        <v>0.23162508904339063</v>
      </c>
      <c r="H143" s="1">
        <f>((Plan2!H143/Plan2!H131)*100)-100</f>
        <v>95.668232327729868</v>
      </c>
      <c r="I143" s="1">
        <f>((Plan2!I143/Plan2!I131)*100)-100</f>
        <v>-0.18406813243343834</v>
      </c>
      <c r="J143" s="1">
        <f>((Plan2!J143/Plan2!J131)*100)-100</f>
        <v>-1.3715049003949815</v>
      </c>
    </row>
    <row r="144" spans="1:10" x14ac:dyDescent="0.25">
      <c r="A144" s="3">
        <v>40391</v>
      </c>
      <c r="B144" s="1">
        <f>((Plan2!B144/Plan2!B132)*100)-100</f>
        <v>10.17151879220674</v>
      </c>
      <c r="C144" s="1">
        <f>((Plan2!C144/Plan2!C132)*100)-100</f>
        <v>13.637302214655691</v>
      </c>
      <c r="D144" s="1">
        <f>((Plan2!D144/Plan2!D132)*100)-100</f>
        <v>8.8480838460279045</v>
      </c>
      <c r="E144" s="1">
        <f>((Plan2!E144/Plan2!E132)*100)-100</f>
        <v>16.645082095243964</v>
      </c>
      <c r="F144" s="1">
        <f>((Plan2!F144/Plan2!F132)*100)-100</f>
        <v>17.314995421834283</v>
      </c>
      <c r="G144" s="1">
        <f>((Plan2!G144/Plan2!G132)*100)-100</f>
        <v>15.597699813936813</v>
      </c>
      <c r="H144" s="1">
        <f>((Plan2!H144/Plan2!H132)*100)-100</f>
        <v>34.262607089837161</v>
      </c>
      <c r="I144" s="1">
        <f>((Plan2!I144/Plan2!I132)*100)-100</f>
        <v>17.903782823636689</v>
      </c>
      <c r="J144" s="1">
        <f>((Plan2!J144/Plan2!J132)*100)-100</f>
        <v>17.661312517483395</v>
      </c>
    </row>
    <row r="145" spans="1:17" x14ac:dyDescent="0.25">
      <c r="A145" s="3">
        <v>40422</v>
      </c>
      <c r="B145" s="1">
        <f>((Plan2!B145/Plan2!B133)*100)-100</f>
        <v>19.154597534779484</v>
      </c>
      <c r="C145" s="1">
        <f>((Plan2!C145/Plan2!C133)*100)-100</f>
        <v>-1.6282551960362781</v>
      </c>
      <c r="D145" s="1">
        <f>((Plan2!D145/Plan2!D133)*100)-100</f>
        <v>16.881057000940388</v>
      </c>
      <c r="E145" s="1">
        <f>((Plan2!E145/Plan2!E133)*100)-100</f>
        <v>26.094852531054656</v>
      </c>
      <c r="F145" s="1">
        <f>((Plan2!F145/Plan2!F133)*100)-100</f>
        <v>4.8913089907395317</v>
      </c>
      <c r="G145" s="1">
        <f>((Plan2!G145/Plan2!G133)*100)-100</f>
        <v>8.7820625033814679</v>
      </c>
      <c r="H145" s="1">
        <f>((Plan2!H145/Plan2!H133)*100)-100</f>
        <v>147.94350455378856</v>
      </c>
      <c r="I145" s="1">
        <f>((Plan2!I145/Plan2!I133)*100)-100</f>
        <v>20.355180885129059</v>
      </c>
      <c r="J145" s="1">
        <f>((Plan2!J145/Plan2!J133)*100)-100</f>
        <v>19.971480907016144</v>
      </c>
    </row>
    <row r="146" spans="1:17" x14ac:dyDescent="0.25">
      <c r="A146" s="3">
        <v>40452</v>
      </c>
      <c r="B146" s="1">
        <f>((Plan2!B146/Plan2!B134)*100)-100</f>
        <v>24.862445951654237</v>
      </c>
      <c r="C146" s="1">
        <f>((Plan2!C146/Plan2!C134)*100)-100</f>
        <v>-7.4045211176139247</v>
      </c>
      <c r="D146" s="1">
        <f>((Plan2!D146/Plan2!D134)*100)-100</f>
        <v>8.3280802879265963</v>
      </c>
      <c r="E146" s="1">
        <f>((Plan2!E146/Plan2!E134)*100)-100</f>
        <v>23.816778129063437</v>
      </c>
      <c r="F146" s="1">
        <f>((Plan2!F146/Plan2!F134)*100)-100</f>
        <v>0.90177476477339269</v>
      </c>
      <c r="G146" s="1">
        <f>((Plan2!G146/Plan2!G134)*100)-100</f>
        <v>1.3240157017333445</v>
      </c>
      <c r="H146" s="1">
        <f>((Plan2!H146/Plan2!H134)*100)-100</f>
        <v>116.04808718650577</v>
      </c>
      <c r="I146" s="1">
        <f>((Plan2!I146/Plan2!I134)*100)-100</f>
        <v>19.006931984112356</v>
      </c>
      <c r="J146" s="1">
        <f>((Plan2!J146/Plan2!J134)*100)-100</f>
        <v>19.488042338456651</v>
      </c>
    </row>
    <row r="147" spans="1:17" x14ac:dyDescent="0.25">
      <c r="A147" s="3">
        <v>40483</v>
      </c>
      <c r="B147" s="1">
        <f>((Plan2!B147/Plan2!B135)*100)-100</f>
        <v>3.277939854318987</v>
      </c>
      <c r="C147" s="1">
        <f>((Plan2!C147/Plan2!C135)*100)-100</f>
        <v>4.9728727086904883</v>
      </c>
      <c r="D147" s="1">
        <f>((Plan2!D147/Plan2!D135)*100)-100</f>
        <v>3.4967225674434843</v>
      </c>
      <c r="E147" s="1">
        <f>((Plan2!E147/Plan2!E135)*100)-100</f>
        <v>8.2845266956645673</v>
      </c>
      <c r="F147" s="1">
        <f>((Plan2!F147/Plan2!F135)*100)-100</f>
        <v>10.778980613074225</v>
      </c>
      <c r="G147" s="1">
        <f>((Plan2!G147/Plan2!G135)*100)-100</f>
        <v>-3.0989460349485967</v>
      </c>
      <c r="H147" s="1">
        <f>((Plan2!H147/Plan2!H135)*100)-100</f>
        <v>29.922856925572916</v>
      </c>
      <c r="I147" s="1">
        <f>((Plan2!I147/Plan2!I135)*100)-100</f>
        <v>3.2106092237522859</v>
      </c>
      <c r="J147" s="1">
        <f>((Plan2!J147/Plan2!J135)*100)-100</f>
        <v>3.2066065373260244</v>
      </c>
    </row>
    <row r="148" spans="1:17" x14ac:dyDescent="0.25">
      <c r="A148" s="3">
        <v>40513</v>
      </c>
      <c r="B148" s="1">
        <f>((Plan2!B148/Plan2!B136)*100)-100</f>
        <v>21.778998025812228</v>
      </c>
      <c r="C148" s="1">
        <f>((Plan2!C148/Plan2!C136)*100)-100</f>
        <v>2.3668227555974966</v>
      </c>
      <c r="D148" s="1">
        <f>((Plan2!D148/Plan2!D136)*100)-100</f>
        <v>33.923775446211152</v>
      </c>
      <c r="E148" s="1">
        <f>((Plan2!E148/Plan2!E136)*100)-100</f>
        <v>-15.159742543146777</v>
      </c>
      <c r="F148" s="1">
        <f>((Plan2!F148/Plan2!F136)*100)-100</f>
        <v>13.021878259670643</v>
      </c>
      <c r="G148" s="1">
        <f>((Plan2!G148/Plan2!G136)*100)-100</f>
        <v>12.976006522494913</v>
      </c>
      <c r="H148" s="1">
        <f>((Plan2!H148/Plan2!H136)*100)-100</f>
        <v>86.300254598049833</v>
      </c>
      <c r="I148" s="1">
        <f>((Plan2!I148/Plan2!I136)*100)-100</f>
        <v>6.9529992152355362</v>
      </c>
      <c r="J148" s="1">
        <f>((Plan2!J148/Plan2!J136)*100)-100</f>
        <v>6.6239849120023848</v>
      </c>
    </row>
    <row r="149" spans="1:17" x14ac:dyDescent="0.25">
      <c r="A149" s="3">
        <v>40544</v>
      </c>
      <c r="B149" s="1">
        <f>((Plan2!B149/Plan2!B137)*100)-100</f>
        <v>9.45151575609367</v>
      </c>
      <c r="C149" s="1">
        <f>((Plan2!C149/Plan2!C137)*100)-100</f>
        <v>13.632729775363515</v>
      </c>
      <c r="D149" s="1">
        <f>((Plan2!D149/Plan2!D137)*100)-100</f>
        <v>30.363523745416472</v>
      </c>
      <c r="E149" s="1">
        <f>((Plan2!E149/Plan2!E137)*100)-100</f>
        <v>-5.8072215471688651</v>
      </c>
      <c r="F149" s="1">
        <f>((Plan2!F149/Plan2!F137)*100)-100</f>
        <v>-3.5358580425580755</v>
      </c>
      <c r="G149" s="1">
        <f>((Plan2!G149/Plan2!G137)*100)-100</f>
        <v>42.253623631833307</v>
      </c>
      <c r="H149" s="1">
        <f>((Plan2!H149/Plan2!H137)*100)-100</f>
        <v>83.015144759160194</v>
      </c>
      <c r="I149" s="1">
        <f>((Plan2!I149/Plan2!I137)*100)-100</f>
        <v>6.7090637341417221</v>
      </c>
      <c r="J149" s="1">
        <f>((Plan2!J149/Plan2!J137)*100)-100</f>
        <v>7.4287779273401071</v>
      </c>
      <c r="K149" s="44"/>
      <c r="L149" s="39"/>
      <c r="M149" s="39"/>
      <c r="N149" s="39"/>
      <c r="O149" s="39"/>
      <c r="P149" s="39"/>
      <c r="Q149" s="38"/>
    </row>
    <row r="150" spans="1:17" x14ac:dyDescent="0.25">
      <c r="A150" s="3">
        <v>40575</v>
      </c>
      <c r="B150" s="1">
        <f>((Plan2!B150/Plan2!B138)*100)-100</f>
        <v>8.8625837941552561</v>
      </c>
      <c r="C150" s="1">
        <f>((Plan2!C150/Plan2!C138)*100)-100</f>
        <v>27.005682447753657</v>
      </c>
      <c r="D150" s="1">
        <f>((Plan2!D150/Plan2!D138)*100)-100</f>
        <v>7.5193475199587567</v>
      </c>
      <c r="E150" s="1">
        <f>((Plan2!E150/Plan2!E138)*100)-100</f>
        <v>22.468092359141536</v>
      </c>
      <c r="F150" s="1">
        <f>((Plan2!F150/Plan2!F138)*100)-100</f>
        <v>3.8085582349109757</v>
      </c>
      <c r="G150" s="1">
        <f>((Plan2!G150/Plan2!G138)*100)-100</f>
        <v>25.500281459739128</v>
      </c>
      <c r="H150" s="1">
        <f>((Plan2!H150/Plan2!H138)*100)-100</f>
        <v>30.374555539344641</v>
      </c>
      <c r="I150" s="1">
        <f>((Plan2!I150/Plan2!I138)*100)-100</f>
        <v>14.346040915671949</v>
      </c>
      <c r="J150" s="1">
        <f>((Plan2!J150/Plan2!J138)*100)-100</f>
        <v>13.961913552414941</v>
      </c>
      <c r="K150" s="44"/>
      <c r="L150" s="39"/>
      <c r="M150" s="39"/>
      <c r="N150" s="39"/>
      <c r="O150" s="39"/>
      <c r="P150" s="39"/>
      <c r="Q150" s="38"/>
    </row>
    <row r="151" spans="1:17" x14ac:dyDescent="0.25">
      <c r="A151" s="3">
        <v>40603</v>
      </c>
      <c r="B151" s="1">
        <f>((Plan2!B151/Plan2!B139)*100)-100</f>
        <v>6.5017864428905199</v>
      </c>
      <c r="C151" s="1">
        <f>((Plan2!C151/Plan2!C139)*100)-100</f>
        <v>-4.4035223863207023</v>
      </c>
      <c r="D151" s="1">
        <f>((Plan2!D151/Plan2!D139)*100)-100</f>
        <v>5.1239385689218153</v>
      </c>
      <c r="E151" s="1">
        <f>((Plan2!E151/Plan2!E139)*100)-100</f>
        <v>10.758114172990133</v>
      </c>
      <c r="F151" s="1">
        <f>((Plan2!F151/Plan2!F139)*100)-100</f>
        <v>-20.734190058583252</v>
      </c>
      <c r="G151" s="1">
        <f>((Plan2!G151/Plan2!G139)*100)-100</f>
        <v>9.9938591335612159</v>
      </c>
      <c r="H151" s="1">
        <f>((Plan2!H151/Plan2!H139)*100)-100</f>
        <v>78.581344052640986</v>
      </c>
      <c r="I151" s="1">
        <f>((Plan2!I151/Plan2!I139)*100)-100</f>
        <v>5.6620151538610486</v>
      </c>
      <c r="J151" s="1">
        <f>((Plan2!J151/Plan2!J139)*100)-100</f>
        <v>5.3506351633936191</v>
      </c>
      <c r="K151" s="44"/>
      <c r="L151" s="39"/>
      <c r="M151" s="39"/>
      <c r="N151" s="39"/>
      <c r="O151" s="39"/>
      <c r="P151" s="39"/>
      <c r="Q151" s="38"/>
    </row>
    <row r="152" spans="1:17" x14ac:dyDescent="0.25">
      <c r="A152" s="3">
        <v>40634</v>
      </c>
      <c r="B152" s="1">
        <f>((Plan2!B152/Plan2!B140)*100)-100</f>
        <v>17.422889265924837</v>
      </c>
      <c r="C152" s="1">
        <f>((Plan2!C152/Plan2!C140)*100)-100</f>
        <v>1.0540383724702451</v>
      </c>
      <c r="D152" s="1">
        <f>((Plan2!D152/Plan2!D140)*100)-100</f>
        <v>-0.40524831302836617</v>
      </c>
      <c r="E152" s="1">
        <f>((Plan2!E152/Plan2!E140)*100)-100</f>
        <v>1.1985136293584304</v>
      </c>
      <c r="F152" s="1">
        <f>((Plan2!F152/Plan2!F140)*100)-100</f>
        <v>-21.289631359942973</v>
      </c>
      <c r="G152" s="1">
        <f>((Plan2!G152/Plan2!G140)*100)-100</f>
        <v>21.443317106726482</v>
      </c>
      <c r="H152" s="1">
        <f>((Plan2!H152/Plan2!H140)*100)-100</f>
        <v>82.818265313430942</v>
      </c>
      <c r="I152" s="1">
        <f>((Plan2!I152/Plan2!I140)*100)-100</f>
        <v>12.688392693779832</v>
      </c>
      <c r="J152" s="1">
        <f>((Plan2!J152/Plan2!J140)*100)-100</f>
        <v>13.533021325354341</v>
      </c>
      <c r="K152" s="44"/>
      <c r="L152" s="39"/>
      <c r="M152" s="39"/>
      <c r="N152" s="39"/>
      <c r="O152" s="39"/>
      <c r="P152" s="39"/>
      <c r="Q152" s="38"/>
    </row>
    <row r="153" spans="1:17" x14ac:dyDescent="0.25">
      <c r="A153" s="3">
        <v>40664</v>
      </c>
      <c r="B153" s="1">
        <f>((Plan2!B153/Plan2!B141)*100)-100</f>
        <v>5.7918671312261267</v>
      </c>
      <c r="C153" s="1">
        <f>((Plan2!C153/Plan2!C141)*100)-100</f>
        <v>5.0847389040356461</v>
      </c>
      <c r="D153" s="1">
        <f>((Plan2!D153/Plan2!D141)*100)-100</f>
        <v>9.2964838196035231</v>
      </c>
      <c r="E153" s="1">
        <f>((Plan2!E153/Plan2!E141)*100)-100</f>
        <v>20.305231032681917</v>
      </c>
      <c r="F153" s="1">
        <f>((Plan2!F153/Plan2!F141)*100)-100</f>
        <v>-15.357679299685088</v>
      </c>
      <c r="G153" s="1">
        <f>((Plan2!G153/Plan2!G141)*100)-100</f>
        <v>13.170460161732294</v>
      </c>
      <c r="H153" s="1">
        <f>((Plan2!H153/Plan2!H141)*100)-100</f>
        <v>93.3990339249643</v>
      </c>
      <c r="I153" s="1">
        <f>((Plan2!I153/Plan2!I141)*100)-100</f>
        <v>15.345233137168137</v>
      </c>
      <c r="J153" s="1">
        <f>((Plan2!J153/Plan2!J141)*100)-100</f>
        <v>12.974409938911819</v>
      </c>
      <c r="K153" s="44"/>
      <c r="L153" s="39"/>
      <c r="M153" s="39"/>
      <c r="N153" s="39"/>
      <c r="O153" s="39"/>
      <c r="P153" s="39"/>
      <c r="Q153" s="38"/>
    </row>
    <row r="154" spans="1:17" x14ac:dyDescent="0.25">
      <c r="A154" s="3">
        <v>40695</v>
      </c>
      <c r="B154" s="1">
        <f>((Plan2!B154/Plan2!B142)*100)-100</f>
        <v>26.314292932778187</v>
      </c>
      <c r="C154" s="1">
        <f>((Plan2!C154/Plan2!C142)*100)-100</f>
        <v>6.9155081956199638</v>
      </c>
      <c r="D154" s="1">
        <f>((Plan2!D154/Plan2!D142)*100)-100</f>
        <v>23.619542119907109</v>
      </c>
      <c r="E154" s="1">
        <f>((Plan2!E154/Plan2!E142)*100)-100</f>
        <v>81.711368077874226</v>
      </c>
      <c r="F154" s="1">
        <f>((Plan2!F154/Plan2!F142)*100)-100</f>
        <v>-2.0605265727103017</v>
      </c>
      <c r="G154" s="1">
        <f>((Plan2!G154/Plan2!G142)*100)-100</f>
        <v>17.518816019704616</v>
      </c>
      <c r="H154" s="1">
        <f>((Plan2!H154/Plan2!H142)*100)-100</f>
        <v>72.472489914194853</v>
      </c>
      <c r="I154" s="1">
        <f>((Plan2!I154/Plan2!I142)*100)-100</f>
        <v>21.623849256373191</v>
      </c>
      <c r="J154" s="1">
        <f>((Plan2!J154/Plan2!J142)*100)-100</f>
        <v>20.702703263237581</v>
      </c>
      <c r="K154" s="44"/>
      <c r="L154" s="39"/>
      <c r="M154" s="39"/>
      <c r="N154" s="39"/>
      <c r="O154" s="39"/>
      <c r="P154" s="39"/>
      <c r="Q154" s="38"/>
    </row>
    <row r="155" spans="1:17" x14ac:dyDescent="0.25">
      <c r="A155" s="3">
        <v>40725</v>
      </c>
      <c r="B155" s="1">
        <f>((Plan2!B155/Plan2!B143)*100)-100</f>
        <v>12.592347267926456</v>
      </c>
      <c r="C155" s="1">
        <f>((Plan2!C155/Plan2!C143)*100)-100</f>
        <v>2.5213924511574106</v>
      </c>
      <c r="D155" s="1">
        <f>((Plan2!D155/Plan2!D143)*100)-100</f>
        <v>-1.5125106187547459</v>
      </c>
      <c r="E155" s="1">
        <f>((Plan2!E155/Plan2!E143)*100)-100</f>
        <v>22.344741796800818</v>
      </c>
      <c r="F155" s="1">
        <f>((Plan2!F155/Plan2!F143)*100)-100</f>
        <v>-5.6069158654260605</v>
      </c>
      <c r="G155" s="1">
        <f>((Plan2!G155/Plan2!G143)*100)-100</f>
        <v>35.747961929291819</v>
      </c>
      <c r="H155" s="1">
        <f>((Plan2!H155/Plan2!H143)*100)-100</f>
        <v>80.808660698550426</v>
      </c>
      <c r="I155" s="1">
        <f>((Plan2!I155/Plan2!I143)*100)-100</f>
        <v>10.599104138000286</v>
      </c>
      <c r="J155" s="1">
        <f>((Plan2!J155/Plan2!J143)*100)-100</f>
        <v>11.506510817984378</v>
      </c>
      <c r="K155" s="44"/>
      <c r="L155" s="39"/>
      <c r="M155" s="39"/>
      <c r="N155" s="39"/>
      <c r="O155" s="39"/>
      <c r="P155" s="39"/>
      <c r="Q155" s="38"/>
    </row>
    <row r="156" spans="1:17" x14ac:dyDescent="0.25">
      <c r="A156" s="3">
        <v>40756</v>
      </c>
      <c r="B156" s="1">
        <f>((Plan2!B156/Plan2!B144)*100)-100</f>
        <v>14.949563624505018</v>
      </c>
      <c r="C156" s="1">
        <f>((Plan2!C156/Plan2!C144)*100)-100</f>
        <v>2.4330914229567355</v>
      </c>
      <c r="D156" s="1">
        <f>((Plan2!D156/Plan2!D144)*100)-100</f>
        <v>8.5742799083775338</v>
      </c>
      <c r="E156" s="1">
        <f>((Plan2!E156/Plan2!E144)*100)-100</f>
        <v>7.7919590484475805</v>
      </c>
      <c r="F156" s="1">
        <f>((Plan2!F156/Plan2!F144)*100)-100</f>
        <v>-5.9473205251530601</v>
      </c>
      <c r="G156" s="1">
        <f>((Plan2!G156/Plan2!G144)*100)-100</f>
        <v>4.1381765901011676</v>
      </c>
      <c r="H156" s="1">
        <f>((Plan2!H156/Plan2!H144)*100)-100</f>
        <v>113.70562492036552</v>
      </c>
      <c r="I156" s="1">
        <f>((Plan2!I156/Plan2!I144)*100)-100</f>
        <v>14.23418195001544</v>
      </c>
      <c r="J156" s="1">
        <f>((Plan2!J156/Plan2!J144)*100)-100</f>
        <v>13.243954816735368</v>
      </c>
      <c r="K156" s="44"/>
      <c r="L156" s="39"/>
      <c r="M156" s="39"/>
      <c r="N156" s="39"/>
      <c r="O156" s="39"/>
      <c r="P156" s="39"/>
      <c r="Q156" s="38"/>
    </row>
    <row r="157" spans="1:17" x14ac:dyDescent="0.25">
      <c r="A157" s="3">
        <v>40787</v>
      </c>
      <c r="B157" s="1">
        <f>((Plan2!B157/Plan2!B145)*100)-100</f>
        <v>10.551033828697285</v>
      </c>
      <c r="C157" s="1">
        <f>((Plan2!C157/Plan2!C145)*100)-100</f>
        <v>0.49375095645712008</v>
      </c>
      <c r="D157" s="1">
        <f>((Plan2!D157/Plan2!D145)*100)-100</f>
        <v>-3.4543002981797741</v>
      </c>
      <c r="E157" s="1">
        <f>((Plan2!E157/Plan2!E145)*100)-100</f>
        <v>-42.76114686701613</v>
      </c>
      <c r="F157" s="1">
        <f>((Plan2!F157/Plan2!F145)*100)-100</f>
        <v>-5.5214811920401559</v>
      </c>
      <c r="G157" s="1">
        <f>((Plan2!G157/Plan2!G145)*100)-100</f>
        <v>-0.48668710171716612</v>
      </c>
      <c r="H157" s="1">
        <f>((Plan2!H157/Plan2!H145)*100)-100</f>
        <v>59.870720050071128</v>
      </c>
      <c r="I157" s="1">
        <f>((Plan2!I157/Plan2!I145)*100)-100</f>
        <v>1.8774354029345091</v>
      </c>
      <c r="J157" s="1">
        <f>((Plan2!J157/Plan2!J145)*100)-100</f>
        <v>2.0671215659275219</v>
      </c>
      <c r="K157" s="44"/>
      <c r="L157" s="39"/>
      <c r="M157" s="39"/>
      <c r="N157" s="39"/>
      <c r="O157" s="39"/>
      <c r="P157" s="39"/>
      <c r="Q157" s="38"/>
    </row>
    <row r="158" spans="1:17" x14ac:dyDescent="0.25">
      <c r="A158" s="3">
        <v>40817</v>
      </c>
      <c r="B158" s="1">
        <f>((Plan2!B158/Plan2!B146)*100)-100</f>
        <v>-5.9126581504721685</v>
      </c>
      <c r="C158" s="1">
        <f>((Plan2!C158/Plan2!C146)*100)-100</f>
        <v>-9.2906476400265063</v>
      </c>
      <c r="D158" s="1">
        <f>((Plan2!D158/Plan2!D146)*100)-100</f>
        <v>-2.4884577405830299</v>
      </c>
      <c r="E158" s="1">
        <f>((Plan2!E158/Plan2!E146)*100)-100</f>
        <v>-28.281057869924936</v>
      </c>
      <c r="F158" s="1">
        <f>((Plan2!F158/Plan2!F146)*100)-100</f>
        <v>-6.6804634561745928</v>
      </c>
      <c r="G158" s="1">
        <f>((Plan2!G158/Plan2!G146)*100)-100</f>
        <v>21.896312772190214</v>
      </c>
      <c r="H158" s="1">
        <f>((Plan2!H158/Plan2!H146)*100)-100</f>
        <v>53.927472452873246</v>
      </c>
      <c r="I158" s="1">
        <f>((Plan2!I158/Plan2!I146)*100)-100</f>
        <v>4.979941622609374E-2</v>
      </c>
      <c r="J158" s="1">
        <f>((Plan2!J158/Plan2!J146)*100)-100</f>
        <v>0.36536278273628398</v>
      </c>
      <c r="K158" s="44"/>
      <c r="L158" s="39"/>
      <c r="M158" s="39"/>
      <c r="N158" s="39"/>
      <c r="O158" s="39"/>
      <c r="P158" s="39"/>
      <c r="Q158" s="38"/>
    </row>
    <row r="159" spans="1:17" x14ac:dyDescent="0.25">
      <c r="A159" s="3">
        <v>40848</v>
      </c>
      <c r="B159" s="1">
        <f>((Plan2!B159/Plan2!B147)*100)-100</f>
        <v>9.6828966794791427</v>
      </c>
      <c r="C159" s="1">
        <f>((Plan2!C159/Plan2!C147)*100)-100</f>
        <v>-4.7824779137403084</v>
      </c>
      <c r="D159" s="1">
        <f>((Plan2!D159/Plan2!D147)*100)-100</f>
        <v>40.083331377676103</v>
      </c>
      <c r="E159" s="1">
        <f>((Plan2!E159/Plan2!E147)*100)-100</f>
        <v>37.61284793459464</v>
      </c>
      <c r="F159" s="1">
        <f>((Plan2!F159/Plan2!F147)*100)-100</f>
        <v>-13.941331559244432</v>
      </c>
      <c r="G159" s="1">
        <f>((Plan2!G159/Plan2!G147)*100)-100</f>
        <v>7.7492536493055582</v>
      </c>
      <c r="H159" s="1">
        <f>((Plan2!H159/Plan2!H147)*100)-100</f>
        <v>134.88976520123623</v>
      </c>
      <c r="I159" s="1">
        <f>((Plan2!I159/Plan2!I147)*100)-100</f>
        <v>21.674630009153788</v>
      </c>
      <c r="J159" s="1">
        <f>((Plan2!J159/Plan2!J147)*100)-100</f>
        <v>20.318351397329252</v>
      </c>
      <c r="K159" s="44"/>
      <c r="L159" s="39"/>
      <c r="M159" s="39"/>
      <c r="N159" s="39"/>
      <c r="O159" s="39"/>
      <c r="P159" s="39"/>
      <c r="Q159" s="38"/>
    </row>
    <row r="160" spans="1:17" x14ac:dyDescent="0.25">
      <c r="A160" s="3">
        <v>40878</v>
      </c>
      <c r="B160" s="1">
        <f>((Plan2!B160/Plan2!B148)*100)-100</f>
        <v>14.132527528820575</v>
      </c>
      <c r="C160" s="1">
        <f>((Plan2!C160/Plan2!C148)*100)-100</f>
        <v>-2.4308952483200414</v>
      </c>
      <c r="D160" s="1">
        <f>((Plan2!D160/Plan2!D148)*100)-100</f>
        <v>-19.357334900669102</v>
      </c>
      <c r="E160" s="1">
        <f>((Plan2!E160/Plan2!E148)*100)-100</f>
        <v>37.732828822211019</v>
      </c>
      <c r="F160" s="1">
        <f>((Plan2!F160/Plan2!F148)*100)-100</f>
        <v>-21.186756357255717</v>
      </c>
      <c r="G160" s="1">
        <f>((Plan2!G160/Plan2!G148)*100)-100</f>
        <v>-0.57148796619760844</v>
      </c>
      <c r="H160" s="1">
        <f>((Plan2!H160/Plan2!H148)*100)-100</f>
        <v>68.811142792354843</v>
      </c>
      <c r="I160" s="1">
        <f>((Plan2!I160/Plan2!I148)*100)-100</f>
        <v>6.2598471913045444</v>
      </c>
      <c r="J160" s="1">
        <f>((Plan2!J160/Plan2!J148)*100)-100</f>
        <v>6.4508396709902058</v>
      </c>
      <c r="K160" s="44"/>
      <c r="L160" s="39"/>
      <c r="M160" s="39"/>
      <c r="N160" s="39"/>
      <c r="O160" s="39"/>
      <c r="P160" s="39"/>
      <c r="Q160" s="38"/>
    </row>
    <row r="161" spans="1:17" x14ac:dyDescent="0.25">
      <c r="A161" s="3">
        <v>40909</v>
      </c>
      <c r="B161" s="1">
        <f>((Plan2!B161/Plan2!B149)*100)-100</f>
        <v>20.436049676298239</v>
      </c>
      <c r="C161" s="1">
        <f>((Plan2!C161/Plan2!C149)*100)-100</f>
        <v>9.1449336439616076</v>
      </c>
      <c r="D161" s="1">
        <f>((Plan2!D161/Plan2!D149)*100)-100</f>
        <v>-9.0330876359683003</v>
      </c>
      <c r="E161" s="1">
        <f>((Plan2!E161/Plan2!E149)*100)-100</f>
        <v>71.031093162870121</v>
      </c>
      <c r="F161" s="1">
        <f>((Plan2!F161/Plan2!F149)*100)-100</f>
        <v>8.8470534543184698</v>
      </c>
      <c r="G161" s="1">
        <f>((Plan2!G161/Plan2!G149)*100)-100</f>
        <v>-6.3115572468917804</v>
      </c>
      <c r="H161" s="1">
        <f>((Plan2!H161/Plan2!H149)*100)-100</f>
        <v>68.857077320329608</v>
      </c>
      <c r="I161" s="1">
        <f>((Plan2!I161/Plan2!I149)*100)-100</f>
        <v>-6.8918844265493391</v>
      </c>
      <c r="J161" s="1">
        <f>((Plan2!J161/Plan2!J149)*100)-100</f>
        <v>16.818693511337329</v>
      </c>
      <c r="K161" s="44"/>
      <c r="L161" s="39"/>
      <c r="M161" s="39"/>
      <c r="N161" s="39"/>
      <c r="O161" s="39"/>
      <c r="P161" s="39"/>
      <c r="Q161" s="38"/>
    </row>
    <row r="162" spans="1:17" x14ac:dyDescent="0.25">
      <c r="A162" s="3">
        <v>40940</v>
      </c>
      <c r="B162" s="1">
        <f>((Plan2!B162/Plan2!B150)*100)-100</f>
        <v>1.1362509883440737</v>
      </c>
      <c r="C162" s="1">
        <f>((Plan2!C162/Plan2!C150)*100)-100</f>
        <v>1.2948811404342848</v>
      </c>
      <c r="D162" s="1">
        <f>((Plan2!D162/Plan2!D150)*100)-100</f>
        <v>-14.297573413351955</v>
      </c>
      <c r="E162" s="1">
        <f>((Plan2!E162/Plan2!E150)*100)-100</f>
        <v>3.204837484905994</v>
      </c>
      <c r="F162" s="1">
        <f>((Plan2!F162/Plan2!F150)*100)-100</f>
        <v>1.2798375188950217</v>
      </c>
      <c r="G162" s="1">
        <f>((Plan2!G162/Plan2!G150)*100)-100</f>
        <v>-25.434427644494747</v>
      </c>
      <c r="H162" s="1">
        <f>((Plan2!H162/Plan2!H150)*100)-100</f>
        <v>190.6665717434895</v>
      </c>
      <c r="I162" s="1">
        <f>((Plan2!I162/Plan2!I150)*100)-100</f>
        <v>0.40876005585272424</v>
      </c>
      <c r="J162" s="1">
        <f>((Plan2!J162/Plan2!J150)*100)-100</f>
        <v>17.590607264261678</v>
      </c>
      <c r="K162" s="44"/>
      <c r="L162" s="39"/>
      <c r="M162" s="39"/>
      <c r="N162" s="39"/>
      <c r="O162" s="39"/>
      <c r="P162" s="39"/>
      <c r="Q162" s="38"/>
    </row>
    <row r="163" spans="1:17" x14ac:dyDescent="0.25">
      <c r="A163" s="3">
        <v>40969</v>
      </c>
      <c r="B163" s="1">
        <f>((Plan2!B163/Plan2!B151)*100)-100</f>
        <v>11.038495503916351</v>
      </c>
      <c r="C163" s="1">
        <f>((Plan2!C163/Plan2!C151)*100)-100</f>
        <v>34.769981725146124</v>
      </c>
      <c r="D163" s="1">
        <f>((Plan2!D163/Plan2!D151)*100)-100</f>
        <v>6.5200295096508114</v>
      </c>
      <c r="E163" s="1">
        <f>((Plan2!E163/Plan2!E151)*100)-100</f>
        <v>36.533371967933704</v>
      </c>
      <c r="F163" s="1">
        <f>((Plan2!F163/Plan2!F151)*100)-100</f>
        <v>17.068425729885533</v>
      </c>
      <c r="G163" s="1">
        <f>((Plan2!G163/Plan2!G151)*100)-100</f>
        <v>58.20706411104922</v>
      </c>
      <c r="H163" s="1">
        <f>((Plan2!H163/Plan2!H151)*100)-100</f>
        <v>29.782877898095165</v>
      </c>
      <c r="I163" s="1">
        <f>((Plan2!I163/Plan2!I151)*100)-100</f>
        <v>-13.487409163759864</v>
      </c>
      <c r="J163" s="1">
        <f>((Plan2!J163/Plan2!J151)*100)-100</f>
        <v>10.449729257969636</v>
      </c>
      <c r="K163" s="44"/>
      <c r="L163" s="39"/>
      <c r="M163" s="39"/>
      <c r="N163" s="39"/>
      <c r="O163" s="39"/>
      <c r="P163" s="39"/>
      <c r="Q163" s="38"/>
    </row>
    <row r="164" spans="1:17" x14ac:dyDescent="0.25">
      <c r="A164" s="3">
        <v>41000</v>
      </c>
      <c r="B164" s="1">
        <f>((Plan2!B164/Plan2!B152)*100)-100</f>
        <v>-7.9265876153054933</v>
      </c>
      <c r="C164" s="1">
        <f>((Plan2!C164/Plan2!C152)*100)-100</f>
        <v>-3.1901680456448815</v>
      </c>
      <c r="D164" s="1">
        <f>((Plan2!D164/Plan2!D152)*100)-100</f>
        <v>-2.7113882012550761</v>
      </c>
      <c r="E164" s="1">
        <f>((Plan2!E164/Plan2!E152)*100)-100</f>
        <v>15.283196202048003</v>
      </c>
      <c r="F164" s="1">
        <f>((Plan2!F164/Plan2!F152)*100)-100</f>
        <v>21.364480818217018</v>
      </c>
      <c r="G164" s="1">
        <f>((Plan2!G164/Plan2!G152)*100)-100</f>
        <v>5.1597557051422172</v>
      </c>
      <c r="H164" s="1">
        <f>((Plan2!H164/Plan2!H152)*100)-100</f>
        <v>29.193167324499427</v>
      </c>
      <c r="I164" s="1">
        <f>((Plan2!I164/Plan2!I152)*100)-100</f>
        <v>-26.986844876199243</v>
      </c>
      <c r="J164" s="1">
        <f>((Plan2!J164/Plan2!J152)*100)-100</f>
        <v>-5.6663883974669318</v>
      </c>
      <c r="K164" s="44"/>
      <c r="L164" s="39"/>
      <c r="M164" s="39"/>
      <c r="N164" s="39"/>
      <c r="O164" s="39"/>
      <c r="P164" s="39"/>
      <c r="Q164" s="38"/>
    </row>
    <row r="165" spans="1:17" x14ac:dyDescent="0.25">
      <c r="A165" s="3">
        <v>41030</v>
      </c>
      <c r="B165" s="1">
        <f>((Plan2!B165/Plan2!B153)*100)-100</f>
        <v>2.8113602838163274</v>
      </c>
      <c r="C165" s="1">
        <f>((Plan2!C165/Plan2!C153)*100)-100</f>
        <v>-2.0787806584720272</v>
      </c>
      <c r="D165" s="1">
        <f>((Plan2!D165/Plan2!D153)*100)-100</f>
        <v>-4.9972086775300681</v>
      </c>
      <c r="E165" s="1">
        <f>((Plan2!E165/Plan2!E153)*100)-100</f>
        <v>0.81862092709424417</v>
      </c>
      <c r="F165" s="1">
        <f>((Plan2!F165/Plan2!F153)*100)-100</f>
        <v>13.083365036536748</v>
      </c>
      <c r="G165" s="1">
        <f>((Plan2!G165/Plan2!G153)*100)-100</f>
        <v>2.5822073311530858</v>
      </c>
      <c r="H165" s="1">
        <f>((Plan2!H165/Plan2!H153)*100)-100</f>
        <v>74.809872362539977</v>
      </c>
      <c r="I165" s="1">
        <f>((Plan2!I165/Plan2!I153)*100)-100</f>
        <v>-7.9794735611829992</v>
      </c>
      <c r="J165" s="1">
        <f>((Plan2!J165/Plan2!J153)*100)-100</f>
        <v>11.49669251503849</v>
      </c>
      <c r="K165" s="44"/>
      <c r="L165" s="39"/>
      <c r="M165" s="39"/>
      <c r="N165" s="39"/>
      <c r="O165" s="39"/>
      <c r="P165" s="39"/>
      <c r="Q165" s="38"/>
    </row>
    <row r="166" spans="1:17" x14ac:dyDescent="0.25">
      <c r="A166" s="3">
        <v>41061</v>
      </c>
      <c r="B166" s="1">
        <f>((Plan2!B166/Plan2!B154)*100)-100</f>
        <v>-3.5200845519784565</v>
      </c>
      <c r="C166" s="1">
        <f>((Plan2!C166/Plan2!C154)*100)-100</f>
        <v>14.317675573318695</v>
      </c>
      <c r="D166" s="1">
        <f>((Plan2!D166/Plan2!D154)*100)-100</f>
        <v>0.21463207606784351</v>
      </c>
      <c r="E166" s="1">
        <f>((Plan2!E166/Plan2!E154)*100)-100</f>
        <v>-28.319565057742977</v>
      </c>
      <c r="F166" s="1">
        <f>((Plan2!F166/Plan2!F154)*100)-100</f>
        <v>14.347009039878287</v>
      </c>
      <c r="G166" s="1">
        <f>((Plan2!G166/Plan2!G154)*100)-100</f>
        <v>-2.9442017790299673</v>
      </c>
      <c r="H166" s="1">
        <f>((Plan2!H166/Plan2!H154)*100)-100</f>
        <v>18.757958995036887</v>
      </c>
      <c r="I166" s="1">
        <f>((Plan2!I166/Plan2!I154)*100)-100</f>
        <v>-25.599935626274402</v>
      </c>
      <c r="J166" s="1">
        <f>((Plan2!J166/Plan2!J154)*100)-100</f>
        <v>-4.5620410363578401</v>
      </c>
      <c r="K166" s="44"/>
      <c r="L166" s="39"/>
      <c r="M166" s="39"/>
      <c r="N166" s="39"/>
      <c r="O166" s="39"/>
      <c r="P166" s="39"/>
      <c r="Q166" s="38"/>
    </row>
    <row r="167" spans="1:17" x14ac:dyDescent="0.25">
      <c r="A167" s="3">
        <v>41091</v>
      </c>
      <c r="B167" s="1">
        <f>((Plan2!B167/Plan2!B155)*100)-100</f>
        <v>4.2292597525986082</v>
      </c>
      <c r="C167" s="1">
        <f>((Plan2!C167/Plan2!C155)*100)-100</f>
        <v>31.429589366067091</v>
      </c>
      <c r="D167" s="1">
        <f>((Plan2!D167/Plan2!D155)*100)-100</f>
        <v>6.6875970432796095</v>
      </c>
      <c r="E167" s="1">
        <f>((Plan2!E167/Plan2!E155)*100)-100</f>
        <v>26.840654274218352</v>
      </c>
      <c r="F167" s="1">
        <f>((Plan2!F167/Plan2!F155)*100)-100</f>
        <v>19.253577709730081</v>
      </c>
      <c r="G167" s="1">
        <f>((Plan2!G167/Plan2!G155)*100)-100</f>
        <v>-15.028668723905753</v>
      </c>
      <c r="H167" s="1">
        <f>((Plan2!H167/Plan2!H155)*100)-100</f>
        <v>11.5592877203255</v>
      </c>
      <c r="I167" s="1">
        <f>((Plan2!I167/Plan2!I155)*100)-100</f>
        <v>-16.414384866539095</v>
      </c>
      <c r="J167" s="1">
        <f>((Plan2!J167/Plan2!J155)*100)-100</f>
        <v>4.5054752923455936</v>
      </c>
      <c r="K167" s="44"/>
      <c r="L167" s="39"/>
      <c r="M167" s="39"/>
      <c r="N167" s="39"/>
      <c r="O167" s="39"/>
      <c r="P167" s="39"/>
      <c r="Q167" s="38"/>
    </row>
    <row r="168" spans="1:17" x14ac:dyDescent="0.25">
      <c r="A168" s="3">
        <v>41122</v>
      </c>
      <c r="B168" s="1">
        <f>((Plan2!B168/Plan2!B156)*100)-100</f>
        <v>-6.6806179750481647</v>
      </c>
      <c r="C168" s="1">
        <f>((Plan2!C168/Plan2!C156)*100)-100</f>
        <v>19.164583955614319</v>
      </c>
      <c r="D168" s="1">
        <f>((Plan2!D168/Plan2!D156)*100)-100</f>
        <v>1.0096365154777232</v>
      </c>
      <c r="E168" s="1">
        <f>((Plan2!E168/Plan2!E156)*100)-100</f>
        <v>16.387989790079629</v>
      </c>
      <c r="F168" s="1">
        <f>((Plan2!F168/Plan2!F156)*100)-100</f>
        <v>13.87074206332575</v>
      </c>
      <c r="G168" s="1">
        <f>((Plan2!G168/Plan2!G156)*100)-100</f>
        <v>-9.1371173787754998</v>
      </c>
      <c r="H168" s="1">
        <f>((Plan2!H168/Plan2!H156)*100)-100</f>
        <v>54.355534295530987</v>
      </c>
      <c r="I168" s="1">
        <f>((Plan2!I168/Plan2!I156)*100)-100</f>
        <v>-12.180999987521474</v>
      </c>
      <c r="J168" s="1">
        <f>((Plan2!J168/Plan2!J156)*100)-100</f>
        <v>4.6058242561930314</v>
      </c>
      <c r="K168" s="44"/>
      <c r="L168" s="39"/>
      <c r="M168" s="39"/>
      <c r="N168" s="39"/>
      <c r="O168" s="39"/>
      <c r="P168" s="39"/>
      <c r="Q168" s="38"/>
    </row>
    <row r="169" spans="1:17" x14ac:dyDescent="0.25">
      <c r="A169" s="3">
        <v>41153</v>
      </c>
      <c r="B169" s="1">
        <f>((Plan2!B169/Plan2!B157)*100)-100</f>
        <v>2.2864103701457879</v>
      </c>
      <c r="C169" s="1">
        <f>((Plan2!C169/Plan2!C157)*100)-100</f>
        <v>-4.4796686472244005</v>
      </c>
      <c r="D169" s="1">
        <f>((Plan2!D169/Plan2!D157)*100)-100</f>
        <v>11.336527435638004</v>
      </c>
      <c r="E169" s="1">
        <f>((Plan2!E169/Plan2!E157)*100)-100</f>
        <v>65.704909524457719</v>
      </c>
      <c r="F169" s="1">
        <f>((Plan2!F169/Plan2!F157)*100)-100</f>
        <v>9.7789204359670379</v>
      </c>
      <c r="G169" s="1">
        <f>((Plan2!G169/Plan2!G157)*100)-100</f>
        <v>-0.45225808232598297</v>
      </c>
      <c r="H169" s="1">
        <f>((Plan2!H169/Plan2!H157)*100)-100</f>
        <v>-3.5987264117529776</v>
      </c>
      <c r="I169" s="1">
        <f>((Plan2!I169/Plan2!I157)*100)-100</f>
        <v>-19.319828358475093</v>
      </c>
      <c r="J169" s="1">
        <f>((Plan2!J169/Plan2!J157)*100)-100</f>
        <v>2.1803966707941953</v>
      </c>
      <c r="K169" s="44"/>
      <c r="L169" s="39"/>
      <c r="M169" s="39"/>
      <c r="N169" s="39"/>
      <c r="O169" s="39"/>
      <c r="P169" s="39"/>
      <c r="Q169" s="38"/>
    </row>
    <row r="170" spans="1:17" x14ac:dyDescent="0.25">
      <c r="A170" s="3">
        <v>41183</v>
      </c>
      <c r="B170" s="1">
        <f>((Plan2!B170/Plan2!B158)*100)-100</f>
        <v>3.1741896802322174</v>
      </c>
      <c r="C170" s="1">
        <f>((Plan2!C170/Plan2!C158)*100)-100</f>
        <v>36.954484777520292</v>
      </c>
      <c r="D170" s="1">
        <f>((Plan2!D170/Plan2!D158)*100)-100</f>
        <v>10.983210213606071</v>
      </c>
      <c r="E170" s="1">
        <f>((Plan2!E170/Plan2!E158)*100)-100</f>
        <v>90.577234514553112</v>
      </c>
      <c r="F170" s="1">
        <f>((Plan2!F170/Plan2!F158)*100)-100</f>
        <v>23.040823044722998</v>
      </c>
      <c r="G170" s="1">
        <f>((Plan2!G170/Plan2!G158)*100)-100</f>
        <v>-19.732136330071654</v>
      </c>
      <c r="H170" s="1">
        <f>((Plan2!H170/Plan2!H158)*100)-100</f>
        <v>8.1785193994734016</v>
      </c>
      <c r="I170" s="1">
        <f>((Plan2!I170/Plan2!I158)*100)-100</f>
        <v>-23.480033322701104</v>
      </c>
      <c r="J170" s="1">
        <f>((Plan2!J170/Plan2!J158)*100)-100</f>
        <v>-4.3621943763027247</v>
      </c>
      <c r="K170" s="44"/>
      <c r="L170" s="39"/>
      <c r="M170" s="39"/>
      <c r="N170" s="39"/>
      <c r="O170" s="39"/>
      <c r="P170" s="39"/>
      <c r="Q170" s="38"/>
    </row>
    <row r="171" spans="1:17" x14ac:dyDescent="0.25">
      <c r="A171" s="3">
        <v>41214</v>
      </c>
      <c r="B171" s="1">
        <f>((Plan2!B171/Plan2!B159)*100)-100</f>
        <v>9.7020230209371476</v>
      </c>
      <c r="C171" s="1">
        <f>((Plan2!C171/Plan2!C159)*100)-100</f>
        <v>-8.9364947691791627</v>
      </c>
      <c r="D171" s="1">
        <f>((Plan2!D171/Plan2!D159)*100)-100</f>
        <v>-9.0476797163446889</v>
      </c>
      <c r="E171" s="1">
        <f>((Plan2!E171/Plan2!E159)*100)-100</f>
        <v>30.001130810643218</v>
      </c>
      <c r="F171" s="1">
        <f>((Plan2!F171/Plan2!F159)*100)-100</f>
        <v>13.929099897183221</v>
      </c>
      <c r="G171" s="1">
        <f>((Plan2!G171/Plan2!G159)*100)-100</f>
        <v>2.6228447025943353</v>
      </c>
      <c r="H171" s="1">
        <f>((Plan2!H171/Plan2!H159)*100)-100</f>
        <v>3.9854255295020238</v>
      </c>
      <c r="I171" s="1">
        <f>((Plan2!I171/Plan2!I159)*100)-100</f>
        <v>-5.5275065560779382</v>
      </c>
      <c r="J171" s="1">
        <f>((Plan2!J171/Plan2!J159)*100)-100</f>
        <v>12.001974174340148</v>
      </c>
      <c r="K171" s="44"/>
      <c r="L171" s="39"/>
      <c r="M171" s="39"/>
      <c r="N171" s="39"/>
      <c r="O171" s="39"/>
      <c r="P171" s="39"/>
      <c r="Q171" s="38"/>
    </row>
    <row r="172" spans="1:17" x14ac:dyDescent="0.25">
      <c r="A172" s="3">
        <v>41244</v>
      </c>
      <c r="B172" s="1">
        <f>((Plan2!B172/Plan2!B160)*100)-100</f>
        <v>-5.5620830593502575</v>
      </c>
      <c r="C172" s="1">
        <f>((Plan2!C172/Plan2!C160)*100)-100</f>
        <v>-25.359298765333264</v>
      </c>
      <c r="D172" s="1">
        <f>((Plan2!D172/Plan2!D160)*100)-100</f>
        <v>17.758262135424133</v>
      </c>
      <c r="E172" s="1">
        <f>((Plan2!E172/Plan2!E160)*100)-100</f>
        <v>14.852406449270433</v>
      </c>
      <c r="F172" s="1">
        <f>((Plan2!F172/Plan2!F160)*100)-100</f>
        <v>14.473641077176325</v>
      </c>
      <c r="G172" s="1">
        <f>((Plan2!G172/Plan2!G160)*100)-100</f>
        <v>-0.43002470857980768</v>
      </c>
      <c r="H172" s="1">
        <f>((Plan2!H172/Plan2!H160)*100)-100</f>
        <v>8.5458772220321464</v>
      </c>
      <c r="I172" s="1">
        <f>((Plan2!I172/Plan2!I160)*100)-100</f>
        <v>45.940794880200798</v>
      </c>
      <c r="J172" s="1">
        <f>((Plan2!J172/Plan2!J160)*100)-100</f>
        <v>58.310344503110855</v>
      </c>
      <c r="K172" s="44"/>
      <c r="L172" s="39"/>
      <c r="M172" s="39"/>
      <c r="N172" s="39"/>
      <c r="O172" s="39"/>
      <c r="P172" s="39"/>
      <c r="Q172" s="38"/>
    </row>
    <row r="173" spans="1:17" x14ac:dyDescent="0.25">
      <c r="A173" s="3">
        <v>41275</v>
      </c>
      <c r="B173" s="1">
        <f>((Plan2!B173/Plan2!B161)*100)-100</f>
        <v>-7.7634446449803249</v>
      </c>
      <c r="C173" s="1">
        <f>((Plan2!C173/Plan2!C161)*100)-100</f>
        <v>-8.8403654353255661</v>
      </c>
      <c r="D173" s="1">
        <f>((Plan2!D173/Plan2!D161)*100)-100</f>
        <v>8.1048481716248943</v>
      </c>
      <c r="E173" s="1">
        <f>((Plan2!E173/Plan2!E161)*100)-100</f>
        <v>-25.348141712931962</v>
      </c>
      <c r="F173" s="1">
        <f>((Plan2!F173/Plan2!F161)*100)-100</f>
        <v>23.688157838721537</v>
      </c>
      <c r="G173" s="1">
        <f>((Plan2!G173/Plan2!G161)*100)-100</f>
        <v>0.65041547496342389</v>
      </c>
      <c r="H173" s="1">
        <f>((Plan2!H173/Plan2!H161)*100)-100</f>
        <v>3.8697541430299935</v>
      </c>
      <c r="I173" s="1">
        <f>((Plan2!I173/Plan2!I161)*100)-100</f>
        <v>-6.8939679543673265</v>
      </c>
      <c r="J173" s="1">
        <f>((Plan2!J173/Plan2!J161)*100)-100</f>
        <v>-6.0101433415350698</v>
      </c>
      <c r="K173" s="44"/>
      <c r="L173" s="39"/>
      <c r="M173" s="39"/>
      <c r="N173" s="39"/>
      <c r="O173" s="39"/>
      <c r="P173" s="39"/>
      <c r="Q173" s="38"/>
    </row>
    <row r="174" spans="1:17" x14ac:dyDescent="0.25">
      <c r="A174" s="3">
        <v>41306</v>
      </c>
      <c r="B174" s="1">
        <f>((Plan2!B174/Plan2!B162)*100)-100</f>
        <v>-8.0501541654497544</v>
      </c>
      <c r="C174" s="1">
        <f>((Plan2!C174/Plan2!C162)*100)-100</f>
        <v>-18.350636053537443</v>
      </c>
      <c r="D174" s="1">
        <f>((Plan2!D174/Plan2!D162)*100)-100</f>
        <v>22.456091150573272</v>
      </c>
      <c r="E174" s="1">
        <f>((Plan2!E174/Plan2!E162)*100)-100</f>
        <v>-0.61432086085993376</v>
      </c>
      <c r="F174" s="1">
        <f>((Plan2!F174/Plan2!F162)*100)-100</f>
        <v>8.4938618155747463</v>
      </c>
      <c r="G174" s="1">
        <f>((Plan2!G174/Plan2!G162)*100)-100</f>
        <v>58.240241792307501</v>
      </c>
      <c r="H174" s="1">
        <f>((Plan2!H174/Plan2!H162)*100)-100</f>
        <v>-20.145897631648694</v>
      </c>
      <c r="I174" s="1">
        <f>((Plan2!I174/Plan2!I162)*100)-100</f>
        <v>-12.350230035415876</v>
      </c>
      <c r="J174" s="1">
        <f>((Plan2!J174/Plan2!J162)*100)-100</f>
        <v>-8.1466879867753903</v>
      </c>
      <c r="K174" s="44"/>
      <c r="L174" s="39"/>
      <c r="M174" s="39"/>
      <c r="N174" s="39"/>
      <c r="O174" s="39"/>
      <c r="P174" s="39"/>
      <c r="Q174" s="38"/>
    </row>
    <row r="175" spans="1:17" x14ac:dyDescent="0.25">
      <c r="A175" s="3">
        <v>41334</v>
      </c>
      <c r="B175" s="1">
        <f>((Plan2!B175/Plan2!B163)*100)-100</f>
        <v>-21.969619762002907</v>
      </c>
      <c r="C175" s="1">
        <f>((Plan2!C175/Plan2!C163)*100)-100</f>
        <v>-8.796957643838482</v>
      </c>
      <c r="D175" s="1">
        <f>((Plan2!D175/Plan2!D163)*100)-100</f>
        <v>5.6494397870461768</v>
      </c>
      <c r="E175" s="1">
        <f>((Plan2!E175/Plan2!E163)*100)-100</f>
        <v>-8.1554295215135681</v>
      </c>
      <c r="F175" s="1">
        <f>((Plan2!F175/Plan2!F163)*100)-100</f>
        <v>7.7051352213633351</v>
      </c>
      <c r="G175" s="1">
        <f>((Plan2!G175/Plan2!G163)*100)-100</f>
        <v>-33.994041281763558</v>
      </c>
      <c r="H175" s="1">
        <f>((Plan2!H175/Plan2!H163)*100)-100</f>
        <v>5.9056887065653854</v>
      </c>
      <c r="I175" s="1">
        <f>((Plan2!I175/Plan2!I163)*100)-100</f>
        <v>-18.259930284122802</v>
      </c>
      <c r="J175" s="1">
        <f>((Plan2!J175/Plan2!J163)*100)-100</f>
        <v>-17.401461193855141</v>
      </c>
      <c r="K175" s="44"/>
      <c r="L175" s="39"/>
      <c r="M175" s="39"/>
      <c r="N175" s="39"/>
      <c r="O175" s="39"/>
      <c r="P175" s="39"/>
      <c r="Q175" s="38"/>
    </row>
    <row r="176" spans="1:17" x14ac:dyDescent="0.25">
      <c r="A176" s="3">
        <v>41365</v>
      </c>
      <c r="B176" s="1">
        <f>((Plan2!B176/Plan2!B164)*100)-100</f>
        <v>-8.4558268203874007</v>
      </c>
      <c r="C176" s="1">
        <f>((Plan2!C176/Plan2!C164)*100)-100</f>
        <v>3.395070788036108</v>
      </c>
      <c r="D176" s="1">
        <f>((Plan2!D176/Plan2!D164)*100)-100</f>
        <v>14.025511298946427</v>
      </c>
      <c r="E176" s="1">
        <f>((Plan2!E176/Plan2!E164)*100)-100</f>
        <v>61.508892643117264</v>
      </c>
      <c r="F176" s="1">
        <f>((Plan2!F176/Plan2!F164)*100)-100</f>
        <v>35.123426465760616</v>
      </c>
      <c r="G176" s="1">
        <f>((Plan2!G176/Plan2!G164)*100)-100</f>
        <v>-19.43980508907147</v>
      </c>
      <c r="H176" s="1">
        <f>((Plan2!H176/Plan2!H164)*100)-100</f>
        <v>7.7784284605300513E-2</v>
      </c>
      <c r="I176" s="1">
        <f>((Plan2!I176/Plan2!I164)*100)-100</f>
        <v>15.728467132283328</v>
      </c>
      <c r="J176" s="1">
        <f>((Plan2!J176/Plan2!J164)*100)-100</f>
        <v>10.738344420367525</v>
      </c>
      <c r="K176" s="44"/>
      <c r="L176" s="39"/>
      <c r="M176" s="39"/>
      <c r="N176" s="39"/>
      <c r="O176" s="39"/>
      <c r="P176" s="39"/>
      <c r="Q176" s="38"/>
    </row>
    <row r="177" spans="1:17" x14ac:dyDescent="0.25">
      <c r="A177" s="3">
        <v>41395</v>
      </c>
      <c r="B177" s="1">
        <f>((Plan2!B177/Plan2!B165)*100)-100</f>
        <v>-3.9404388194604962</v>
      </c>
      <c r="C177" s="1">
        <f>((Plan2!C177/Plan2!C165)*100)-100</f>
        <v>-3.4673734057338095</v>
      </c>
      <c r="D177" s="1">
        <f>((Plan2!D177/Plan2!D165)*100)-100</f>
        <v>6.5928845732811823</v>
      </c>
      <c r="E177" s="1">
        <f>((Plan2!E177/Plan2!E165)*100)-100</f>
        <v>-7.315131228909209</v>
      </c>
      <c r="F177" s="1">
        <f>((Plan2!F177/Plan2!F165)*100)-100</f>
        <v>19.389892338617301</v>
      </c>
      <c r="G177" s="1">
        <f>((Plan2!G177/Plan2!G165)*100)-100</f>
        <v>3.4866596725422738</v>
      </c>
      <c r="H177" s="1">
        <f>((Plan2!H177/Plan2!H165)*100)-100</f>
        <v>-21.306069636960657</v>
      </c>
      <c r="I177" s="1">
        <f>((Plan2!I177/Plan2!I165)*100)-100</f>
        <v>-11.17420577377203</v>
      </c>
      <c r="J177" s="1">
        <f>((Plan2!J177/Plan2!J165)*100)-100</f>
        <v>-6.9273322637676102</v>
      </c>
      <c r="K177" s="44"/>
      <c r="L177" s="39"/>
      <c r="M177" s="39"/>
      <c r="N177" s="39"/>
      <c r="O177" s="39"/>
      <c r="P177" s="39"/>
      <c r="Q177" s="38"/>
    </row>
    <row r="178" spans="1:17" x14ac:dyDescent="0.25">
      <c r="A178" s="3">
        <v>41426</v>
      </c>
      <c r="B178" s="1">
        <f>((Plan2!B178/Plan2!B166)*100)-100</f>
        <v>-14.203629042350684</v>
      </c>
      <c r="C178" s="1">
        <f>((Plan2!C178/Plan2!C166)*100)-100</f>
        <v>-13.269746365209869</v>
      </c>
      <c r="D178" s="1">
        <f>((Plan2!D178/Plan2!D166)*100)-100</f>
        <v>-4.7746577740280287</v>
      </c>
      <c r="E178" s="1">
        <f>((Plan2!E178/Plan2!E166)*100)-100</f>
        <v>-25.891965741406608</v>
      </c>
      <c r="F178" s="1">
        <f>((Plan2!F178/Plan2!F166)*100)-100</f>
        <v>3.7360202152650288</v>
      </c>
      <c r="G178" s="1">
        <f>((Plan2!G178/Plan2!G166)*100)-100</f>
        <v>0.99381247778902093</v>
      </c>
      <c r="H178" s="1">
        <f>((Plan2!H178/Plan2!H166)*100)-100</f>
        <v>-18.796266077887452</v>
      </c>
      <c r="I178" s="1">
        <f>((Plan2!I178/Plan2!I166)*100)-100</f>
        <v>-7.5181855852272435</v>
      </c>
      <c r="J178" s="1">
        <f>((Plan2!J178/Plan2!J166)*100)-100</f>
        <v>-8.3100323345598781</v>
      </c>
      <c r="K178" s="44"/>
      <c r="L178" s="39"/>
      <c r="M178" s="39"/>
      <c r="N178" s="39"/>
      <c r="O178" s="39"/>
      <c r="P178" s="39"/>
      <c r="Q178" s="38"/>
    </row>
    <row r="179" spans="1:17" x14ac:dyDescent="0.25">
      <c r="A179" s="3">
        <v>41456</v>
      </c>
      <c r="B179" s="1">
        <f>((Plan2!B179/Plan2!B167)*100)-100</f>
        <v>-15.287168168926129</v>
      </c>
      <c r="C179" s="1">
        <f>((Plan2!C179/Plan2!C167)*100)-100</f>
        <v>-13.878615867414695</v>
      </c>
      <c r="D179" s="1">
        <f>((Plan2!D179/Plan2!D167)*100)-100</f>
        <v>7.48078906400535</v>
      </c>
      <c r="E179" s="1">
        <f>((Plan2!E179/Plan2!E167)*100)-100</f>
        <v>-6.7801895364574705</v>
      </c>
      <c r="F179" s="1">
        <f>((Plan2!F179/Plan2!F167)*100)-100</f>
        <v>1.5328340453463056</v>
      </c>
      <c r="G179" s="1">
        <f>((Plan2!G179/Plan2!G167)*100)-100</f>
        <v>-3.3054461906177295</v>
      </c>
      <c r="H179" s="1">
        <f>((Plan2!H179/Plan2!H167)*100)-100</f>
        <v>-8.9510973119633661</v>
      </c>
      <c r="I179" s="1">
        <f>((Plan2!I179/Plan2!I167)*100)-100</f>
        <v>-10.188703784547812</v>
      </c>
      <c r="J179" s="1">
        <f>((Plan2!J179/Plan2!J167)*100)-100</f>
        <v>-8.5210009979392964</v>
      </c>
      <c r="K179" s="44"/>
      <c r="L179" s="39"/>
      <c r="M179" s="39"/>
      <c r="N179" s="39"/>
      <c r="O179" s="39"/>
      <c r="P179" s="39"/>
      <c r="Q179" s="38"/>
    </row>
    <row r="180" spans="1:17" x14ac:dyDescent="0.25">
      <c r="A180" s="3">
        <v>41487</v>
      </c>
      <c r="B180" s="1">
        <f>((Plan2!B180/Plan2!B168)*100)-100</f>
        <v>-6.5134205368609202</v>
      </c>
      <c r="C180" s="1">
        <f>((Plan2!C180/Plan2!C168)*100)-100</f>
        <v>-22.46235179005177</v>
      </c>
      <c r="D180" s="1">
        <f>((Plan2!D180/Plan2!D168)*100)-100</f>
        <v>11.886991284396004</v>
      </c>
      <c r="E180" s="1">
        <f>((Plan2!E180/Plan2!E168)*100)-100</f>
        <v>26.333332848619847</v>
      </c>
      <c r="F180" s="1">
        <f>((Plan2!F180/Plan2!F168)*100)-100</f>
        <v>-1.1237133137053377</v>
      </c>
      <c r="G180" s="1">
        <f>((Plan2!G180/Plan2!G168)*100)-100</f>
        <v>14.765214352471688</v>
      </c>
      <c r="H180" s="1">
        <f>((Plan2!H180/Plan2!H168)*100)-100</f>
        <v>-26.3243269578835</v>
      </c>
      <c r="I180" s="1">
        <f>((Plan2!I180/Plan2!I168)*100)-100</f>
        <v>14.975857911837736</v>
      </c>
      <c r="J180" s="1">
        <f>((Plan2!J180/Plan2!J168)*100)-100</f>
        <v>12.007810447286118</v>
      </c>
      <c r="K180" s="44"/>
      <c r="L180" s="39"/>
      <c r="M180" s="39"/>
      <c r="N180" s="39"/>
      <c r="O180" s="39"/>
      <c r="P180" s="39"/>
      <c r="Q180" s="38"/>
    </row>
    <row r="181" spans="1:17" x14ac:dyDescent="0.25">
      <c r="A181" s="3">
        <v>41518</v>
      </c>
      <c r="B181" s="1">
        <f>((Plan2!B181/Plan2!B169)*100)-100</f>
        <v>-13.581458647117643</v>
      </c>
      <c r="C181" s="1">
        <f>((Plan2!C181/Plan2!C169)*100)-100</f>
        <v>-6.8558625417132362</v>
      </c>
      <c r="D181" s="1">
        <f>((Plan2!D181/Plan2!D169)*100)-100</f>
        <v>8.9360605691547192</v>
      </c>
      <c r="E181" s="1">
        <f>((Plan2!E181/Plan2!E169)*100)-100</f>
        <v>25.920608825930969</v>
      </c>
      <c r="F181" s="1">
        <f>((Plan2!F181/Plan2!F169)*100)-100</f>
        <v>4.62574713866384</v>
      </c>
      <c r="G181" s="1">
        <f>((Plan2!G181/Plan2!G169)*100)-100</f>
        <v>8.7921864373401633</v>
      </c>
      <c r="H181" s="1">
        <f>((Plan2!H181/Plan2!H169)*100)-100</f>
        <v>16.22134830573836</v>
      </c>
      <c r="I181" s="1">
        <f>((Plan2!I181/Plan2!I169)*100)-100</f>
        <v>-1.9786489688965645</v>
      </c>
      <c r="J181" s="1">
        <f>((Plan2!J181/Plan2!J169)*100)-100</f>
        <v>-2.6783687199416022</v>
      </c>
      <c r="K181" s="44"/>
      <c r="L181" s="39"/>
      <c r="M181" s="39"/>
      <c r="N181" s="39"/>
      <c r="O181" s="39"/>
      <c r="P181" s="39"/>
      <c r="Q181" s="38"/>
    </row>
    <row r="182" spans="1:17" x14ac:dyDescent="0.25">
      <c r="A182" s="3">
        <v>41548</v>
      </c>
      <c r="B182" s="1">
        <f>((Plan2!B182/Plan2!B170)*100)-100</f>
        <v>0.24731493663256288</v>
      </c>
      <c r="C182" s="1">
        <f>((Plan2!C182/Plan2!C170)*100)-100</f>
        <v>-18.995789641638055</v>
      </c>
      <c r="D182" s="1">
        <f>((Plan2!D182/Plan2!D170)*100)-100</f>
        <v>20.400456660537785</v>
      </c>
      <c r="E182" s="1">
        <f>((Plan2!E182/Plan2!E170)*100)-100</f>
        <v>23.333909235283684</v>
      </c>
      <c r="F182" s="1">
        <f>((Plan2!F182/Plan2!F170)*100)-100</f>
        <v>0.8803486082927634</v>
      </c>
      <c r="G182" s="1">
        <f>((Plan2!G182/Plan2!G170)*100)-100</f>
        <v>2.506789711190649</v>
      </c>
      <c r="H182" s="1">
        <f>((Plan2!H182/Plan2!H170)*100)-100</f>
        <v>10.193031277890483</v>
      </c>
      <c r="I182" s="1">
        <f>((Plan2!I182/Plan2!I170)*100)-100</f>
        <v>26.166599834487613</v>
      </c>
      <c r="J182" s="1">
        <f>((Plan2!J182/Plan2!J170)*100)-100</f>
        <v>20.35211142299336</v>
      </c>
      <c r="K182" s="44"/>
      <c r="L182" s="39"/>
      <c r="M182" s="39"/>
      <c r="N182" s="39"/>
      <c r="O182" s="39"/>
      <c r="P182" s="39"/>
      <c r="Q182" s="38"/>
    </row>
    <row r="183" spans="1:17" x14ac:dyDescent="0.25">
      <c r="A183" s="3">
        <v>41579</v>
      </c>
      <c r="B183" s="1">
        <f>((Plan2!B183/Plan2!B171)*100)-100</f>
        <v>-14.374889844452994</v>
      </c>
      <c r="C183" s="1">
        <f>((Plan2!C183/Plan2!C171)*100)-100</f>
        <v>-9.4854084327057535</v>
      </c>
      <c r="D183" s="1">
        <f>((Plan2!D183/Plan2!D171)*100)-100</f>
        <v>18.324138720278825</v>
      </c>
      <c r="E183" s="1">
        <f>((Plan2!E183/Plan2!E171)*100)-100</f>
        <v>13.881845897687455</v>
      </c>
      <c r="F183" s="1">
        <f>((Plan2!F183/Plan2!F171)*100)-100</f>
        <v>-2.5199867421208495</v>
      </c>
      <c r="G183" s="1">
        <f>((Plan2!G183/Plan2!G171)*100)-100</f>
        <v>5.5512797900500175</v>
      </c>
      <c r="H183" s="1">
        <f>((Plan2!H183/Plan2!H171)*100)-100</f>
        <v>11.120758176334689</v>
      </c>
      <c r="I183" s="1">
        <f>((Plan2!I183/Plan2!I171)*100)-100</f>
        <v>-12.246180848267443</v>
      </c>
      <c r="J183" s="1">
        <f>((Plan2!J183/Plan2!J171)*100)-100</f>
        <v>-10.812625805497262</v>
      </c>
      <c r="K183" s="44"/>
      <c r="L183" s="39"/>
      <c r="M183" s="39"/>
      <c r="N183" s="39"/>
      <c r="O183" s="39"/>
      <c r="P183" s="39"/>
      <c r="Q183" s="38"/>
    </row>
    <row r="184" spans="1:17" x14ac:dyDescent="0.25">
      <c r="A184" s="3">
        <v>41609</v>
      </c>
      <c r="B184" s="1">
        <f>((Plan2!B184/Plan2!B172)*100)-100</f>
        <v>-12.572594212390214</v>
      </c>
      <c r="C184" s="1">
        <f>((Plan2!C184/Plan2!C172)*100)-100</f>
        <v>-6.7311749535495835</v>
      </c>
      <c r="D184" s="1">
        <f>((Plan2!D184/Plan2!D172)*100)-100</f>
        <v>7.5931291601617943</v>
      </c>
      <c r="E184" s="1">
        <f>((Plan2!E184/Plan2!E172)*100)-100</f>
        <v>5.5587140829811403</v>
      </c>
      <c r="F184" s="1">
        <f>((Plan2!F184/Plan2!F172)*100)-100</f>
        <v>3.2153359993353945</v>
      </c>
      <c r="G184" s="1">
        <f>((Plan2!G184/Plan2!G172)*100)-100</f>
        <v>-3.80637691036776</v>
      </c>
      <c r="H184" s="1">
        <f>((Plan2!H184/Plan2!H172)*100)-100</f>
        <v>-0.39034425676700835</v>
      </c>
      <c r="I184" s="1">
        <f>((Plan2!I184/Plan2!I172)*100)-100</f>
        <v>-46.456606271150505</v>
      </c>
      <c r="J184" s="1">
        <f>((Plan2!J184/Plan2!J172)*100)-100</f>
        <v>-39.516415961899121</v>
      </c>
      <c r="K184" s="44"/>
      <c r="L184" s="39"/>
      <c r="M184" s="39"/>
      <c r="N184" s="39"/>
      <c r="O184" s="39"/>
      <c r="P184" s="39"/>
      <c r="Q184" s="38"/>
    </row>
    <row r="185" spans="1:17" x14ac:dyDescent="0.25">
      <c r="A185" s="3">
        <v>41640</v>
      </c>
      <c r="B185" s="1">
        <f>((Plan2!B185/Plan2!B173)*100)-100</f>
        <v>-17.638621664420711</v>
      </c>
      <c r="C185" s="1">
        <f>((Plan2!C185/Plan2!C173)*100)-100</f>
        <v>1.9541782897488815</v>
      </c>
      <c r="D185" s="1">
        <f>((Plan2!D185/Plan2!D173)*100)-100</f>
        <v>29.33828699081576</v>
      </c>
      <c r="E185" s="1">
        <f>((Plan2!E185/Plan2!E173)*100)-100</f>
        <v>70.086125337752151</v>
      </c>
      <c r="F185" s="1">
        <f>((Plan2!F185/Plan2!F173)*100)-100</f>
        <v>19.652971210566974</v>
      </c>
      <c r="G185" s="1">
        <f>((Plan2!G185/Plan2!G173)*100)-100</f>
        <v>55.911298597656241</v>
      </c>
      <c r="H185" s="1">
        <f>((Plan2!H185/Plan2!H173)*100)-100</f>
        <v>-4.50048831058254</v>
      </c>
      <c r="I185" s="1">
        <f>((Plan2!I185/Plan2!I173)*100)-100</f>
        <v>14.133417201190852</v>
      </c>
      <c r="J185" s="1">
        <f>((Plan2!J185/Plan2!J173)*100)-100</f>
        <v>7.5583601370419018</v>
      </c>
      <c r="K185" s="44"/>
      <c r="L185" s="39"/>
      <c r="M185" s="39"/>
      <c r="N185" s="39"/>
      <c r="O185" s="39"/>
      <c r="P185" s="39"/>
      <c r="Q185" s="38"/>
    </row>
    <row r="186" spans="1:17" x14ac:dyDescent="0.25">
      <c r="A186" s="3">
        <v>41671</v>
      </c>
      <c r="B186" s="1">
        <f>((Plan2!B186/Plan2!B174)*100)-100</f>
        <v>2.7825391207102683</v>
      </c>
      <c r="C186" s="1">
        <f>((Plan2!C186/Plan2!C174)*100)-100</f>
        <v>30.077914284844951</v>
      </c>
      <c r="D186" s="1">
        <f>((Plan2!D186/Plan2!D174)*100)-100</f>
        <v>7.0388299268551151</v>
      </c>
      <c r="E186" s="1">
        <f>((Plan2!E186/Plan2!E174)*100)-100</f>
        <v>61.102647878777645</v>
      </c>
      <c r="F186" s="1">
        <f>((Plan2!F186/Plan2!F174)*100)-100</f>
        <v>29.726733406994782</v>
      </c>
      <c r="G186" s="1">
        <f>((Plan2!G186/Plan2!G174)*100)-100</f>
        <v>23.637966471569129</v>
      </c>
      <c r="H186" s="1">
        <f>((Plan2!H186/Plan2!H174)*100)-100</f>
        <v>-19.554048625403922</v>
      </c>
      <c r="I186" s="1">
        <f>((Plan2!I186/Plan2!I174)*100)-100</f>
        <v>14.825954354088225</v>
      </c>
      <c r="J186" s="1">
        <f>((Plan2!J186/Plan2!J174)*100)-100</f>
        <v>10.150402067640997</v>
      </c>
      <c r="K186" s="44"/>
      <c r="L186" s="39"/>
      <c r="M186" s="39"/>
      <c r="N186" s="39"/>
      <c r="O186" s="39"/>
      <c r="P186" s="39"/>
      <c r="Q186" s="38"/>
    </row>
    <row r="187" spans="1:17" x14ac:dyDescent="0.25">
      <c r="A187" s="3">
        <v>41699</v>
      </c>
      <c r="B187" s="1">
        <f>((Plan2!B187/Plan2!B175)*100)-100</f>
        <v>13.31728552214085</v>
      </c>
      <c r="C187" s="1">
        <f>((Plan2!C187/Plan2!C175)*100)-100</f>
        <v>5.0579799761258215</v>
      </c>
      <c r="D187" s="1">
        <f>((Plan2!D187/Plan2!D175)*100)-100</f>
        <v>16.605762887480353</v>
      </c>
      <c r="E187" s="1">
        <f>((Plan2!E187/Plan2!E175)*100)-100</f>
        <v>155.78290235996425</v>
      </c>
      <c r="F187" s="1">
        <f>((Plan2!F187/Plan2!F175)*100)-100</f>
        <v>12.986934825782299</v>
      </c>
      <c r="G187" s="1">
        <f>((Plan2!G187/Plan2!G175)*100)-100</f>
        <v>26.777415218077152</v>
      </c>
      <c r="H187" s="1">
        <f>((Plan2!H187/Plan2!H175)*100)-100</f>
        <v>0.36842624319588424</v>
      </c>
      <c r="I187" s="1">
        <f>((Plan2!I187/Plan2!I175)*100)-100</f>
        <v>44.357276915591171</v>
      </c>
      <c r="J187" s="1">
        <f>((Plan2!J187/Plan2!J175)*100)-100</f>
        <v>38.260422258724304</v>
      </c>
      <c r="K187" s="44"/>
      <c r="L187" s="39"/>
      <c r="M187" s="39"/>
      <c r="N187" s="39"/>
      <c r="O187" s="39"/>
      <c r="P187" s="39"/>
      <c r="Q187" s="38"/>
    </row>
    <row r="188" spans="1:17" x14ac:dyDescent="0.25">
      <c r="A188" s="3">
        <v>41730</v>
      </c>
      <c r="B188" s="1">
        <f>((Plan2!B188/Plan2!B176)*100)-100</f>
        <v>-5.6251000294720939</v>
      </c>
      <c r="C188" s="1">
        <f>((Plan2!C188/Plan2!C176)*100)-100</f>
        <v>-0.23227184677830337</v>
      </c>
      <c r="D188" s="1">
        <f>((Plan2!D188/Plan2!D176)*100)-100</f>
        <v>5.9789127281673728</v>
      </c>
      <c r="E188" s="1">
        <f>((Plan2!E188/Plan2!E176)*100)-100</f>
        <v>2.0988391576886869</v>
      </c>
      <c r="F188" s="1">
        <f>((Plan2!F188/Plan2!F176)*100)-100</f>
        <v>7.9294921591110068</v>
      </c>
      <c r="G188" s="1">
        <f>((Plan2!G188/Plan2!G176)*100)-100</f>
        <v>34.693073005411151</v>
      </c>
      <c r="H188" s="1">
        <f>((Plan2!H188/Plan2!H176)*100)-100</f>
        <v>9.8831858100993202</v>
      </c>
      <c r="I188" s="1">
        <f>((Plan2!I188/Plan2!I176)*100)-100</f>
        <v>-10.880914026278049</v>
      </c>
      <c r="J188" s="1">
        <f>((Plan2!J188/Plan2!J176)*100)-100</f>
        <v>-9.392567421438045</v>
      </c>
      <c r="K188" s="44"/>
      <c r="L188" s="39"/>
      <c r="M188" s="39"/>
      <c r="N188" s="39"/>
      <c r="O188" s="39"/>
      <c r="P188" s="39"/>
      <c r="Q188" s="38"/>
    </row>
    <row r="189" spans="1:17" x14ac:dyDescent="0.25">
      <c r="A189" s="3">
        <v>41760</v>
      </c>
      <c r="B189" s="1">
        <f>((Plan2!B189/Plan2!B177)*100)-100</f>
        <v>-0.67991466643374565</v>
      </c>
      <c r="C189" s="1">
        <f>((Plan2!C189/Plan2!C177)*100)-100</f>
        <v>11.332533234065906</v>
      </c>
      <c r="D189" s="1">
        <f>((Plan2!D189/Plan2!D177)*100)-100</f>
        <v>23.094414662298817</v>
      </c>
      <c r="E189" s="1">
        <f>((Plan2!E189/Plan2!E177)*100)-100</f>
        <v>20.690742046171721</v>
      </c>
      <c r="F189" s="1">
        <f>((Plan2!F189/Plan2!F177)*100)-100</f>
        <v>22.039588049443012</v>
      </c>
      <c r="G189" s="1">
        <f>((Plan2!G189/Plan2!G177)*100)-100</f>
        <v>24.80948637303959</v>
      </c>
      <c r="H189" s="1">
        <f>((Plan2!H189/Plan2!H177)*100)-100</f>
        <v>-7.227028727625509</v>
      </c>
      <c r="I189" s="1">
        <f>((Plan2!I189/Plan2!I177)*100)-100</f>
        <v>4.2004553906418494</v>
      </c>
      <c r="J189" s="1">
        <f>((Plan2!J189/Plan2!J177)*100)-100</f>
        <v>1.548973061563899</v>
      </c>
      <c r="K189" s="44"/>
      <c r="L189" s="39"/>
      <c r="M189" s="39"/>
      <c r="N189" s="39"/>
      <c r="O189" s="39"/>
      <c r="P189" s="39"/>
      <c r="Q189" s="38"/>
    </row>
    <row r="190" spans="1:17" x14ac:dyDescent="0.25">
      <c r="A190" s="3">
        <v>41791</v>
      </c>
      <c r="B190" s="1">
        <f>((Plan2!B190/Plan2!B178)*100)-100</f>
        <v>-0.39206772718472394</v>
      </c>
      <c r="C190" s="1">
        <f>((Plan2!C190/Plan2!C178)*100)-100</f>
        <v>13.763816011431061</v>
      </c>
      <c r="D190" s="1">
        <f>((Plan2!D190/Plan2!D178)*100)-100</f>
        <v>15.97257948162418</v>
      </c>
      <c r="E190" s="1">
        <f>((Plan2!E190/Plan2!E178)*100)-100</f>
        <v>26.564233269918859</v>
      </c>
      <c r="F190" s="1">
        <f>((Plan2!F190/Plan2!F178)*100)-100</f>
        <v>21.142036405696004</v>
      </c>
      <c r="G190" s="1">
        <f>((Plan2!G190/Plan2!G178)*100)-100</f>
        <v>12.033408158597126</v>
      </c>
      <c r="H190" s="1">
        <f>((Plan2!H190/Plan2!H178)*100)-100</f>
        <v>23.721392776116446</v>
      </c>
      <c r="I190" s="1">
        <f>((Plan2!I190/Plan2!I178)*100)-100</f>
        <v>13.560555386888964</v>
      </c>
      <c r="J190" s="1">
        <f>((Plan2!J190/Plan2!J178)*100)-100</f>
        <v>11.733426784947085</v>
      </c>
      <c r="K190" s="44"/>
      <c r="L190" s="39"/>
      <c r="M190" s="39"/>
      <c r="N190" s="39"/>
      <c r="O190" s="39"/>
      <c r="P190" s="39"/>
      <c r="Q190" s="38"/>
    </row>
    <row r="191" spans="1:17" x14ac:dyDescent="0.25">
      <c r="A191" s="3">
        <v>41821</v>
      </c>
      <c r="B191" s="1">
        <f>((Plan2!B191/Plan2!B179)*100)-100</f>
        <v>-3.427691299681328</v>
      </c>
      <c r="C191" s="1">
        <f>((Plan2!C191/Plan2!C179)*100)-100</f>
        <v>5.3927725861852736</v>
      </c>
      <c r="D191" s="1">
        <f>((Plan2!D191/Plan2!D179)*100)-100</f>
        <v>17.751082894005293</v>
      </c>
      <c r="E191" s="1">
        <f>((Plan2!E191/Plan2!E179)*100)-100</f>
        <v>2.0712184216619818</v>
      </c>
      <c r="F191" s="1">
        <f>((Plan2!F191/Plan2!F179)*100)-100</f>
        <v>14.527662409043998</v>
      </c>
      <c r="G191" s="1">
        <f>((Plan2!G191/Plan2!G179)*100)-100</f>
        <v>35.146479342595654</v>
      </c>
      <c r="H191" s="1">
        <f>((Plan2!H191/Plan2!H179)*100)-100</f>
        <v>17.399928398546052</v>
      </c>
      <c r="I191" s="1">
        <f>((Plan2!I191/Plan2!I179)*100)-100</f>
        <v>15.548967398653147</v>
      </c>
      <c r="J191" s="1">
        <f>((Plan2!J191/Plan2!J179)*100)-100</f>
        <v>8.3291796257218209</v>
      </c>
      <c r="K191" s="44"/>
      <c r="L191" s="39"/>
      <c r="M191" s="39"/>
      <c r="N191" s="39"/>
      <c r="O191" s="39"/>
      <c r="P191" s="39"/>
      <c r="Q191" s="38"/>
    </row>
    <row r="192" spans="1:17" x14ac:dyDescent="0.25">
      <c r="A192" s="3">
        <v>41852</v>
      </c>
      <c r="B192" s="1">
        <f>((Plan2!B192/Plan2!B180)*100)-100</f>
        <v>-7.456610760189875</v>
      </c>
      <c r="C192" s="1">
        <f>((Plan2!C192/Plan2!C180)*100)-100</f>
        <v>-3.4154459758606492</v>
      </c>
      <c r="D192" s="1">
        <f>((Plan2!D192/Plan2!D180)*100)-100</f>
        <v>12.712455810191955</v>
      </c>
      <c r="E192" s="1">
        <f>((Plan2!E192/Plan2!E180)*100)-100</f>
        <v>-35.190956033409023</v>
      </c>
      <c r="F192" s="1">
        <f>((Plan2!F192/Plan2!F180)*100)-100</f>
        <v>6.4349140705983814</v>
      </c>
      <c r="G192" s="1">
        <f>((Plan2!G192/Plan2!G180)*100)-100</f>
        <v>26.802618052663888</v>
      </c>
      <c r="H192" s="1">
        <f>((Plan2!H192/Plan2!H180)*100)-100</f>
        <v>20.040350145725867</v>
      </c>
      <c r="I192" s="1">
        <f>((Plan2!I192/Plan2!I180)*100)-100</f>
        <v>-10.691349038253776</v>
      </c>
      <c r="J192" s="1">
        <f>((Plan2!J192/Plan2!J180)*100)-100</f>
        <v>-10.528470504549787</v>
      </c>
      <c r="K192" s="44"/>
      <c r="L192" s="39"/>
      <c r="M192" s="39"/>
      <c r="N192" s="39"/>
      <c r="O192" s="39"/>
      <c r="P192" s="39"/>
      <c r="Q192" s="38"/>
    </row>
    <row r="193" spans="1:17" x14ac:dyDescent="0.25">
      <c r="A193" s="3">
        <v>41883</v>
      </c>
      <c r="B193" s="1">
        <f>((Plan2!B193/Plan2!B181)*100)-100</f>
        <v>-14.283511375323826</v>
      </c>
      <c r="C193" s="1">
        <f>((Plan2!C193/Plan2!C181)*100)-100</f>
        <v>8.039680203842579</v>
      </c>
      <c r="D193" s="1">
        <f>((Plan2!D193/Plan2!D181)*100)-100</f>
        <v>10.884458745238362</v>
      </c>
      <c r="E193" s="1">
        <f>((Plan2!E193/Plan2!E181)*100)-100</f>
        <v>32.702623149237354</v>
      </c>
      <c r="F193" s="1">
        <f>((Plan2!F193/Plan2!F181)*100)-100</f>
        <v>15.978916401496448</v>
      </c>
      <c r="G193" s="1">
        <f>((Plan2!G193/Plan2!G181)*100)-100</f>
        <v>33.249422585545375</v>
      </c>
      <c r="H193" s="1">
        <f>((Plan2!H193/Plan2!H181)*100)-100</f>
        <v>11.543971221821565</v>
      </c>
      <c r="I193" s="1">
        <f>((Plan2!I193/Plan2!I181)*100)-100</f>
        <v>-5.4173772227180166</v>
      </c>
      <c r="J193" s="1">
        <f>((Plan2!J193/Plan2!J181)*100)-100</f>
        <v>-6.653765860033829</v>
      </c>
      <c r="K193" s="44"/>
      <c r="L193" s="39"/>
      <c r="M193" s="39"/>
      <c r="N193" s="39"/>
      <c r="O193" s="39"/>
      <c r="P193" s="39"/>
      <c r="Q193" s="38"/>
    </row>
    <row r="194" spans="1:17" x14ac:dyDescent="0.25">
      <c r="A194" s="3">
        <v>41913</v>
      </c>
      <c r="B194" s="1">
        <f>((Plan2!B194/Plan2!B182)*100)-100</f>
        <v>-9.5464495936341507</v>
      </c>
      <c r="C194" s="1">
        <f>((Plan2!C194/Plan2!C182)*100)-100</f>
        <v>0.41081545481675619</v>
      </c>
      <c r="D194" s="1">
        <f>((Plan2!D194/Plan2!D182)*100)-100</f>
        <v>3.2663415031291834</v>
      </c>
      <c r="E194" s="1">
        <f>((Plan2!E194/Plan2!E182)*100)-100</f>
        <v>6.0977867312482772</v>
      </c>
      <c r="F194" s="1">
        <f>((Plan2!F194/Plan2!F182)*100)-100</f>
        <v>12.375899542392332</v>
      </c>
      <c r="G194" s="1">
        <f>((Plan2!G194/Plan2!G182)*100)-100</f>
        <v>25.593235536437348</v>
      </c>
      <c r="H194" s="1">
        <f>((Plan2!H194/Plan2!H182)*100)-100</f>
        <v>6.3665725658741366</v>
      </c>
      <c r="I194" s="1">
        <f>((Plan2!I194/Plan2!I182)*100)-100</f>
        <v>-20.619411263015678</v>
      </c>
      <c r="J194" s="1">
        <f>((Plan2!J194/Plan2!J182)*100)-100</f>
        <v>-17.685725912108822</v>
      </c>
      <c r="K194" s="44"/>
      <c r="L194" s="39"/>
      <c r="M194" s="39"/>
      <c r="N194" s="39"/>
      <c r="O194" s="39"/>
      <c r="P194" s="39"/>
      <c r="Q194" s="38"/>
    </row>
    <row r="195" spans="1:17" x14ac:dyDescent="0.25">
      <c r="A195" s="3">
        <v>41944</v>
      </c>
      <c r="B195" s="1">
        <f>((Plan2!B195/Plan2!B183)*100)-100</f>
        <v>-5.0447149512686167</v>
      </c>
      <c r="C195" s="1">
        <f>((Plan2!C195/Plan2!C183)*100)-100</f>
        <v>10.776428320773306</v>
      </c>
      <c r="D195" s="1">
        <f>((Plan2!D195/Plan2!D183)*100)-100</f>
        <v>1.2773440808264951</v>
      </c>
      <c r="E195" s="1">
        <f>((Plan2!E195/Plan2!E183)*100)-100</f>
        <v>13.715628159613843</v>
      </c>
      <c r="F195" s="1">
        <f>((Plan2!F195/Plan2!F183)*100)-100</f>
        <v>16.178835079211808</v>
      </c>
      <c r="G195" s="1">
        <f>((Plan2!G195/Plan2!G183)*100)-100</f>
        <v>19.547792947635827</v>
      </c>
      <c r="H195" s="1">
        <f>((Plan2!H195/Plan2!H183)*100)-100</f>
        <v>8.5983550930057078</v>
      </c>
      <c r="I195" s="1">
        <f>((Plan2!I195/Plan2!I183)*100)-100</f>
        <v>6.2375747286724135</v>
      </c>
      <c r="J195" s="1">
        <f>((Plan2!J195/Plan2!J183)*100)-100</f>
        <v>3.7221514512087595</v>
      </c>
      <c r="K195" s="44"/>
      <c r="L195" s="39"/>
      <c r="M195" s="39"/>
      <c r="N195" s="39"/>
      <c r="O195" s="39"/>
      <c r="P195" s="39"/>
      <c r="Q195" s="38"/>
    </row>
    <row r="196" spans="1:17" x14ac:dyDescent="0.25">
      <c r="A196" s="3">
        <v>41974</v>
      </c>
      <c r="B196" s="1">
        <f>((Plan2!B196/Plan2!B184)*100)-100</f>
        <v>-2.8302815510214856</v>
      </c>
      <c r="C196" s="1">
        <f>((Plan2!C196/Plan2!C184)*100)-100</f>
        <v>8.0036038338147364</v>
      </c>
      <c r="D196" s="1">
        <f>((Plan2!D196/Plan2!D184)*100)-100</f>
        <v>-27.085805920205459</v>
      </c>
      <c r="E196" s="1">
        <f>((Plan2!E196/Plan2!E184)*100)-100</f>
        <v>-4.3913901809262512</v>
      </c>
      <c r="F196" s="1">
        <f>((Plan2!F196/Plan2!F184)*100)-100</f>
        <v>23.899670686736755</v>
      </c>
      <c r="G196" s="1">
        <f>((Plan2!G196/Plan2!G184)*100)-100</f>
        <v>27.490160896679043</v>
      </c>
      <c r="H196" s="1">
        <f>((Plan2!H196/Plan2!H184)*100)-100</f>
        <v>11.34615451363095</v>
      </c>
      <c r="I196" s="1">
        <f>((Plan2!I196/Plan2!I184)*100)-100</f>
        <v>12.68824239570003</v>
      </c>
      <c r="J196" s="1">
        <f>((Plan2!J196/Plan2!J184)*100)-100</f>
        <v>9.4470311097356756</v>
      </c>
      <c r="K196" s="44"/>
      <c r="L196" s="39"/>
      <c r="M196" s="39"/>
      <c r="N196" s="39"/>
      <c r="O196" s="39"/>
      <c r="P196" s="39"/>
      <c r="Q196" s="38"/>
    </row>
    <row r="197" spans="1:17" x14ac:dyDescent="0.25">
      <c r="A197" s="3">
        <v>42005</v>
      </c>
      <c r="B197" s="1">
        <f>((Plan2!B197/Plan2!B185)*100)-100</f>
        <v>-3.4890782756496321</v>
      </c>
      <c r="C197" s="1">
        <f>((Plan2!C197/Plan2!C185)*100)-100</f>
        <v>-9.7792889951610107</v>
      </c>
      <c r="D197" s="1">
        <f>((Plan2!D197/Plan2!D185)*100)-100</f>
        <v>7.0183435674931616</v>
      </c>
      <c r="E197" s="1">
        <f>((Plan2!E197/Plan2!E185)*100)-100</f>
        <v>32.829006736497064</v>
      </c>
      <c r="F197" s="1">
        <f>((Plan2!F197/Plan2!F185)*100)-100</f>
        <v>-4.748813062622645</v>
      </c>
      <c r="G197" s="1">
        <f>((Plan2!G197/Plan2!G185)*100)-100</f>
        <v>-5.0554672056067318</v>
      </c>
      <c r="H197" s="1">
        <f>((Plan2!H197/Plan2!H185)*100)-100</f>
        <v>4.1304155594063445</v>
      </c>
      <c r="I197" s="1">
        <f>((Plan2!I197/Plan2!I185)*100)-100</f>
        <v>-17.186066403591553</v>
      </c>
      <c r="J197" s="1">
        <f>((Plan2!J197/Plan2!J185)*100)-100</f>
        <v>-13.544620548295498</v>
      </c>
      <c r="K197" s="44"/>
      <c r="L197" s="39"/>
      <c r="M197" s="39"/>
      <c r="N197" s="39"/>
      <c r="O197" s="39"/>
      <c r="P197" s="39"/>
      <c r="Q197" s="38"/>
    </row>
    <row r="198" spans="1:17" x14ac:dyDescent="0.25">
      <c r="A198" s="3">
        <v>42036</v>
      </c>
      <c r="B198" s="1">
        <f>((Plan2!B198/Plan2!B186)*100)-100</f>
        <v>-3.6829785005068914</v>
      </c>
      <c r="C198" s="1">
        <f>((Plan2!C198/Plan2!C186)*100)-100</f>
        <v>7.823683393845144</v>
      </c>
      <c r="D198" s="1">
        <f>((Plan2!D198/Plan2!D186)*100)-100</f>
        <v>5.7741802845403924</v>
      </c>
      <c r="E198" s="1">
        <f>((Plan2!E198/Plan2!E186)*100)-100</f>
        <v>-26.098419512976022</v>
      </c>
      <c r="F198" s="1">
        <f>((Plan2!F198/Plan2!F186)*100)-100</f>
        <v>-9.3229430428650346</v>
      </c>
      <c r="G198" s="1">
        <f>((Plan2!G198/Plan2!G186)*100)-100</f>
        <v>-9.7136952221850521</v>
      </c>
      <c r="H198" s="1">
        <f>((Plan2!H198/Plan2!H186)*100)-100</f>
        <v>22.154385877091798</v>
      </c>
      <c r="I198" s="1">
        <f>((Plan2!I198/Plan2!I186)*100)-100</f>
        <v>-9.6117645986273601</v>
      </c>
      <c r="J198" s="1">
        <f>((Plan2!J198/Plan2!J186)*100)-100</f>
        <v>-8.5388582103949773</v>
      </c>
      <c r="K198" s="44"/>
      <c r="L198" s="39"/>
      <c r="M198" s="39"/>
      <c r="N198" s="39"/>
      <c r="O198" s="39"/>
      <c r="P198" s="39"/>
      <c r="Q198" s="38"/>
    </row>
    <row r="199" spans="1:17" x14ac:dyDescent="0.25">
      <c r="A199" s="3">
        <v>42064</v>
      </c>
      <c r="B199" s="1">
        <f>((Plan2!B199/Plan2!B187)*100)-100</f>
        <v>-16.237529203795646</v>
      </c>
      <c r="C199" s="1">
        <f>((Plan2!C199/Plan2!C187)*100)-100</f>
        <v>23.199661727474236</v>
      </c>
      <c r="D199" s="1">
        <f>((Plan2!D199/Plan2!D187)*100)-100</f>
        <v>7.258260865623086</v>
      </c>
      <c r="E199" s="1">
        <f>((Plan2!E199/Plan2!E187)*100)-100</f>
        <v>-59.192133421287956</v>
      </c>
      <c r="F199" s="1">
        <f>((Plan2!F199/Plan2!F187)*100)-100</f>
        <v>10.683190003038163</v>
      </c>
      <c r="G199" s="1">
        <f>((Plan2!G199/Plan2!G187)*100)-100</f>
        <v>10.420126749086279</v>
      </c>
      <c r="H199" s="1">
        <f>((Plan2!H199/Plan2!H187)*100)-100</f>
        <v>-44.215843107060103</v>
      </c>
      <c r="I199" s="1">
        <f>((Plan2!I199/Plan2!I187)*100)-100</f>
        <v>-27.519327004911062</v>
      </c>
      <c r="J199" s="1">
        <f>((Plan2!J199/Plan2!J187)*100)-100</f>
        <v>-26.362440988603879</v>
      </c>
      <c r="K199" s="44"/>
      <c r="L199" s="39"/>
      <c r="M199" s="39"/>
      <c r="N199" s="39"/>
      <c r="O199" s="39"/>
      <c r="P199" s="39"/>
      <c r="Q199" s="38"/>
    </row>
    <row r="200" spans="1:17" x14ac:dyDescent="0.25">
      <c r="A200" s="3">
        <v>42095</v>
      </c>
      <c r="B200" s="1">
        <f>((Plan2!B200/Plan2!B188)*100)-100</f>
        <v>2.9515791551559118</v>
      </c>
      <c r="C200" s="1">
        <f>((Plan2!C200/Plan2!C188)*100)-100</f>
        <v>-3.2571106489960471</v>
      </c>
      <c r="D200" s="1">
        <f>((Plan2!D200/Plan2!D188)*100)-100</f>
        <v>5.5154646190450478</v>
      </c>
      <c r="E200" s="1">
        <f>((Plan2!E200/Plan2!E188)*100)-100</f>
        <v>-26.328394886880673</v>
      </c>
      <c r="F200" s="1">
        <f>((Plan2!F200/Plan2!F188)*100)-100</f>
        <v>-1.4714639517351173</v>
      </c>
      <c r="G200" s="1">
        <f>((Plan2!G200/Plan2!G188)*100)-100</f>
        <v>4.3738906300586393</v>
      </c>
      <c r="H200" s="1">
        <f>((Plan2!H200/Plan2!H188)*100)-100</f>
        <v>-39.286238928747217</v>
      </c>
      <c r="I200" s="1">
        <f>((Plan2!I200/Plan2!I188)*100)-100</f>
        <v>1.3381927493207399</v>
      </c>
      <c r="J200" s="1">
        <f>((Plan2!J200/Plan2!J188)*100)-100</f>
        <v>1.4976709178213099</v>
      </c>
      <c r="K200" s="44"/>
      <c r="L200" s="39"/>
      <c r="M200" s="39"/>
      <c r="N200" s="39"/>
      <c r="O200" s="39"/>
      <c r="P200" s="39"/>
      <c r="Q200" s="38"/>
    </row>
    <row r="201" spans="1:17" x14ac:dyDescent="0.25">
      <c r="A201" s="3">
        <v>42125</v>
      </c>
      <c r="B201" s="1">
        <f>((Plan2!B201/Plan2!B189)*100)-100</f>
        <v>-8.8419772369688872</v>
      </c>
      <c r="C201" s="1">
        <f>((Plan2!C201/Plan2!C189)*100)-100</f>
        <v>-8.6997402940902617</v>
      </c>
      <c r="D201" s="1">
        <f>((Plan2!D201/Plan2!D189)*100)-100</f>
        <v>-9.8905022456911524</v>
      </c>
      <c r="E201" s="1">
        <f>((Plan2!E201/Plan2!E189)*100)-100</f>
        <v>49.165348432168912</v>
      </c>
      <c r="F201" s="1">
        <f>((Plan2!F201/Plan2!F189)*100)-100</f>
        <v>-6.54606586399062</v>
      </c>
      <c r="G201" s="1">
        <f>((Plan2!G201/Plan2!G189)*100)-100</f>
        <v>-3.9532733045334396</v>
      </c>
      <c r="H201" s="1">
        <f>((Plan2!H201/Plan2!H189)*100)-100</f>
        <v>-35.278999144224215</v>
      </c>
      <c r="I201" s="1">
        <f>((Plan2!I201/Plan2!I189)*100)-100</f>
        <v>-11.598447346635979</v>
      </c>
      <c r="J201" s="1">
        <f>((Plan2!J201/Plan2!J189)*100)-100</f>
        <v>-10.336730072597149</v>
      </c>
      <c r="K201" s="44"/>
      <c r="L201" s="39"/>
      <c r="M201" s="39"/>
      <c r="N201" s="39"/>
      <c r="O201" s="39"/>
      <c r="P201" s="39"/>
      <c r="Q201" s="38"/>
    </row>
    <row r="202" spans="1:17" x14ac:dyDescent="0.25">
      <c r="A202" s="3">
        <v>42156</v>
      </c>
      <c r="B202" s="1">
        <f>((Plan2!B202/Plan2!B190)*100)-100</f>
        <v>-8.5222170848038985</v>
      </c>
      <c r="C202" s="1">
        <f>((Plan2!C202/Plan2!C190)*100)-100</f>
        <v>1.2695405715259085</v>
      </c>
      <c r="D202" s="1">
        <f>((Plan2!D202/Plan2!D190)*100)-100</f>
        <v>-3.2911592942445083</v>
      </c>
      <c r="E202" s="1">
        <f>((Plan2!E202/Plan2!E190)*100)-100</f>
        <v>84.688097822985213</v>
      </c>
      <c r="F202" s="1">
        <f>((Plan2!F202/Plan2!F190)*100)-100</f>
        <v>3.5039175228396999</v>
      </c>
      <c r="G202" s="1">
        <f>((Plan2!G202/Plan2!G190)*100)-100</f>
        <v>11.005448752562359</v>
      </c>
      <c r="H202" s="1">
        <f>((Plan2!H202/Plan2!H190)*100)-100</f>
        <v>-37.137152820628117</v>
      </c>
      <c r="I202" s="1">
        <f>((Plan2!I202/Plan2!I190)*100)-100</f>
        <v>-13.946453468005899</v>
      </c>
      <c r="J202" s="1">
        <f>((Plan2!J202/Plan2!J190)*100)-100</f>
        <v>-12.982822344961662</v>
      </c>
      <c r="K202" s="44"/>
      <c r="L202" s="39"/>
      <c r="M202" s="39"/>
      <c r="N202" s="39"/>
      <c r="O202" s="39"/>
      <c r="P202" s="39"/>
      <c r="Q202" s="38"/>
    </row>
    <row r="203" spans="1:17" x14ac:dyDescent="0.25">
      <c r="A203" s="3">
        <v>42186</v>
      </c>
      <c r="B203" s="1">
        <f>((Plan2!B203/Plan2!B191)*100)-100</f>
        <v>2.1352628054552412</v>
      </c>
      <c r="C203" s="1">
        <f>((Plan2!C203/Plan2!C191)*100)-100</f>
        <v>1.6128606427683394</v>
      </c>
      <c r="D203" s="1">
        <f>((Plan2!D203/Plan2!D191)*100)-100</f>
        <v>-10.568289179341249</v>
      </c>
      <c r="E203" s="1">
        <f>((Plan2!E203/Plan2!E191)*100)-100</f>
        <v>71.610462095066083</v>
      </c>
      <c r="F203" s="1">
        <f>((Plan2!F203/Plan2!F191)*100)-100</f>
        <v>-1.1186280145267062</v>
      </c>
      <c r="G203" s="1">
        <f>((Plan2!G203/Plan2!G191)*100)-100</f>
        <v>-4.8778198557350407</v>
      </c>
      <c r="H203" s="1">
        <f>((Plan2!H203/Plan2!H191)*100)-100</f>
        <v>-29.065577288781654</v>
      </c>
      <c r="I203" s="1">
        <f>((Plan2!I203/Plan2!I191)*100)-100</f>
        <v>-9.5287931212918409</v>
      </c>
      <c r="J203" s="1">
        <f>((Plan2!J203/Plan2!J191)*100)-100</f>
        <v>-5.6882874503850758</v>
      </c>
      <c r="K203" s="44"/>
      <c r="L203" s="39"/>
      <c r="M203" s="39"/>
      <c r="N203" s="39"/>
      <c r="O203" s="39"/>
      <c r="P203" s="39"/>
      <c r="Q203" s="38"/>
    </row>
    <row r="204" spans="1:17" x14ac:dyDescent="0.25">
      <c r="A204" s="3">
        <v>42217</v>
      </c>
      <c r="B204" s="1">
        <f>((Plan2!B204/Plan2!B192)*100)-100</f>
        <v>2.7128541803160573</v>
      </c>
      <c r="C204" s="1">
        <f>((Plan2!C204/Plan2!C192)*100)-100</f>
        <v>-0.50599414152662803</v>
      </c>
      <c r="D204" s="1">
        <f>((Plan2!D204/Plan2!D192)*100)-100</f>
        <v>-6.8328671741336677</v>
      </c>
      <c r="E204" s="1">
        <f>((Plan2!E204/Plan2!E192)*100)-100</f>
        <v>85.49550171954985</v>
      </c>
      <c r="F204" s="1">
        <f>((Plan2!F204/Plan2!F192)*100)-100</f>
        <v>-2.3591327084388922</v>
      </c>
      <c r="G204" s="1">
        <f>((Plan2!G204/Plan2!G192)*100)-100</f>
        <v>-9.2942478836298505</v>
      </c>
      <c r="H204" s="1">
        <f>((Plan2!H204/Plan2!H192)*100)-100</f>
        <v>-31.069894027801041</v>
      </c>
      <c r="I204" s="1">
        <f>((Plan2!I204/Plan2!I192)*100)-100</f>
        <v>-10.550171489188557</v>
      </c>
      <c r="J204" s="1">
        <f>((Plan2!J204/Plan2!J192)*100)-100</f>
        <v>-6.7468141032042155</v>
      </c>
      <c r="K204" s="44"/>
      <c r="L204" s="39"/>
      <c r="M204" s="39"/>
      <c r="N204" s="39"/>
      <c r="O204" s="39"/>
      <c r="P204" s="39"/>
      <c r="Q204" s="38"/>
    </row>
    <row r="205" spans="1:17" x14ac:dyDescent="0.25">
      <c r="A205" s="3">
        <v>42248</v>
      </c>
      <c r="B205" s="1">
        <f>((Plan2!B205/Plan2!B193)*100)-100</f>
        <v>7.8661801498231227</v>
      </c>
      <c r="C205" s="1">
        <f>((Plan2!C205/Plan2!C193)*100)-100</f>
        <v>-13.142100458920126</v>
      </c>
      <c r="D205" s="1">
        <f>((Plan2!D205/Plan2!D193)*100)-100</f>
        <v>-7.311836661448524</v>
      </c>
      <c r="E205" s="1">
        <f>((Plan2!E205/Plan2!E193)*100)-100</f>
        <v>78.543999107450588</v>
      </c>
      <c r="F205" s="1">
        <f>((Plan2!F205/Plan2!F193)*100)-100</f>
        <v>-13.061430058790719</v>
      </c>
      <c r="G205" s="1">
        <f>((Plan2!G205/Plan2!G193)*100)-100</f>
        <v>-13.213437805106764</v>
      </c>
      <c r="H205" s="1">
        <f>((Plan2!H205/Plan2!H193)*100)-100</f>
        <v>-28.593337223518176</v>
      </c>
      <c r="I205" s="1">
        <f>((Plan2!I205/Plan2!I193)*100)-100</f>
        <v>15.487857533287539</v>
      </c>
      <c r="J205" s="1">
        <f>((Plan2!J205/Plan2!J193)*100)-100</f>
        <v>20.905563451304161</v>
      </c>
      <c r="K205" s="44"/>
      <c r="L205" s="39"/>
      <c r="M205" s="39"/>
      <c r="N205" s="39"/>
      <c r="O205" s="39"/>
      <c r="P205" s="39"/>
      <c r="Q205" s="38"/>
    </row>
    <row r="206" spans="1:17" x14ac:dyDescent="0.25">
      <c r="A206" s="3">
        <v>42278</v>
      </c>
      <c r="B206" s="1">
        <f>((Plan2!B206/Plan2!B194)*100)-100</f>
        <v>-12.198565864263713</v>
      </c>
      <c r="C206" s="1">
        <f>((Plan2!C206/Plan2!C194)*100)-100</f>
        <v>-18.061206147943864</v>
      </c>
      <c r="D206" s="1">
        <f>((Plan2!D206/Plan2!D194)*100)-100</f>
        <v>-9.6037657724792922</v>
      </c>
      <c r="E206" s="1">
        <f>((Plan2!E206/Plan2!E194)*100)-100</f>
        <v>1.9473153701301982</v>
      </c>
      <c r="F206" s="1">
        <f>((Plan2!F206/Plan2!F194)*100)-100</f>
        <v>-14.725399344873367</v>
      </c>
      <c r="G206" s="1">
        <f>((Plan2!G206/Plan2!G194)*100)-100</f>
        <v>4.5375684460837959</v>
      </c>
      <c r="H206" s="1">
        <f>((Plan2!H206/Plan2!H194)*100)-100</f>
        <v>-38.239221381205191</v>
      </c>
      <c r="I206" s="1">
        <f>((Plan2!I206/Plan2!I194)*100)-100</f>
        <v>2.3862210937125639</v>
      </c>
      <c r="J206" s="1">
        <f>((Plan2!J206/Plan2!J194)*100)-100</f>
        <v>-1.5108776470435714</v>
      </c>
      <c r="K206" s="44"/>
      <c r="L206" s="39"/>
      <c r="M206" s="39"/>
      <c r="N206" s="39"/>
      <c r="O206" s="39"/>
      <c r="P206" s="39"/>
      <c r="Q206" s="38"/>
    </row>
    <row r="207" spans="1:17" x14ac:dyDescent="0.25">
      <c r="A207" s="3">
        <v>42309</v>
      </c>
      <c r="B207" s="1">
        <f>((Plan2!B207/Plan2!B195)*100)-100</f>
        <v>-8.2798801201959549</v>
      </c>
      <c r="C207" s="1">
        <f>((Plan2!C207/Plan2!C195)*100)-100</f>
        <v>-5.5182465383093842</v>
      </c>
      <c r="D207" s="1">
        <f>((Plan2!D207/Plan2!D195)*100)-100</f>
        <v>-13.293117773849531</v>
      </c>
      <c r="E207" s="1">
        <f>((Plan2!E207/Plan2!E195)*100)-100</f>
        <v>37.111628592989632</v>
      </c>
      <c r="F207" s="1">
        <f>((Plan2!F207/Plan2!F195)*100)-100</f>
        <v>-6.2632173995276474</v>
      </c>
      <c r="G207" s="1">
        <f>((Plan2!G207/Plan2!G195)*100)-100</f>
        <v>-11.268984909581505</v>
      </c>
      <c r="H207" s="1">
        <f>((Plan2!H207/Plan2!H195)*100)-100</f>
        <v>-41.286884131781711</v>
      </c>
      <c r="I207" s="1">
        <f>((Plan2!I207/Plan2!I195)*100)-100</f>
        <v>-19.432525603979173</v>
      </c>
      <c r="J207" s="1">
        <f>((Plan2!J207/Plan2!J195)*100)-100</f>
        <v>-17.408801094446432</v>
      </c>
      <c r="K207" s="44"/>
      <c r="L207" s="39"/>
      <c r="M207" s="39"/>
      <c r="N207" s="39"/>
      <c r="O207" s="39"/>
      <c r="P207" s="39"/>
      <c r="Q207" s="38"/>
    </row>
    <row r="208" spans="1:17" x14ac:dyDescent="0.25">
      <c r="A208" s="3">
        <v>42339</v>
      </c>
      <c r="B208" s="1">
        <f>((Plan2!B208/Plan2!B196)*100)-100</f>
        <v>-11.811689453035186</v>
      </c>
      <c r="C208" s="1">
        <f>((Plan2!C208/Plan2!C196)*100)-100</f>
        <v>-5.7647224985794594</v>
      </c>
      <c r="D208" s="1">
        <f>((Plan2!D208/Plan2!D196)*100)-100</f>
        <v>15.359159368463352</v>
      </c>
      <c r="E208" s="1">
        <f>((Plan2!E208/Plan2!E196)*100)-100</f>
        <v>274.36814619219211</v>
      </c>
      <c r="F208" s="1">
        <f>((Plan2!F208/Plan2!F196)*100)-100</f>
        <v>-13.663791373335002</v>
      </c>
      <c r="G208" s="1">
        <f>((Plan2!G208/Plan2!G196)*100)-100</f>
        <v>-7.2777227690025654</v>
      </c>
      <c r="H208" s="1">
        <f>((Plan2!H208/Plan2!H196)*100)-100</f>
        <v>-40.557787329248505</v>
      </c>
      <c r="I208" s="1">
        <f>((Plan2!I208/Plan2!I196)*100)-100</f>
        <v>-17.324191005144158</v>
      </c>
      <c r="J208" s="1">
        <f>((Plan2!J208/Plan2!J196)*100)-100</f>
        <v>-17.519758407040229</v>
      </c>
      <c r="K208" s="44"/>
      <c r="L208" s="39"/>
      <c r="M208" s="39"/>
      <c r="N208" s="39"/>
      <c r="O208" s="39"/>
      <c r="P208" s="39"/>
      <c r="Q208" s="38"/>
    </row>
    <row r="209" spans="1:17" x14ac:dyDescent="0.25">
      <c r="A209" s="3">
        <v>42370</v>
      </c>
      <c r="B209" s="1">
        <f>((Plan2!B209/Plan2!B197)*100)-100</f>
        <v>-4.9098757509107713</v>
      </c>
      <c r="C209" s="1">
        <f>((Plan2!C209/Plan2!C197)*100)-100</f>
        <v>-6.5308152107893136</v>
      </c>
      <c r="D209" s="1">
        <f>((Plan2!D209/Plan2!D197)*100)-100</f>
        <v>-30.245957413582929</v>
      </c>
      <c r="E209" s="1">
        <f>((Plan2!E209/Plan2!E197)*100)-100</f>
        <v>-13.587804039805505</v>
      </c>
      <c r="F209" s="1">
        <f>((Plan2!F209/Plan2!F197)*100)-100</f>
        <v>-17.288485720661299</v>
      </c>
      <c r="G209" s="1">
        <f>((Plan2!G209/Plan2!G197)*100)-100</f>
        <v>-21.155312146121673</v>
      </c>
      <c r="H209" s="1">
        <f>((Plan2!H209/Plan2!H197)*100)-100</f>
        <v>-43.862029252832656</v>
      </c>
      <c r="I209" s="1">
        <f>((Plan2!I209/Plan2!I197)*100)-100</f>
        <v>-8.7157429248016456</v>
      </c>
      <c r="J209" s="1">
        <f>((Plan2!J209/Plan2!J197)*100)-100</f>
        <v>-8.3875151150520537</v>
      </c>
      <c r="K209" s="44"/>
      <c r="L209" s="39"/>
      <c r="M209" s="39"/>
      <c r="N209" s="39"/>
      <c r="O209" s="39"/>
      <c r="P209" s="39"/>
      <c r="Q209" s="38"/>
    </row>
    <row r="210" spans="1:17" x14ac:dyDescent="0.25">
      <c r="A210" s="3">
        <v>42401</v>
      </c>
      <c r="B210" s="1">
        <f>((Plan2!B210/Plan2!B198)*100)-100</f>
        <v>-8.5443344088440938</v>
      </c>
      <c r="C210" s="1">
        <f>((Plan2!C210/Plan2!C198)*100)-100</f>
        <v>20.156209230800329</v>
      </c>
      <c r="D210" s="1">
        <f>((Plan2!D210/Plan2!D198)*100)-100</f>
        <v>-0.10352739252243737</v>
      </c>
      <c r="E210" s="1">
        <f>((Plan2!E210/Plan2!E198)*100)-100</f>
        <v>139.9767103006304</v>
      </c>
      <c r="F210" s="1">
        <f>((Plan2!F210/Plan2!F198)*100)-100</f>
        <v>-4.6679215829123848</v>
      </c>
      <c r="G210" s="1">
        <f>((Plan2!G210/Plan2!G198)*100)-100</f>
        <v>-2.7309711873195255</v>
      </c>
      <c r="H210" s="1">
        <f>((Plan2!H210/Plan2!H198)*100)-100</f>
        <v>-52.361388267426229</v>
      </c>
      <c r="I210" s="1">
        <f>((Plan2!I210/Plan2!I198)*100)-100</f>
        <v>-14.502054580583177</v>
      </c>
      <c r="J210" s="1">
        <f>((Plan2!J210/Plan2!J198)*100)-100</f>
        <v>-12.767321990967616</v>
      </c>
      <c r="K210" s="44"/>
      <c r="L210" s="39"/>
      <c r="M210" s="39"/>
      <c r="N210" s="39"/>
      <c r="O210" s="39"/>
      <c r="P210" s="39"/>
      <c r="Q210" s="38"/>
    </row>
    <row r="211" spans="1:17" x14ac:dyDescent="0.25">
      <c r="A211" s="3">
        <v>42430</v>
      </c>
      <c r="B211" s="1">
        <f>((Plan2!B211/Plan2!B199)*100)-100</f>
        <v>-3.1180656791442658</v>
      </c>
      <c r="C211" s="1">
        <f>((Plan2!C211/Plan2!C199)*100)-100</f>
        <v>-15.727193251378921</v>
      </c>
      <c r="D211" s="1">
        <f>((Plan2!D211/Plan2!D199)*100)-100</f>
        <v>-14.37604998326988</v>
      </c>
      <c r="E211" s="1">
        <f>((Plan2!E211/Plan2!E199)*100)-100</f>
        <v>35.065305187616644</v>
      </c>
      <c r="F211" s="1">
        <f>((Plan2!F211/Plan2!F199)*100)-100</f>
        <v>-9.3708143548027749</v>
      </c>
      <c r="G211" s="1">
        <f>((Plan2!G211/Plan2!G199)*100)-100</f>
        <v>-18.391279381357634</v>
      </c>
      <c r="H211" s="1">
        <f>((Plan2!H211/Plan2!H199)*100)-100</f>
        <v>-30.279105377745609</v>
      </c>
      <c r="I211" s="1">
        <f>((Plan2!I211/Plan2!I199)*100)-100</f>
        <v>-5.5016491762216617</v>
      </c>
      <c r="J211" s="1">
        <f>((Plan2!J211/Plan2!J199)*100)-100</f>
        <v>-5.3089733419846965</v>
      </c>
      <c r="K211" s="44"/>
      <c r="L211" s="39"/>
      <c r="M211" s="39"/>
      <c r="N211" s="39"/>
      <c r="O211" s="39"/>
      <c r="P211" s="39"/>
      <c r="Q211" s="38"/>
    </row>
    <row r="212" spans="1:17" x14ac:dyDescent="0.25">
      <c r="A212" s="3">
        <v>42461</v>
      </c>
      <c r="B212" s="1">
        <f>((Plan2!B212/Plan2!B200)*100)-100</f>
        <v>-16.9129209083722</v>
      </c>
      <c r="C212" s="1">
        <f>((Plan2!C212/Plan2!C200)*100)-100</f>
        <v>-8.8402940715643012</v>
      </c>
      <c r="D212" s="1">
        <f>((Plan2!D212/Plan2!D200)*100)-100</f>
        <v>-7.6686436431488545</v>
      </c>
      <c r="E212" s="1">
        <f>((Plan2!E212/Plan2!E200)*100)-100</f>
        <v>50.74661070772575</v>
      </c>
      <c r="F212" s="1">
        <f>((Plan2!F212/Plan2!F200)*100)-100</f>
        <v>-6.3154605819316458</v>
      </c>
      <c r="G212" s="1">
        <f>((Plan2!G212/Plan2!G200)*100)-100</f>
        <v>-10.020581077286536</v>
      </c>
      <c r="H212" s="1">
        <f>((Plan2!H212/Plan2!H200)*100)-100</f>
        <v>-35.756064932930514</v>
      </c>
      <c r="I212" s="1">
        <f>((Plan2!I212/Plan2!I200)*100)-100</f>
        <v>-12.509430537506688</v>
      </c>
      <c r="J212" s="1">
        <f>((Plan2!J212/Plan2!J200)*100)-100</f>
        <v>-13.052671122755896</v>
      </c>
      <c r="K212" s="44"/>
      <c r="L212" s="39"/>
      <c r="M212" s="39"/>
      <c r="N212" s="39"/>
      <c r="O212" s="39"/>
      <c r="P212" s="39"/>
      <c r="Q212" s="38"/>
    </row>
    <row r="213" spans="1:17" x14ac:dyDescent="0.25">
      <c r="A213" s="3">
        <v>42491</v>
      </c>
      <c r="B213" s="1">
        <f>((Plan2!B213/Plan2!B201)*100)-100</f>
        <v>-13.918147675413877</v>
      </c>
      <c r="C213" s="1">
        <f>((Plan2!C213/Plan2!C201)*100)-100</f>
        <v>-2.4784755508482306</v>
      </c>
      <c r="D213" s="1">
        <f>((Plan2!D213/Plan2!D201)*100)-100</f>
        <v>-8.7320306411974684</v>
      </c>
      <c r="E213" s="1">
        <f>((Plan2!E213/Plan2!E201)*100)-100</f>
        <v>-19.403819005570682</v>
      </c>
      <c r="F213" s="1">
        <f>((Plan2!F213/Plan2!F201)*100)-100</f>
        <v>-2.0557463691040994</v>
      </c>
      <c r="G213" s="1">
        <f>((Plan2!G213/Plan2!G201)*100)-100</f>
        <v>-2.7216493842652625</v>
      </c>
      <c r="H213" s="1">
        <f>((Plan2!H213/Plan2!H201)*100)-100</f>
        <v>-50.959601612323162</v>
      </c>
      <c r="I213" s="1">
        <f>((Plan2!I213/Plan2!I201)*100)-100</f>
        <v>-9.8532898855162614</v>
      </c>
      <c r="J213" s="1">
        <f>((Plan2!J213/Plan2!J201)*100)-100</f>
        <v>-10.007207198467256</v>
      </c>
      <c r="K213" s="44"/>
      <c r="L213" s="39"/>
      <c r="M213" s="39"/>
      <c r="N213" s="39"/>
      <c r="O213" s="39"/>
      <c r="P213" s="39"/>
      <c r="Q213" s="38"/>
    </row>
    <row r="214" spans="1:17" x14ac:dyDescent="0.25">
      <c r="A214" s="3">
        <v>42522</v>
      </c>
      <c r="B214" s="1">
        <f>((Plan2!B214/Plan2!B202)*100)-100</f>
        <v>-15.813148438636702</v>
      </c>
      <c r="C214" s="1">
        <f>((Plan2!C214/Plan2!C202)*100)-100</f>
        <v>-5.3639831513182941</v>
      </c>
      <c r="D214" s="1">
        <f>((Plan2!D214/Plan2!D202)*100)-100</f>
        <v>-9.1366297834610322</v>
      </c>
      <c r="E214" s="1">
        <f>((Plan2!E214/Plan2!E202)*100)-100</f>
        <v>18.901353934627465</v>
      </c>
      <c r="F214" s="1">
        <f>((Plan2!F214/Plan2!F202)*100)-100</f>
        <v>-5.6748005694425103</v>
      </c>
      <c r="G214" s="1">
        <f>((Plan2!G214/Plan2!G202)*100)-100</f>
        <v>-7.2458846295517247</v>
      </c>
      <c r="H214" s="1">
        <f>((Plan2!H214/Plan2!H202)*100)-100</f>
        <v>-20.146353500101327</v>
      </c>
      <c r="I214" s="1">
        <f>((Plan2!I214/Plan2!I202)*100)-100</f>
        <v>3.5310930807498409</v>
      </c>
      <c r="J214" s="1">
        <f>((Plan2!J214/Plan2!J202)*100)-100</f>
        <v>-1.6365405372200144</v>
      </c>
      <c r="K214" s="44"/>
      <c r="L214" s="39"/>
      <c r="M214" s="39"/>
      <c r="N214" s="39"/>
      <c r="O214" s="39"/>
      <c r="P214" s="39"/>
      <c r="Q214" s="38"/>
    </row>
    <row r="215" spans="1:17" x14ac:dyDescent="0.25">
      <c r="A215" s="3">
        <v>42552</v>
      </c>
      <c r="B215" s="1">
        <f>((Plan2!B215/Plan2!B203)*100)-100</f>
        <v>-17.362079200828617</v>
      </c>
      <c r="C215" s="1">
        <f>((Plan2!C215/Plan2!C203)*100)-100</f>
        <v>-14.736534815912322</v>
      </c>
      <c r="D215" s="1">
        <f>((Plan2!D215/Plan2!D203)*100)-100</f>
        <v>-6.9031948401437262</v>
      </c>
      <c r="E215" s="1">
        <f>((Plan2!E215/Plan2!E203)*100)-100</f>
        <v>-38.988613234987433</v>
      </c>
      <c r="F215" s="1">
        <f>((Plan2!F215/Plan2!F203)*100)-100</f>
        <v>-12.832222004271969</v>
      </c>
      <c r="G215" s="1">
        <f>((Plan2!G215/Plan2!G203)*100)-100</f>
        <v>-9.0918973864730788</v>
      </c>
      <c r="H215" s="1">
        <f>((Plan2!H215/Plan2!H203)*100)-100</f>
        <v>-20.609139564095031</v>
      </c>
      <c r="I215" s="1">
        <f>((Plan2!I215/Plan2!I203)*100)-100</f>
        <v>-14.399080496859341</v>
      </c>
      <c r="J215" s="1">
        <f>((Plan2!J215/Plan2!J203)*100)-100</f>
        <v>-15.581649181948535</v>
      </c>
      <c r="K215" s="44"/>
      <c r="L215" s="39"/>
      <c r="M215" s="39"/>
      <c r="N215" s="39"/>
      <c r="O215" s="39"/>
      <c r="P215" s="39"/>
      <c r="Q215" s="38"/>
    </row>
    <row r="216" spans="1:17" x14ac:dyDescent="0.25">
      <c r="A216" s="3">
        <v>42583</v>
      </c>
      <c r="B216" s="1">
        <f>((Plan2!B216/Plan2!B204)*100)-100</f>
        <v>-7.6056340483644789</v>
      </c>
      <c r="C216" s="1">
        <f>((Plan2!C216/Plan2!C204)*100)-100</f>
        <v>-3.4255956192714905</v>
      </c>
      <c r="D216" s="1">
        <f>((Plan2!D216/Plan2!D204)*100)-100</f>
        <v>-13.740872128303096</v>
      </c>
      <c r="E216" s="1">
        <f>((Plan2!E216/Plan2!E204)*100)-100</f>
        <v>-27.812885088118762</v>
      </c>
      <c r="F216" s="1">
        <f>((Plan2!F216/Plan2!F204)*100)-100</f>
        <v>-2.3674928767200782</v>
      </c>
      <c r="G216" s="1">
        <f>((Plan2!G216/Plan2!G204)*100)-100</f>
        <v>-3.8179134340453231</v>
      </c>
      <c r="H216" s="1">
        <f>((Plan2!H216/Plan2!H204)*100)-100</f>
        <v>-36.102028352463599</v>
      </c>
      <c r="I216" s="1">
        <f>((Plan2!I216/Plan2!I204)*100)-100</f>
        <v>-16.371501890893001</v>
      </c>
      <c r="J216" s="1">
        <f>((Plan2!J216/Plan2!J204)*100)-100</f>
        <v>-15.179331311551593</v>
      </c>
      <c r="K216" s="44"/>
      <c r="L216" s="39"/>
      <c r="M216" s="39"/>
      <c r="N216" s="39"/>
      <c r="O216" s="39"/>
      <c r="P216" s="39"/>
      <c r="Q216" s="38"/>
    </row>
    <row r="217" spans="1:17" x14ac:dyDescent="0.25">
      <c r="A217" s="3">
        <v>42614</v>
      </c>
      <c r="B217" s="1">
        <f>((Plan2!B217/Plan2!B205)*100)-100</f>
        <v>-18.183952392360581</v>
      </c>
      <c r="C217" s="1">
        <f>((Plan2!C217/Plan2!C205)*100)-100</f>
        <v>-11.409932332675851</v>
      </c>
      <c r="D217" s="1">
        <f>((Plan2!D217/Plan2!D205)*100)-100</f>
        <v>-1.681934654849087</v>
      </c>
      <c r="E217" s="1">
        <f>((Plan2!E217/Plan2!E205)*100)-100</f>
        <v>-75.427336995797418</v>
      </c>
      <c r="F217" s="1">
        <f>((Plan2!F217/Plan2!F205)*100)-100</f>
        <v>-7.643080355474666</v>
      </c>
      <c r="G217" s="1">
        <f>((Plan2!G217/Plan2!G205)*100)-100</f>
        <v>-5.7525197491542599</v>
      </c>
      <c r="H217" s="1">
        <f>((Plan2!H217/Plan2!H205)*100)-100</f>
        <v>-25.337319445808731</v>
      </c>
      <c r="I217" s="1">
        <f>((Plan2!I217/Plan2!I205)*100)-100</f>
        <v>-14.130422869438718</v>
      </c>
      <c r="J217" s="1">
        <f>((Plan2!J217/Plan2!J205)*100)-100</f>
        <v>-20.829694416476443</v>
      </c>
      <c r="K217" s="44"/>
      <c r="L217" s="39"/>
      <c r="M217" s="39"/>
      <c r="N217" s="39"/>
      <c r="O217" s="39"/>
      <c r="P217" s="39"/>
      <c r="Q217" s="38"/>
    </row>
    <row r="218" spans="1:17" x14ac:dyDescent="0.25">
      <c r="A218" s="3">
        <v>42644</v>
      </c>
      <c r="B218" s="1">
        <f>((Plan2!B218/Plan2!B206)*100)-100</f>
        <v>-9.2290439208030648</v>
      </c>
      <c r="C218" s="1">
        <f>((Plan2!C218/Plan2!C206)*100)-100</f>
        <v>0.46069078251444751</v>
      </c>
      <c r="D218" s="1">
        <f>((Plan2!D218/Plan2!D206)*100)-100</f>
        <v>21.859952783385779</v>
      </c>
      <c r="E218" s="1">
        <f>((Plan2!E218/Plan2!E206)*100)-100</f>
        <v>-45.027647696646135</v>
      </c>
      <c r="F218" s="1">
        <f>((Plan2!F218/Plan2!F206)*100)-100</f>
        <v>-2.6736559683399861</v>
      </c>
      <c r="G218" s="1">
        <f>((Plan2!G218/Plan2!G206)*100)-100</f>
        <v>3.7370488263638038</v>
      </c>
      <c r="H218" s="1">
        <f>((Plan2!H218/Plan2!H206)*100)-100</f>
        <v>-9.909437839640276</v>
      </c>
      <c r="I218" s="1">
        <f>((Plan2!I218/Plan2!I206)*100)-100</f>
        <v>-18.787023737503063</v>
      </c>
      <c r="J218" s="1">
        <f>((Plan2!J218/Plan2!J206)*100)-100</f>
        <v>-16.38207054812689</v>
      </c>
      <c r="K218" s="44"/>
      <c r="L218" s="39"/>
      <c r="M218" s="39"/>
      <c r="N218" s="39"/>
      <c r="O218" s="39"/>
      <c r="P218" s="39"/>
      <c r="Q218" s="38"/>
    </row>
    <row r="219" spans="1:17" x14ac:dyDescent="0.25">
      <c r="A219" s="3">
        <v>42675</v>
      </c>
      <c r="B219" s="1">
        <f>((Plan2!B219/Plan2!B207)*100)-100</f>
        <v>-14.462238241498426</v>
      </c>
      <c r="C219" s="1">
        <f>((Plan2!C219/Plan2!C207)*100)-100</f>
        <v>2.1048938695743544</v>
      </c>
      <c r="D219" s="1">
        <f>((Plan2!D219/Plan2!D207)*100)-100</f>
        <v>10.092179623570715</v>
      </c>
      <c r="E219" s="1">
        <f>((Plan2!E219/Plan2!E207)*100)-100</f>
        <v>-51.254902993838371</v>
      </c>
      <c r="F219" s="1">
        <f>((Plan2!F219/Plan2!F207)*100)-100</f>
        <v>-3.1676379432518331</v>
      </c>
      <c r="G219" s="1">
        <f>((Plan2!G219/Plan2!G207)*100)-100</f>
        <v>88.716640993856913</v>
      </c>
      <c r="H219" s="1">
        <f>((Plan2!H219/Plan2!H207)*100)-100</f>
        <v>-10.279520985365139</v>
      </c>
      <c r="I219" s="1">
        <f>((Plan2!I219/Plan2!I207)*100)-100</f>
        <v>-2.6801989921272167</v>
      </c>
      <c r="J219" s="1">
        <f>((Plan2!J219/Plan2!J207)*100)-100</f>
        <v>-3.9333104735028428</v>
      </c>
      <c r="K219" s="44"/>
      <c r="L219" s="39"/>
      <c r="M219" s="39"/>
      <c r="N219" s="39"/>
      <c r="O219" s="39"/>
      <c r="P219" s="39"/>
      <c r="Q219" s="38"/>
    </row>
    <row r="220" spans="1:17" x14ac:dyDescent="0.25">
      <c r="A220" s="3">
        <v>42705</v>
      </c>
      <c r="B220" s="1">
        <f>((Plan2!B220/Plan2!B208)*100)-100</f>
        <v>-15.112400250067338</v>
      </c>
      <c r="C220" s="1">
        <f>((Plan2!C220/Plan2!C208)*100)-100</f>
        <v>26.890050513930717</v>
      </c>
      <c r="D220" s="1">
        <f>((Plan2!D220/Plan2!D208)*100)-100</f>
        <v>-27.567334508781187</v>
      </c>
      <c r="E220" s="1">
        <f>((Plan2!E220/Plan2!E208)*100)-100</f>
        <v>-66.895926988496797</v>
      </c>
      <c r="F220" s="1">
        <f>((Plan2!F220/Plan2!F208)*100)-100</f>
        <v>0.56989181384653875</v>
      </c>
      <c r="G220" s="1">
        <f>((Plan2!G220/Plan2!G208)*100)-100</f>
        <v>102.41083928887136</v>
      </c>
      <c r="H220" s="1">
        <f>((Plan2!H220/Plan2!H208)*100)-100</f>
        <v>-12.133634539196976</v>
      </c>
      <c r="I220" s="1">
        <f>((Plan2!I220/Plan2!I208)*100)-100</f>
        <v>6.5546648223700998</v>
      </c>
      <c r="J220" s="1">
        <f>((Plan2!J220/Plan2!J208)*100)-100</f>
        <v>3.3220025969397966</v>
      </c>
      <c r="K220" s="44"/>
      <c r="L220" s="39"/>
      <c r="M220" s="39"/>
      <c r="N220" s="39"/>
      <c r="O220" s="39"/>
      <c r="P220" s="39"/>
      <c r="Q220" s="38"/>
    </row>
    <row r="221" spans="1:17" x14ac:dyDescent="0.25">
      <c r="A221" s="3">
        <v>42736</v>
      </c>
      <c r="B221" s="1">
        <f>((Plan2!B221/Plan2!B209)*100)-100</f>
        <v>-4.3030844354269533</v>
      </c>
      <c r="C221" s="1">
        <f>((Plan2!C221/Plan2!C209)*100)-100</f>
        <v>6.7479411393116777</v>
      </c>
      <c r="D221" s="1">
        <f>((Plan2!D221/Plan2!D209)*100)-100</f>
        <v>46.478736487332526</v>
      </c>
      <c r="E221" s="1">
        <f>((Plan2!E221/Plan2!E209)*100)-100</f>
        <v>38.218503906495158</v>
      </c>
      <c r="F221" s="1">
        <f>((Plan2!F221/Plan2!F209)*100)-100</f>
        <v>12.00622966169098</v>
      </c>
      <c r="G221" s="1">
        <f>((Plan2!G221/Plan2!G209)*100)-100</f>
        <v>1.8671210319857181</v>
      </c>
      <c r="H221" s="1">
        <f>((Plan2!H221/Plan2!H209)*100)-100</f>
        <v>8.1753427996204948</v>
      </c>
      <c r="I221" s="1">
        <f>((Plan2!I221/Plan2!I209)*100)-100</f>
        <v>-2.1844818354318107</v>
      </c>
      <c r="J221" s="1">
        <f>((Plan2!J221/Plan2!J209)*100)-100</f>
        <v>-2.6859763752872965</v>
      </c>
      <c r="K221" s="44"/>
      <c r="L221" s="39"/>
      <c r="M221" s="39"/>
      <c r="N221" s="39"/>
      <c r="O221" s="39"/>
      <c r="P221" s="39"/>
      <c r="Q221" s="38"/>
    </row>
    <row r="222" spans="1:17" x14ac:dyDescent="0.25">
      <c r="A222" s="3">
        <v>42767</v>
      </c>
      <c r="B222" s="1">
        <f>((Plan2!B222/Plan2!B210)*100)-100</f>
        <v>-11.190821619817982</v>
      </c>
      <c r="C222" s="1">
        <f>((Plan2!C222/Plan2!C210)*100)-100</f>
        <v>-44.067670331381024</v>
      </c>
      <c r="D222" s="1">
        <f>((Plan2!D222/Plan2!D210)*100)-100</f>
        <v>-7.3862014775352662</v>
      </c>
      <c r="E222" s="1">
        <f>((Plan2!E222/Plan2!E210)*100)-100</f>
        <v>-48.258345218639363</v>
      </c>
      <c r="F222" s="1">
        <f>((Plan2!F222/Plan2!F210)*100)-100</f>
        <v>-9.836886378467554</v>
      </c>
      <c r="G222" s="1">
        <f>((Plan2!G222/Plan2!G210)*100)-100</f>
        <v>6.5779162975023695</v>
      </c>
      <c r="H222" s="1">
        <f>((Plan2!H222/Plan2!H210)*100)-100</f>
        <v>60.992483839110122</v>
      </c>
      <c r="I222" s="1">
        <f>((Plan2!I222/Plan2!I210)*100)-100</f>
        <v>3.9386421724421723</v>
      </c>
      <c r="J222" s="1">
        <f>((Plan2!J222/Plan2!J210)*100)-100</f>
        <v>0.24557122167334455</v>
      </c>
      <c r="K222" s="44"/>
      <c r="L222" s="39"/>
      <c r="M222" s="39"/>
      <c r="N222" s="39"/>
      <c r="O222" s="39"/>
      <c r="P222" s="39"/>
      <c r="Q222" s="38"/>
    </row>
    <row r="223" spans="1:17" x14ac:dyDescent="0.25">
      <c r="A223" s="3">
        <v>42795</v>
      </c>
      <c r="B223" s="1">
        <f>((Plan2!B223/Plan2!B211)*100)-100</f>
        <v>-10.939656296508005</v>
      </c>
      <c r="C223" s="1">
        <f>((Plan2!C223/Plan2!C211)*100)-100</f>
        <v>-23.421979998662962</v>
      </c>
      <c r="D223" s="1">
        <f>((Plan2!D223/Plan2!D211)*100)-100</f>
        <v>-2.6611718592798042</v>
      </c>
      <c r="E223" s="1">
        <f>((Plan2!E223/Plan2!E211)*100)-100</f>
        <v>-7.400775108922403</v>
      </c>
      <c r="F223" s="1">
        <f>((Plan2!F223/Plan2!F211)*100)-100</f>
        <v>17.512525468194767</v>
      </c>
      <c r="G223" s="1">
        <f>((Plan2!G223/Plan2!G211)*100)-100</f>
        <v>8.4239010573018902</v>
      </c>
      <c r="H223" s="1">
        <f>((Plan2!H223/Plan2!H211)*100)-100</f>
        <v>73.384790992421841</v>
      </c>
      <c r="I223" s="1">
        <f>((Plan2!I223/Plan2!I211)*100)-100</f>
        <v>-2.8142418315459281</v>
      </c>
      <c r="J223" s="1">
        <f>((Plan2!J223/Plan2!J211)*100)-100</f>
        <v>-4.9616498999242964</v>
      </c>
      <c r="K223" s="44"/>
      <c r="L223" s="39"/>
      <c r="M223" s="39"/>
      <c r="N223" s="39"/>
      <c r="O223" s="39"/>
      <c r="P223" s="39"/>
      <c r="Q223" s="38"/>
    </row>
    <row r="224" spans="1:17" x14ac:dyDescent="0.25">
      <c r="A224" s="3">
        <v>42826</v>
      </c>
      <c r="B224" s="1">
        <f>((Plan2!B224/Plan2!B212)*100)-100</f>
        <v>-0.86158022960630376</v>
      </c>
      <c r="C224" s="1">
        <f>((Plan2!C224/Plan2!C212)*100)-100</f>
        <v>-15.349994491225473</v>
      </c>
      <c r="D224" s="1">
        <f>((Plan2!D224/Plan2!D212)*100)-100</f>
        <v>-41.205811314104999</v>
      </c>
      <c r="E224" s="1">
        <f>((Plan2!E224/Plan2!E212)*100)-100</f>
        <v>-8.5649939162762649</v>
      </c>
      <c r="F224" s="1">
        <f>((Plan2!F224/Plan2!F212)*100)-100</f>
        <v>52.547506366467218</v>
      </c>
      <c r="G224" s="1">
        <f>((Plan2!G224/Plan2!G212)*100)-100</f>
        <v>14.133779907229879</v>
      </c>
      <c r="H224" s="1">
        <f>((Plan2!H224/Plan2!H212)*100)-100</f>
        <v>52.729871356913691</v>
      </c>
      <c r="I224" s="1">
        <f>((Plan2!I224/Plan2!I212)*100)-100</f>
        <v>-9.0333716582039187</v>
      </c>
      <c r="J224" s="1">
        <f>((Plan2!J224/Plan2!J212)*100)-100</f>
        <v>-7.3306437275924736</v>
      </c>
      <c r="K224" s="44"/>
      <c r="L224" s="39"/>
      <c r="M224" s="39"/>
      <c r="N224" s="39"/>
      <c r="O224" s="39"/>
      <c r="P224" s="39"/>
      <c r="Q224" s="38"/>
    </row>
    <row r="225" spans="1:17" x14ac:dyDescent="0.25">
      <c r="A225" s="3">
        <v>42856</v>
      </c>
      <c r="B225" s="1">
        <f>((Plan2!B225/Plan2!B213)*100)-100</f>
        <v>0.76781484806929257</v>
      </c>
      <c r="C225" s="1">
        <f>((Plan2!C225/Plan2!C213)*100)-100</f>
        <v>-17.536288407930272</v>
      </c>
      <c r="D225" s="1">
        <f>((Plan2!D225/Plan2!D213)*100)-100</f>
        <v>34.241403761446065</v>
      </c>
      <c r="E225" s="1">
        <f>((Plan2!E225/Plan2!E213)*100)-100</f>
        <v>51.820029389872246</v>
      </c>
      <c r="F225" s="1">
        <f>((Plan2!F225/Plan2!F213)*100)-100</f>
        <v>49.641693334957012</v>
      </c>
      <c r="G225" s="1">
        <f>((Plan2!G225/Plan2!G213)*100)-100</f>
        <v>-4.5883029411344722</v>
      </c>
      <c r="H225" s="1">
        <f>((Plan2!H225/Plan2!H213)*100)-100</f>
        <v>141.50761943351853</v>
      </c>
      <c r="I225" s="1">
        <f>((Plan2!I225/Plan2!I213)*100)-100</f>
        <v>11.054178865943996</v>
      </c>
      <c r="J225" s="1">
        <f>((Plan2!J225/Plan2!J213)*100)-100</f>
        <v>7.786157694416886</v>
      </c>
      <c r="K225" s="44"/>
      <c r="L225" s="39"/>
      <c r="M225" s="39"/>
      <c r="N225" s="39"/>
      <c r="O225" s="39"/>
      <c r="P225" s="39"/>
      <c r="Q225" s="38"/>
    </row>
    <row r="226" spans="1:17" x14ac:dyDescent="0.25">
      <c r="A226" s="3">
        <v>42887</v>
      </c>
      <c r="B226" s="1">
        <f>((Plan2!B226/Plan2!B214)*100)-100</f>
        <v>10.788811642342466</v>
      </c>
      <c r="C226" s="1">
        <f>((Plan2!C226/Plan2!C214)*100)-100</f>
        <v>12.299977599229607</v>
      </c>
      <c r="D226" s="1">
        <f>((Plan2!D226/Plan2!D214)*100)-100</f>
        <v>19.102366451340629</v>
      </c>
      <c r="E226" s="1">
        <f>((Plan2!E226/Plan2!E214)*100)-100</f>
        <v>-20.628504881279525</v>
      </c>
      <c r="F226" s="1">
        <f>((Plan2!F226/Plan2!F214)*100)-100</f>
        <v>8.8298571056645301</v>
      </c>
      <c r="G226" s="1">
        <f>((Plan2!G226/Plan2!G214)*100)-100</f>
        <v>7.7600005343843321</v>
      </c>
      <c r="H226" s="1">
        <f>((Plan2!H226/Plan2!H214)*100)-100</f>
        <v>18.098735724698528</v>
      </c>
      <c r="I226" s="1">
        <f>((Plan2!I226/Plan2!I214)*100)-100</f>
        <v>-6.2665774357146091</v>
      </c>
      <c r="J226" s="1">
        <f>((Plan2!J226/Plan2!J214)*100)-100</f>
        <v>-2.0915046250212157</v>
      </c>
      <c r="K226" s="44"/>
      <c r="L226" s="39"/>
      <c r="M226" s="39"/>
      <c r="N226" s="39"/>
      <c r="O226" s="39"/>
      <c r="P226" s="39"/>
      <c r="Q226" s="38"/>
    </row>
    <row r="227" spans="1:17" x14ac:dyDescent="0.25">
      <c r="A227" s="3">
        <v>42917</v>
      </c>
      <c r="B227" s="1">
        <f>((Plan2!B227/Plan2!B215)*100)-100</f>
        <v>2.1105704375780334</v>
      </c>
      <c r="C227" s="1">
        <f>((Plan2!C227/Plan2!C215)*100)-100</f>
        <v>102.55994203649414</v>
      </c>
      <c r="D227" s="1">
        <f>((Plan2!D227/Plan2!D215)*100)-100</f>
        <v>0.14902433774904011</v>
      </c>
      <c r="E227" s="1">
        <f>((Plan2!E227/Plan2!E215)*100)-100</f>
        <v>17.762826909740753</v>
      </c>
      <c r="F227" s="1">
        <f>((Plan2!F227/Plan2!F215)*100)-100</f>
        <v>17.209826986403186</v>
      </c>
      <c r="G227" s="1">
        <f>((Plan2!G227/Plan2!G215)*100)-100</f>
        <v>19.133179821648994</v>
      </c>
      <c r="H227" s="1">
        <f>((Plan2!H227/Plan2!H215)*100)-100</f>
        <v>5.7635257682668879</v>
      </c>
      <c r="I227" s="1">
        <f>((Plan2!I227/Plan2!I215)*100)-100</f>
        <v>5.348879185093864</v>
      </c>
      <c r="J227" s="1">
        <f>((Plan2!J227/Plan2!J215)*100)-100</f>
        <v>5.9140001073564292</v>
      </c>
      <c r="K227" s="44"/>
      <c r="L227" s="39"/>
      <c r="M227" s="39"/>
      <c r="N227" s="39"/>
      <c r="O227" s="39"/>
      <c r="P227" s="39"/>
      <c r="Q227" s="38"/>
    </row>
    <row r="228" spans="1:17" x14ac:dyDescent="0.25">
      <c r="A228" s="3">
        <v>42948</v>
      </c>
      <c r="B228" s="1">
        <f>((Plan2!B228/Plan2!B216)*100)-100</f>
        <v>-11.353177794290531</v>
      </c>
      <c r="C228" s="1">
        <f>((Plan2!C228/Plan2!C216)*100)-100</f>
        <v>99.142006319977213</v>
      </c>
      <c r="D228" s="1">
        <f>((Plan2!D228/Plan2!D216)*100)-100</f>
        <v>-5.5024295280441606</v>
      </c>
      <c r="E228" s="1">
        <f>((Plan2!E228/Plan2!E216)*100)-100</f>
        <v>2.6660151178397058</v>
      </c>
      <c r="F228" s="1">
        <f>((Plan2!F228/Plan2!F216)*100)-100</f>
        <v>11.877217979039372</v>
      </c>
      <c r="G228" s="1">
        <f>((Plan2!G228/Plan2!G216)*100)-100</f>
        <v>6.6511822459156349</v>
      </c>
      <c r="H228" s="1">
        <f>((Plan2!H228/Plan2!H216)*100)-100</f>
        <v>35.024038746463589</v>
      </c>
      <c r="I228" s="1">
        <f>((Plan2!I228/Plan2!I216)*100)-100</f>
        <v>2.8482601249222768</v>
      </c>
      <c r="J228" s="1">
        <f>((Plan2!J228/Plan2!J216)*100)-100</f>
        <v>0.48964785577668124</v>
      </c>
      <c r="K228" s="44"/>
      <c r="L228" s="39"/>
      <c r="M228" s="39"/>
      <c r="N228" s="39"/>
      <c r="O228" s="39"/>
      <c r="P228" s="39"/>
      <c r="Q228" s="38"/>
    </row>
    <row r="229" spans="1:17" x14ac:dyDescent="0.25">
      <c r="A229" s="3">
        <v>42979</v>
      </c>
      <c r="B229" s="1">
        <f>((Plan2!B229/Plan2!B217)*100)-100</f>
        <v>14.199070188795488</v>
      </c>
      <c r="C229" s="1">
        <f>((Plan2!C229/Plan2!C217)*100)-100</f>
        <v>32.065483425992312</v>
      </c>
      <c r="D229" s="1">
        <f>((Plan2!D229/Plan2!D217)*100)-100</f>
        <v>3.8667491317057738</v>
      </c>
      <c r="E229" s="1">
        <f>((Plan2!E229/Plan2!E217)*100)-100</f>
        <v>85.987791793189871</v>
      </c>
      <c r="F229" s="1">
        <f>((Plan2!F229/Plan2!F217)*100)-100</f>
        <v>-16.95764060853864</v>
      </c>
      <c r="G229" s="1">
        <f>((Plan2!G229/Plan2!G217)*100)-100</f>
        <v>10.795000028910891</v>
      </c>
      <c r="H229" s="1">
        <f>((Plan2!H229/Plan2!H217)*100)-100</f>
        <v>-20.000231439391015</v>
      </c>
      <c r="I229" s="1">
        <f>((Plan2!I229/Plan2!I217)*100)-100</f>
        <v>-9.1990868451885035</v>
      </c>
      <c r="J229" s="1">
        <f>((Plan2!J229/Plan2!J217)*100)-100</f>
        <v>-4.5868937916468013</v>
      </c>
      <c r="K229" s="44"/>
      <c r="L229" s="39"/>
      <c r="M229" s="39"/>
      <c r="N229" s="39"/>
      <c r="O229" s="39"/>
      <c r="P229" s="39"/>
      <c r="Q229" s="38"/>
    </row>
    <row r="230" spans="1:17" x14ac:dyDescent="0.25">
      <c r="A230" s="3">
        <v>43009</v>
      </c>
      <c r="B230" s="1">
        <f>((Plan2!B230/Plan2!B218)*100)-100</f>
        <v>5.423263638057648</v>
      </c>
      <c r="C230" s="1">
        <f>((Plan2!C230/Plan2!C218)*100)-100</f>
        <v>15.760285733617721</v>
      </c>
      <c r="D230" s="1">
        <f>((Plan2!D230/Plan2!D218)*100)-100</f>
        <v>-22.42993570980785</v>
      </c>
      <c r="E230" s="1">
        <f>((Plan2!E230/Plan2!E218)*100)-100</f>
        <v>83.953985770806071</v>
      </c>
      <c r="F230" s="1">
        <f>((Plan2!F230/Plan2!F218)*100)-100</f>
        <v>-22.086366893253881</v>
      </c>
      <c r="G230" s="1">
        <f>((Plan2!G230/Plan2!G218)*100)-100</f>
        <v>4.3688928630323005</v>
      </c>
      <c r="H230" s="1">
        <f>((Plan2!H230/Plan2!H218)*100)-100</f>
        <v>3.185940008349931</v>
      </c>
      <c r="I230" s="1">
        <f>((Plan2!I230/Plan2!I218)*100)-100</f>
        <v>4.601407298761174</v>
      </c>
      <c r="J230" s="1">
        <f>((Plan2!J230/Plan2!J218)*100)-100</f>
        <v>5.1232102047509755</v>
      </c>
      <c r="K230" s="44"/>
      <c r="L230" s="39"/>
      <c r="M230" s="39"/>
      <c r="N230" s="39"/>
      <c r="O230" s="39"/>
      <c r="P230" s="39"/>
      <c r="Q230" s="38"/>
    </row>
    <row r="231" spans="1:17" x14ac:dyDescent="0.25">
      <c r="A231" s="3">
        <v>43040</v>
      </c>
      <c r="B231" s="1">
        <f>((Plan2!B231/Plan2!B219)*100)-100</f>
        <v>11.624060090495149</v>
      </c>
      <c r="C231" s="1">
        <f>((Plan2!C231/Plan2!C219)*100)-100</f>
        <v>-1.9601021231849813</v>
      </c>
      <c r="D231" s="1">
        <f>((Plan2!D231/Plan2!D219)*100)-100</f>
        <v>-9.009716370387693</v>
      </c>
      <c r="E231" s="1">
        <f>((Plan2!E231/Plan2!E219)*100)-100</f>
        <v>121.0347255205192</v>
      </c>
      <c r="F231" s="1">
        <f>((Plan2!F231/Plan2!F219)*100)-100</f>
        <v>-24.421194019256504</v>
      </c>
      <c r="G231" s="1">
        <f>((Plan2!G231/Plan2!G219)*100)-100</f>
        <v>-50.574150497283874</v>
      </c>
      <c r="H231" s="1">
        <f>((Plan2!H231/Plan2!H219)*100)-100</f>
        <v>-10.359918078362313</v>
      </c>
      <c r="I231" s="1">
        <f>((Plan2!I231/Plan2!I219)*100)-100</f>
        <v>-11.075565028560248</v>
      </c>
      <c r="J231" s="1">
        <f>((Plan2!J231/Plan2!J219)*100)-100</f>
        <v>-4.2932519481089457</v>
      </c>
      <c r="K231" s="44"/>
      <c r="L231" s="39"/>
      <c r="M231" s="39"/>
      <c r="N231" s="39"/>
      <c r="O231" s="39"/>
      <c r="P231" s="39"/>
      <c r="Q231" s="38"/>
    </row>
    <row r="232" spans="1:17" x14ac:dyDescent="0.25">
      <c r="A232" s="3">
        <v>43070</v>
      </c>
      <c r="B232" s="1">
        <f>((Plan2!B232/Plan2!B220)*100)-100</f>
        <v>17.354740404464849</v>
      </c>
      <c r="C232" s="1">
        <f>((Plan2!C232/Plan2!C220)*100)-100</f>
        <v>-0.85483394666648849</v>
      </c>
      <c r="D232" s="1">
        <f>((Plan2!D232/Plan2!D220)*100)-100</f>
        <v>19.00738667137945</v>
      </c>
      <c r="E232" s="1">
        <f>((Plan2!E232/Plan2!E220)*100)-100</f>
        <v>6.2680532845156449</v>
      </c>
      <c r="F232" s="1">
        <f>((Plan2!F232/Plan2!F220)*100)-100</f>
        <v>-6.3392459197545037</v>
      </c>
      <c r="G232" s="1">
        <f>((Plan2!G232/Plan2!G220)*100)-100</f>
        <v>-43.524937765203397</v>
      </c>
      <c r="H232" s="1">
        <f>((Plan2!H232/Plan2!H220)*100)-100</f>
        <v>11.910166967835295</v>
      </c>
      <c r="I232" s="1">
        <f>((Plan2!I232/Plan2!I220)*100)-100</f>
        <v>-11.255685675201008</v>
      </c>
      <c r="J232" s="1">
        <f>((Plan2!J232/Plan2!J220)*100)-100</f>
        <v>-7.0197528031398377</v>
      </c>
      <c r="K232" s="44"/>
      <c r="L232" s="39"/>
      <c r="M232" s="39"/>
      <c r="N232" s="39"/>
      <c r="O232" s="39"/>
      <c r="P232" s="39"/>
      <c r="Q232" s="38"/>
    </row>
    <row r="233" spans="1:17" x14ac:dyDescent="0.25">
      <c r="A233" s="3">
        <v>43101</v>
      </c>
      <c r="B233" s="1">
        <f>((Plan2!B233/Plan2!B221)*100)-100</f>
        <v>5.398148390543227</v>
      </c>
      <c r="C233" s="1">
        <f>((Plan2!C233/Plan2!C221)*100)-100</f>
        <v>34.714217908764198</v>
      </c>
      <c r="D233" s="1">
        <f>((Plan2!D233/Plan2!D221)*100)-100</f>
        <v>-4.2537236205444344</v>
      </c>
      <c r="E233" s="1">
        <f>((Plan2!E233/Plan2!E221)*100)-100</f>
        <v>-22.119437312767872</v>
      </c>
      <c r="F233" s="1">
        <f>((Plan2!F233/Plan2!F221)*100)-100</f>
        <v>4.1731499178006715</v>
      </c>
      <c r="G233" s="1">
        <f>((Plan2!G233/Plan2!G221)*100)-100</f>
        <v>3.1163535770686508</v>
      </c>
      <c r="H233" s="1">
        <f>((Plan2!H233/Plan2!H221)*100)-100</f>
        <v>19.25912548142594</v>
      </c>
      <c r="I233" s="1">
        <f>((Plan2!I233/Plan2!I221)*100)-100</f>
        <v>4.3093682266383411</v>
      </c>
      <c r="J233" s="1">
        <f>((Plan2!J233/Plan2!J221)*100)-100</f>
        <v>4.8526503329976407</v>
      </c>
      <c r="K233" s="44"/>
      <c r="L233" s="39"/>
      <c r="M233" s="39"/>
      <c r="N233" s="39"/>
      <c r="O233" s="39"/>
      <c r="P233" s="39"/>
      <c r="Q233" s="38"/>
    </row>
    <row r="234" spans="1:17" x14ac:dyDescent="0.25">
      <c r="A234" s="3">
        <v>43132</v>
      </c>
      <c r="B234" s="1">
        <f>((Plan2!B234/Plan2!B222)*100)-100</f>
        <v>5.4028481204270236</v>
      </c>
      <c r="C234" s="1">
        <f>((Plan2!C234/Plan2!C222)*100)-100</f>
        <v>35.262318988674565</v>
      </c>
      <c r="D234" s="1">
        <f>((Plan2!D234/Plan2!D222)*100)-100</f>
        <v>-9.7654186509320482</v>
      </c>
      <c r="E234" s="1">
        <f>((Plan2!E234/Plan2!E222)*100)-100</f>
        <v>-8.1666287726434206</v>
      </c>
      <c r="F234" s="1">
        <f>((Plan2!F234/Plan2!F222)*100)-100</f>
        <v>13.666657264793969</v>
      </c>
      <c r="G234" s="1">
        <f>((Plan2!G234/Plan2!G222)*100)-100</f>
        <v>9.1493163583323565</v>
      </c>
      <c r="H234" s="1">
        <f>((Plan2!H234/Plan2!H222)*100)-100</f>
        <v>1.4567821595725263</v>
      </c>
      <c r="I234" s="1">
        <f>((Plan2!I234/Plan2!I222)*100)-100</f>
        <v>0.60236167055423095</v>
      </c>
      <c r="J234" s="1">
        <f>((Plan2!J234/Plan2!J222)*100)-100</f>
        <v>1.8580921098928087</v>
      </c>
      <c r="K234" s="44"/>
      <c r="L234" s="39"/>
      <c r="M234" s="39"/>
      <c r="N234" s="39"/>
      <c r="O234" s="39"/>
      <c r="P234" s="39"/>
      <c r="Q234" s="38"/>
    </row>
    <row r="235" spans="1:17" x14ac:dyDescent="0.25">
      <c r="A235" s="3">
        <v>43160</v>
      </c>
      <c r="B235" s="1">
        <f>((Plan2!B235/Plan2!B223)*100)-100</f>
        <v>22.414529866919182</v>
      </c>
      <c r="C235" s="1">
        <f>((Plan2!C235/Plan2!C223)*100)-100</f>
        <v>-9.1994230769982437</v>
      </c>
      <c r="D235" s="1">
        <f>((Plan2!D235/Plan2!D223)*100)-100</f>
        <v>-31.514635465573221</v>
      </c>
      <c r="E235" s="1">
        <f>((Plan2!E235/Plan2!E223)*100)-100</f>
        <v>-1.5958756697663716</v>
      </c>
      <c r="F235" s="1">
        <f>((Plan2!F235/Plan2!F223)*100)-100</f>
        <v>-7.514724796561751</v>
      </c>
      <c r="G235" s="1">
        <f>((Plan2!G235/Plan2!G223)*100)-100</f>
        <v>15.4660180776619</v>
      </c>
      <c r="H235" s="1">
        <f>((Plan2!H235/Plan2!H223)*100)-100</f>
        <v>11.567389013481176</v>
      </c>
      <c r="I235" s="1">
        <f>((Plan2!I235/Plan2!I223)*100)-100</f>
        <v>7.5035855459173888</v>
      </c>
      <c r="J235" s="1">
        <f>((Plan2!J235/Plan2!J223)*100)-100</f>
        <v>10.478667943385787</v>
      </c>
      <c r="K235" s="44"/>
      <c r="L235" s="39"/>
      <c r="M235" s="39"/>
      <c r="N235" s="39"/>
      <c r="O235" s="39"/>
      <c r="P235" s="39"/>
      <c r="Q235" s="38"/>
    </row>
    <row r="236" spans="1:17" x14ac:dyDescent="0.25">
      <c r="A236" s="3">
        <v>43191</v>
      </c>
      <c r="B236" s="1">
        <f>((Plan2!B236/Plan2!B224)*100)-100</f>
        <v>9.6182829243179953</v>
      </c>
      <c r="C236" s="1">
        <f>((Plan2!C236/Plan2!C224)*100)-100</f>
        <v>-1.0631114167897238</v>
      </c>
      <c r="D236" s="1">
        <f>((Plan2!D236/Plan2!D224)*100)-100</f>
        <v>117.32285597368249</v>
      </c>
      <c r="E236" s="1">
        <f>((Plan2!E236/Plan2!E224)*100)-100</f>
        <v>62.61171440712468</v>
      </c>
      <c r="F236" s="1">
        <f>((Plan2!F236/Plan2!F224)*100)-100</f>
        <v>-1.92223347332245</v>
      </c>
      <c r="G236" s="1">
        <f>((Plan2!G236/Plan2!G224)*100)-100</f>
        <v>-1.9984087850765917</v>
      </c>
      <c r="H236" s="1">
        <f>((Plan2!H236/Plan2!H224)*100)-100</f>
        <v>3.1521800471740136</v>
      </c>
      <c r="I236" s="1">
        <f>((Plan2!I236/Plan2!I224)*100)-100</f>
        <v>12.536521050668455</v>
      </c>
      <c r="J236" s="1">
        <f>((Plan2!J236/Plan2!J224)*100)-100</f>
        <v>10.813451972138893</v>
      </c>
      <c r="K236" s="44"/>
      <c r="L236" s="39"/>
      <c r="M236" s="39"/>
      <c r="N236" s="39"/>
      <c r="O236" s="39"/>
      <c r="P236" s="39"/>
      <c r="Q236" s="38"/>
    </row>
    <row r="237" spans="1:17" x14ac:dyDescent="0.25">
      <c r="A237" s="3">
        <v>43221</v>
      </c>
      <c r="B237" s="1">
        <f>((Plan2!B237/Plan2!B225)*100)-100</f>
        <v>8.4755221671529881</v>
      </c>
      <c r="C237" s="1">
        <f>((Plan2!C237/Plan2!C225)*100)-100</f>
        <v>-6.5008662425006207</v>
      </c>
      <c r="D237" s="1">
        <f>((Plan2!D237/Plan2!D225)*100)-100</f>
        <v>-17.058856319388582</v>
      </c>
      <c r="E237" s="1">
        <f>((Plan2!E237/Plan2!E225)*100)-100</f>
        <v>-31.107419488949205</v>
      </c>
      <c r="F237" s="1">
        <f>((Plan2!F237/Plan2!F225)*100)-100</f>
        <v>-9.6520693662543522</v>
      </c>
      <c r="G237" s="1">
        <f>((Plan2!G237/Plan2!G225)*100)-100</f>
        <v>8.4393189405934947</v>
      </c>
      <c r="H237" s="1">
        <f>((Plan2!H237/Plan2!H225)*100)-100</f>
        <v>20.661048181059428</v>
      </c>
      <c r="I237" s="1">
        <f>((Plan2!I237/Plan2!I225)*100)-100</f>
        <v>-1.9905621884414302</v>
      </c>
      <c r="J237" s="1">
        <f>((Plan2!J237/Plan2!J225)*100)-100</f>
        <v>1.3280743420420009</v>
      </c>
      <c r="K237" s="44"/>
      <c r="L237" s="39"/>
      <c r="M237" s="39"/>
      <c r="N237" s="39"/>
      <c r="O237" s="39"/>
      <c r="P237" s="39"/>
      <c r="Q237" s="38"/>
    </row>
    <row r="238" spans="1:17" x14ac:dyDescent="0.25">
      <c r="A238" s="3">
        <v>43252</v>
      </c>
      <c r="B238" s="1">
        <f>((Plan2!B238/Plan2!B226)*100)-100</f>
        <v>-7.3248091370802513</v>
      </c>
      <c r="C238" s="1">
        <f>((Plan2!C238/Plan2!C226)*100)-100</f>
        <v>-4.9846542518853596</v>
      </c>
      <c r="D238" s="1">
        <f>((Plan2!D238/Plan2!D226)*100)-100</f>
        <v>-20.639354833635963</v>
      </c>
      <c r="E238" s="1">
        <f>((Plan2!E238/Plan2!E226)*100)-100</f>
        <v>6.0185065910643516</v>
      </c>
      <c r="F238" s="1">
        <f>((Plan2!F238/Plan2!F226)*100)-100</f>
        <v>-6.1737801570188964</v>
      </c>
      <c r="G238" s="1">
        <f>((Plan2!G238/Plan2!G226)*100)-100</f>
        <v>12.412816185377508</v>
      </c>
      <c r="H238" s="1">
        <f>((Plan2!H238/Plan2!H226)*100)-100</f>
        <v>34.706831509172503</v>
      </c>
      <c r="I238" s="1">
        <f>((Plan2!I238/Plan2!I226)*100)-100</f>
        <v>-8.6998631458985471</v>
      </c>
      <c r="J238" s="1">
        <f>((Plan2!J238/Plan2!J226)*100)-100</f>
        <v>-6.9900813000602824</v>
      </c>
      <c r="K238" s="44"/>
      <c r="L238" s="39"/>
      <c r="M238" s="39"/>
      <c r="N238" s="39"/>
      <c r="O238" s="39"/>
      <c r="P238" s="39"/>
      <c r="Q238" s="38"/>
    </row>
    <row r="239" spans="1:17" x14ac:dyDescent="0.25">
      <c r="A239" s="3">
        <v>43282</v>
      </c>
      <c r="B239" s="1">
        <f>((Plan2!B239/Plan2!B227)*100)-100</f>
        <v>11.559437474986666</v>
      </c>
      <c r="C239" s="1">
        <f>((Plan2!C239/Plan2!C227)*100)-100</f>
        <v>6.9985988875313581</v>
      </c>
      <c r="D239" s="1">
        <f>((Plan2!D239/Plan2!D227)*100)-100</f>
        <v>4.4846548279720935</v>
      </c>
      <c r="E239" s="1">
        <f>((Plan2!E239/Plan2!E227)*100)-100</f>
        <v>-7.6496677952162457</v>
      </c>
      <c r="F239" s="1">
        <f>((Plan2!F239/Plan2!F227)*100)-100</f>
        <v>-1.314207764908133</v>
      </c>
      <c r="G239" s="1">
        <f>((Plan2!G239/Plan2!G227)*100)-100</f>
        <v>-8.0312582237742589</v>
      </c>
      <c r="H239" s="1">
        <f>((Plan2!H239/Plan2!H227)*100)-100</f>
        <v>121.93740260976838</v>
      </c>
      <c r="I239" s="1">
        <f>((Plan2!I239/Plan2!I227)*100)-100</f>
        <v>7.8090682276122863</v>
      </c>
      <c r="J239" s="1">
        <f>((Plan2!J239/Plan2!J227)*100)-100</f>
        <v>8.3875300308805549</v>
      </c>
      <c r="K239" s="44"/>
      <c r="L239" s="39"/>
      <c r="M239" s="39"/>
      <c r="N239" s="39"/>
      <c r="O239" s="39"/>
      <c r="P239" s="39"/>
      <c r="Q239" s="38"/>
    </row>
    <row r="240" spans="1:17" x14ac:dyDescent="0.25">
      <c r="A240" s="3">
        <v>43313</v>
      </c>
      <c r="B240" s="1">
        <f>((Plan2!B240/Plan2!B228)*100)-100</f>
        <v>13.153533524254172</v>
      </c>
      <c r="C240" s="1">
        <f>((Plan2!C240/Plan2!C228)*100)-100</f>
        <v>12.582079475265729</v>
      </c>
      <c r="D240" s="1">
        <f>((Plan2!D240/Plan2!D228)*100)-100</f>
        <v>6.4488785881660959</v>
      </c>
      <c r="E240" s="1">
        <f>((Plan2!E240/Plan2!E228)*100)-100</f>
        <v>37.388701023260182</v>
      </c>
      <c r="F240" s="1">
        <f>((Plan2!F240/Plan2!F228)*100)-100</f>
        <v>0.76009764030638394</v>
      </c>
      <c r="G240" s="1">
        <f>((Plan2!G240/Plan2!G228)*100)-100</f>
        <v>5.7967786815373472</v>
      </c>
      <c r="H240" s="1">
        <f>((Plan2!H240/Plan2!H228)*100)-100</f>
        <v>59.380355546247557</v>
      </c>
      <c r="I240" s="1">
        <f>((Plan2!I240/Plan2!I228)*100)-100</f>
        <v>11.759651731180568</v>
      </c>
      <c r="J240" s="1">
        <f>((Plan2!J240/Plan2!J228)*100)-100</f>
        <v>11.511341481796777</v>
      </c>
      <c r="K240" s="44"/>
      <c r="L240" s="39"/>
      <c r="M240" s="39"/>
      <c r="N240" s="39"/>
      <c r="O240" s="39"/>
      <c r="P240" s="39"/>
      <c r="Q240" s="38"/>
    </row>
    <row r="241" spans="1:17" x14ac:dyDescent="0.25">
      <c r="A241" s="3">
        <v>43344</v>
      </c>
      <c r="B241" s="1">
        <f>((Plan2!B241/Plan2!B229)*100)-100</f>
        <v>2.882807721262111</v>
      </c>
      <c r="C241" s="1">
        <f>((Plan2!C241/Plan2!C229)*100)-100</f>
        <v>19.232273199895957</v>
      </c>
      <c r="D241" s="1">
        <f>((Plan2!D241/Plan2!D229)*100)-100</f>
        <v>-9.6425794294129759</v>
      </c>
      <c r="E241" s="1">
        <f>((Plan2!E241/Plan2!E229)*100)-100</f>
        <v>73.465081909078975</v>
      </c>
      <c r="F241" s="1">
        <f>((Plan2!F241/Plan2!F229)*100)-100</f>
        <v>4.9188196145491361</v>
      </c>
      <c r="G241" s="1">
        <f>((Plan2!G241/Plan2!G229)*100)-100</f>
        <v>-6.5536320498449356</v>
      </c>
      <c r="H241" s="1">
        <f>((Plan2!H241/Plan2!H229)*100)-100</f>
        <v>89.457255211656729</v>
      </c>
      <c r="I241" s="1">
        <f>((Plan2!I241/Plan2!I229)*100)-100</f>
        <v>2.7492504035787562</v>
      </c>
      <c r="J241" s="1">
        <f>((Plan2!J241/Plan2!J229)*100)-100</f>
        <v>3.175271683208166</v>
      </c>
      <c r="K241" s="44"/>
      <c r="L241" s="39"/>
      <c r="M241" s="39"/>
      <c r="N241" s="39"/>
      <c r="O241" s="39"/>
      <c r="P241" s="39"/>
      <c r="Q241" s="38"/>
    </row>
    <row r="242" spans="1:17" x14ac:dyDescent="0.25">
      <c r="A242" s="3">
        <v>43374</v>
      </c>
      <c r="B242" s="1">
        <f>((Plan2!B242/Plan2!B230)*100)-100</f>
        <v>2.619962351638037</v>
      </c>
      <c r="C242" s="1">
        <f>((Plan2!C242/Plan2!C230)*100)-100</f>
        <v>22.244746645628894</v>
      </c>
      <c r="D242" s="1">
        <f>((Plan2!D242/Plan2!D230)*100)-100</f>
        <v>0.10139568103406305</v>
      </c>
      <c r="E242" s="1">
        <f>((Plan2!E242/Plan2!E230)*100)-100</f>
        <v>-11.596458924770729</v>
      </c>
      <c r="F242" s="1">
        <f>((Plan2!F242/Plan2!F230)*100)-100</f>
        <v>20.537683027368288</v>
      </c>
      <c r="G242" s="1">
        <f>((Plan2!G242/Plan2!G230)*100)-100</f>
        <v>-11.48351667130575</v>
      </c>
      <c r="H242" s="1">
        <f>((Plan2!H242/Plan2!H230)*100)-100</f>
        <v>52.005017831734619</v>
      </c>
      <c r="I242" s="1">
        <f>((Plan2!I242/Plan2!I230)*100)-100</f>
        <v>4.854019644832519</v>
      </c>
      <c r="J242" s="1">
        <f>((Plan2!J242/Plan2!J230)*100)-100</f>
        <v>4.2543368395674435</v>
      </c>
      <c r="K242" s="44"/>
      <c r="L242" s="39"/>
      <c r="M242" s="39"/>
      <c r="N242" s="39"/>
      <c r="O242" s="39"/>
      <c r="P242" s="39"/>
      <c r="Q242" s="38"/>
    </row>
    <row r="243" spans="1:17" x14ac:dyDescent="0.25">
      <c r="A243" s="3">
        <v>43405</v>
      </c>
      <c r="B243" s="1">
        <f>((Plan2!B243/Plan2!B231)*100)-100</f>
        <v>11.288746463379098</v>
      </c>
      <c r="C243" s="1">
        <f>((Plan2!C243/Plan2!C231)*100)-100</f>
        <v>17.523182185521776</v>
      </c>
      <c r="D243" s="1">
        <f>((Plan2!D243/Plan2!D231)*100)-100</f>
        <v>1.239380992031542</v>
      </c>
      <c r="E243" s="1">
        <f>((Plan2!E243/Plan2!E231)*100)-100</f>
        <v>-20.549168582598725</v>
      </c>
      <c r="F243" s="1">
        <f>((Plan2!F243/Plan2!F231)*100)-100</f>
        <v>7.1830797598857288</v>
      </c>
      <c r="G243" s="1">
        <f>((Plan2!G243/Plan2!G231)*100)-100</f>
        <v>19.691517566770813</v>
      </c>
      <c r="H243" s="1">
        <f>((Plan2!H243/Plan2!H231)*100)-100</f>
        <v>93.419914142486931</v>
      </c>
      <c r="I243" s="1">
        <f>((Plan2!I243/Plan2!I231)*100)-100</f>
        <v>27.415700321864065</v>
      </c>
      <c r="J243" s="1">
        <f>((Plan2!J243/Plan2!J231)*100)-100</f>
        <v>18.998675319229278</v>
      </c>
      <c r="K243" s="44"/>
      <c r="L243" s="39"/>
      <c r="M243" s="39"/>
      <c r="N243" s="39"/>
      <c r="O243" s="39"/>
      <c r="P243" s="39"/>
      <c r="Q243" s="38"/>
    </row>
    <row r="244" spans="1:17" x14ac:dyDescent="0.25">
      <c r="A244" s="3">
        <v>43435</v>
      </c>
      <c r="B244" s="1">
        <f>((Plan2!B244/Plan2!B232)*100)-100</f>
        <v>5.1933781502146843</v>
      </c>
      <c r="C244" s="1">
        <f>((Plan2!C244/Plan2!C232)*100)-100</f>
        <v>27.997385226277572</v>
      </c>
      <c r="D244" s="1">
        <f>((Plan2!D244/Plan2!D232)*100)-100</f>
        <v>78.753483192252361</v>
      </c>
      <c r="E244" s="1">
        <f>((Plan2!E244/Plan2!E232)*100)-100</f>
        <v>28.126373666988314</v>
      </c>
      <c r="F244" s="1">
        <f>((Plan2!F244/Plan2!F232)*100)-100</f>
        <v>2.1447293374537537</v>
      </c>
      <c r="G244" s="1">
        <f>((Plan2!G244/Plan2!G232)*100)-100</f>
        <v>13.220636829912209</v>
      </c>
      <c r="H244" s="1">
        <f>((Plan2!H244/Plan2!H232)*100)-100</f>
        <v>58.805889513570662</v>
      </c>
      <c r="I244" s="1">
        <f>((Plan2!I244/Plan2!I232)*100)-100</f>
        <v>7.1470666257592512</v>
      </c>
      <c r="J244" s="1">
        <f>((Plan2!J244/Plan2!J232)*100)-100</f>
        <v>6.9207913550109339</v>
      </c>
      <c r="K244" s="44"/>
      <c r="L244" s="39"/>
      <c r="M244" s="39"/>
      <c r="N244" s="39"/>
      <c r="O244" s="39"/>
      <c r="P244" s="39"/>
      <c r="Q244" s="38"/>
    </row>
    <row r="245" spans="1:17" x14ac:dyDescent="0.25">
      <c r="A245" s="3">
        <v>43466</v>
      </c>
      <c r="B245" s="1">
        <f>((Plan2!B245/Plan2!B233)*100)-100</f>
        <v>4.5122810887718146</v>
      </c>
      <c r="C245" s="1">
        <f>((Plan2!C245/Plan2!C233)*100)-100</f>
        <v>22.52596330171346</v>
      </c>
      <c r="D245" s="1">
        <f>((Plan2!D245/Plan2!D233)*100)-100</f>
        <v>8.9977091270594229</v>
      </c>
      <c r="E245" s="1">
        <f>((Plan2!E245/Plan2!E233)*100)-100</f>
        <v>-9.0003773832732321</v>
      </c>
      <c r="F245" s="1">
        <f>((Plan2!F245/Plan2!F233)*100)-100</f>
        <v>12.082904565161684</v>
      </c>
      <c r="G245" s="1">
        <f>((Plan2!G245/Plan2!G233)*100)-100</f>
        <v>22.108564062126106</v>
      </c>
      <c r="H245" s="1">
        <f>((Plan2!H245/Plan2!H233)*100)-100</f>
        <v>12.318434264793538</v>
      </c>
      <c r="I245" s="1">
        <f>((Plan2!I245/Plan2!I233)*100)-100</f>
        <v>11.719560696157998</v>
      </c>
      <c r="J245" s="1">
        <f>((Plan2!J245/Plan2!J233)*100)-100</f>
        <v>9.8263577388018888</v>
      </c>
      <c r="K245" s="44"/>
      <c r="L245" s="39"/>
      <c r="M245" s="39"/>
      <c r="N245" s="39"/>
      <c r="O245" s="39"/>
      <c r="P245" s="39"/>
      <c r="Q245" s="38"/>
    </row>
    <row r="246" spans="1:17" x14ac:dyDescent="0.25">
      <c r="A246" s="3">
        <v>43497</v>
      </c>
      <c r="B246" s="1">
        <f>((Plan2!B246/Plan2!B234)*100)-100</f>
        <v>19.408889867722465</v>
      </c>
      <c r="C246" s="1">
        <f>((Plan2!C246/Plan2!C234)*100)-100</f>
        <v>41.394539223457656</v>
      </c>
      <c r="D246" s="1">
        <f>((Plan2!D246/Plan2!D234)*100)-100</f>
        <v>16.048691102544126</v>
      </c>
      <c r="E246" s="1">
        <f>((Plan2!E246/Plan2!E234)*100)-100</f>
        <v>27.03288506905885</v>
      </c>
      <c r="F246" s="1">
        <f>((Plan2!F246/Plan2!F234)*100)-100</f>
        <v>19.338651950794628</v>
      </c>
      <c r="G246" s="1">
        <f>((Plan2!G246/Plan2!G234)*100)-100</f>
        <v>-3.9697066241848233</v>
      </c>
      <c r="H246" s="1">
        <f>((Plan2!H246/Plan2!H234)*100)-100</f>
        <v>22.316764347059561</v>
      </c>
      <c r="I246" s="1">
        <f>((Plan2!I246/Plan2!I234)*100)-100</f>
        <v>16.423874231852636</v>
      </c>
      <c r="J246" s="1">
        <f>((Plan2!J246/Plan2!J234)*100)-100</f>
        <v>16.90264827322045</v>
      </c>
      <c r="K246" s="44"/>
      <c r="L246" s="39"/>
      <c r="M246" s="39"/>
      <c r="N246" s="39"/>
      <c r="O246" s="39"/>
      <c r="P246" s="39"/>
      <c r="Q246" s="38"/>
    </row>
    <row r="247" spans="1:17" x14ac:dyDescent="0.25">
      <c r="A247" s="3">
        <v>43525</v>
      </c>
      <c r="B247" s="1">
        <f>((Plan2!B247/Plan2!B235)*100)-100</f>
        <v>-0.60223489028750521</v>
      </c>
      <c r="C247" s="1">
        <f>((Plan2!C247/Plan2!C235)*100)-100</f>
        <v>19.276869383364343</v>
      </c>
      <c r="D247" s="1">
        <f>((Plan2!D247/Plan2!D235)*100)-100</f>
        <v>51.468104019225251</v>
      </c>
      <c r="E247" s="1">
        <f>((Plan2!E247/Plan2!E235)*100)-100</f>
        <v>43.880555127465612</v>
      </c>
      <c r="F247" s="1">
        <f>((Plan2!F247/Plan2!F235)*100)-100</f>
        <v>2.4368425777711025</v>
      </c>
      <c r="G247" s="1">
        <f>((Plan2!G247/Plan2!G235)*100)-100</f>
        <v>14.001805819232956</v>
      </c>
      <c r="H247" s="1">
        <f>((Plan2!H247/Plan2!H235)*100)-100</f>
        <v>-9.5616059408790051</v>
      </c>
      <c r="I247" s="1">
        <f>((Plan2!I247/Plan2!I235)*100)-100</f>
        <v>1.6561188494939074</v>
      </c>
      <c r="J247" s="1">
        <f>((Plan2!J247/Plan2!J235)*100)-100</f>
        <v>1.6300091156303864</v>
      </c>
      <c r="K247" s="44"/>
      <c r="L247" s="39"/>
      <c r="M247" s="39"/>
      <c r="N247" s="39"/>
      <c r="O247" s="39"/>
      <c r="P247" s="39"/>
      <c r="Q247" s="38"/>
    </row>
    <row r="248" spans="1:17" x14ac:dyDescent="0.25">
      <c r="A248" s="3">
        <v>43556</v>
      </c>
      <c r="B248" s="1">
        <f>((Plan2!B248/Plan2!B236)*100)-100</f>
        <v>7.3869188863766624</v>
      </c>
      <c r="C248" s="1">
        <f>((Plan2!C248/Plan2!C236)*100)-100</f>
        <v>61.097583618835017</v>
      </c>
      <c r="D248" s="1">
        <f>((Plan2!D248/Plan2!D236)*100)-100</f>
        <v>-26.746535836750368</v>
      </c>
      <c r="E248" s="1">
        <f>((Plan2!E248/Plan2!E236)*100)-100</f>
        <v>-26.75170310359583</v>
      </c>
      <c r="F248" s="1">
        <f>((Plan2!F248/Plan2!F236)*100)-100</f>
        <v>29.158633725302451</v>
      </c>
      <c r="G248" s="1">
        <f>((Plan2!G248/Plan2!G236)*100)-100</f>
        <v>-0.43058723612830363</v>
      </c>
      <c r="H248" s="1">
        <f>((Plan2!H248/Plan2!H236)*100)-100</f>
        <v>-18.674338422527413</v>
      </c>
      <c r="I248" s="1">
        <f>((Plan2!I248/Plan2!I236)*100)-100</f>
        <v>64.530774476838957</v>
      </c>
      <c r="J248" s="1">
        <f>((Plan2!J248/Plan2!J236)*100)-100</f>
        <v>50.180979899531422</v>
      </c>
      <c r="K248" s="44"/>
      <c r="L248" s="39"/>
      <c r="M248" s="39"/>
      <c r="N248" s="39"/>
      <c r="O248" s="39"/>
      <c r="P248" s="39"/>
      <c r="Q248" s="38"/>
    </row>
    <row r="249" spans="1:17" x14ac:dyDescent="0.25">
      <c r="A249" s="3">
        <v>43586</v>
      </c>
      <c r="B249" s="1">
        <f>((Plan2!B249/Plan2!B237)*100)-100</f>
        <v>8.1843266213484043</v>
      </c>
      <c r="C249" s="1">
        <f>((Plan2!C249/Plan2!C237)*100)-100</f>
        <v>-32.974969059122401</v>
      </c>
      <c r="D249" s="1">
        <f>((Plan2!D249/Plan2!D237)*100)-100</f>
        <v>-1.2566208459318915</v>
      </c>
      <c r="E249" s="1">
        <f>((Plan2!E249/Plan2!E237)*100)-100</f>
        <v>47.319102937505733</v>
      </c>
      <c r="F249" s="1">
        <f>((Plan2!F249/Plan2!F237)*100)-100</f>
        <v>-14.51400492559091</v>
      </c>
      <c r="G249" s="1">
        <f>((Plan2!G249/Plan2!G237)*100)-100</f>
        <v>6.5002508910645247</v>
      </c>
      <c r="H249" s="1">
        <f>((Plan2!H249/Plan2!H237)*100)-100</f>
        <v>-18.074438879492675</v>
      </c>
      <c r="I249" s="1">
        <f>((Plan2!I249/Plan2!I237)*100)-100</f>
        <v>21.896022549862963</v>
      </c>
      <c r="J249" s="1">
        <f>((Plan2!J249/Plan2!J237)*100)-100</f>
        <v>15.413144311377195</v>
      </c>
      <c r="K249" s="44"/>
      <c r="L249" s="39"/>
      <c r="M249" s="39"/>
      <c r="N249" s="39"/>
      <c r="O249" s="39"/>
      <c r="P249" s="39"/>
      <c r="Q249" s="39"/>
    </row>
    <row r="250" spans="1:17" x14ac:dyDescent="0.25">
      <c r="A250" s="3">
        <v>43617</v>
      </c>
      <c r="B250" s="1">
        <f>((Plan2!B250/Plan2!B238)*100)-100</f>
        <v>20.252001604902588</v>
      </c>
      <c r="C250" s="1">
        <f>((Plan2!C250/Plan2!C238)*100)-100</f>
        <v>3.2728327142840072</v>
      </c>
      <c r="D250" s="1">
        <f>((Plan2!D250/Plan2!D238)*100)-100</f>
        <v>9.0553354646743855</v>
      </c>
      <c r="E250" s="1">
        <f>((Plan2!E250/Plan2!E238)*100)-100</f>
        <v>3.385765042220541</v>
      </c>
      <c r="F250" s="1">
        <f>((Plan2!F250/Plan2!F238)*100)-100</f>
        <v>2.6329833463284729</v>
      </c>
      <c r="G250" s="1">
        <f>((Plan2!G250/Plan2!G238)*100)-100</f>
        <v>-14.975415401662886</v>
      </c>
      <c r="H250" s="1">
        <f>((Plan2!H250/Plan2!H238)*100)-100</f>
        <v>-15.844507873706149</v>
      </c>
      <c r="I250" s="1">
        <f>((Plan2!I250/Plan2!I238)*100)-100</f>
        <v>16.212102984795052</v>
      </c>
      <c r="J250" s="1">
        <f>((Plan2!J250/Plan2!J238)*100)-100</f>
        <v>14.770793100647509</v>
      </c>
      <c r="K250" s="44"/>
      <c r="L250" s="39"/>
      <c r="M250" s="39"/>
      <c r="N250" s="39"/>
      <c r="O250" s="39"/>
      <c r="P250" s="39"/>
      <c r="Q250" s="39"/>
    </row>
    <row r="251" spans="1:17" x14ac:dyDescent="0.25">
      <c r="A251" s="3">
        <v>43647</v>
      </c>
      <c r="B251" s="1">
        <f>((Plan2!B251/Plan2!B239)*100)-100</f>
        <v>3.7570839902377315</v>
      </c>
      <c r="C251" s="1">
        <f>((Plan2!C251/Plan2!C239)*100)-100</f>
        <v>5.5496004679666413</v>
      </c>
      <c r="D251" s="1">
        <f>((Plan2!D251/Plan2!D239)*100)-100</f>
        <v>4.0826825054506912</v>
      </c>
      <c r="E251" s="1">
        <f>((Plan2!E251/Plan2!E239)*100)-100</f>
        <v>40.286906879491397</v>
      </c>
      <c r="F251" s="1">
        <f>((Plan2!F251/Plan2!F239)*100)-100</f>
        <v>26.598261113882259</v>
      </c>
      <c r="G251" s="1">
        <f>((Plan2!G251/Plan2!G239)*100)-100</f>
        <v>10.520416146027742</v>
      </c>
      <c r="H251" s="1">
        <f>((Plan2!H251/Plan2!H239)*100)-100</f>
        <v>-50.731526286799387</v>
      </c>
      <c r="I251" s="1">
        <f>((Plan2!I251/Plan2!I239)*100)-100</f>
        <v>1.746273371966339</v>
      </c>
      <c r="J251" s="1">
        <f>((Plan2!J251/Plan2!J239)*100)-100</f>
        <v>2.1409904149914212</v>
      </c>
      <c r="K251" s="44"/>
      <c r="L251" s="39"/>
      <c r="M251" s="39"/>
      <c r="N251" s="39"/>
      <c r="O251" s="39"/>
      <c r="P251" s="39"/>
      <c r="Q251" s="39"/>
    </row>
    <row r="252" spans="1:17" x14ac:dyDescent="0.25">
      <c r="A252" s="3">
        <v>43678</v>
      </c>
      <c r="B252" s="1">
        <f>((Plan2!B252/Plan2!B240)*100)-100</f>
        <v>14.557420281777823</v>
      </c>
      <c r="C252" s="1">
        <f>((Plan2!C252/Plan2!C240)*100)-100</f>
        <v>-37.823435863745338</v>
      </c>
      <c r="D252" s="1">
        <f>((Plan2!D252/Plan2!D240)*100)-100</f>
        <v>4.9673581972199656</v>
      </c>
      <c r="E252" s="1">
        <f>((Plan2!E252/Plan2!E240)*100)-100</f>
        <v>10.223356689307181</v>
      </c>
      <c r="F252" s="1">
        <f>((Plan2!F252/Plan2!F240)*100)-100</f>
        <v>-23.167801748705671</v>
      </c>
      <c r="G252" s="1">
        <f>((Plan2!G252/Plan2!G240)*100)-100</f>
        <v>7.9049584124558407</v>
      </c>
      <c r="H252" s="1">
        <f>((Plan2!H252/Plan2!H240)*100)-100</f>
        <v>1.1573002160406105</v>
      </c>
      <c r="I252" s="1">
        <f>((Plan2!I252/Plan2!I240)*100)-100</f>
        <v>10.693791519276303</v>
      </c>
      <c r="J252" s="1">
        <f>((Plan2!J252/Plan2!J240)*100)-100</f>
        <v>10.091159377089525</v>
      </c>
      <c r="K252" s="44"/>
      <c r="L252" s="39"/>
      <c r="M252" s="39"/>
      <c r="N252" s="39"/>
      <c r="O252" s="39"/>
      <c r="P252" s="39"/>
      <c r="Q252" s="39"/>
    </row>
    <row r="253" spans="1:17" x14ac:dyDescent="0.25">
      <c r="A253" s="3">
        <v>43709</v>
      </c>
      <c r="B253" s="1">
        <f>((Plan2!B253/Plan2!B241)*100)-100</f>
        <v>-0.87097216313661363</v>
      </c>
      <c r="C253" s="1">
        <f>((Plan2!C253/Plan2!C241)*100)-100</f>
        <v>-0.33795598958263895</v>
      </c>
      <c r="D253" s="1">
        <f>((Plan2!D253/Plan2!D241)*100)-100</f>
        <v>6.3524639256553144</v>
      </c>
      <c r="E253" s="1">
        <f>((Plan2!E253/Plan2!E241)*100)-100</f>
        <v>-34.132717371639245</v>
      </c>
      <c r="F253" s="1">
        <f>((Plan2!F253/Plan2!F241)*100)-100</f>
        <v>3.1907206408517084</v>
      </c>
      <c r="G253" s="1">
        <f>((Plan2!G253/Plan2!G241)*100)-100</f>
        <v>33.536075374309206</v>
      </c>
      <c r="H253" s="1">
        <f>((Plan2!H253/Plan2!H241)*100)-100</f>
        <v>-34.83172352501434</v>
      </c>
      <c r="I253" s="1">
        <f>((Plan2!I253/Plan2!I241)*100)-100</f>
        <v>7.4865830102454538</v>
      </c>
      <c r="J253" s="1">
        <f>((Plan2!J253/Plan2!J241)*100)-100</f>
        <v>5.2412312564853494</v>
      </c>
      <c r="K253" s="44"/>
      <c r="L253" s="39"/>
      <c r="M253" s="39"/>
      <c r="N253" s="39"/>
      <c r="O253" s="39"/>
      <c r="P253" s="39"/>
      <c r="Q253" s="39"/>
    </row>
    <row r="254" spans="1:17" x14ac:dyDescent="0.25">
      <c r="A254" s="3">
        <v>43739</v>
      </c>
      <c r="B254" s="1">
        <f>((Plan2!B254/Plan2!B242)*100)-100</f>
        <v>6.990588169321569</v>
      </c>
      <c r="C254" s="1">
        <f>((Plan2!C254/Plan2!C242)*100)-100</f>
        <v>-3.415856251066657</v>
      </c>
      <c r="D254" s="1">
        <f>((Plan2!D254/Plan2!D242)*100)-100</f>
        <v>-3.7234019784996377</v>
      </c>
      <c r="E254" s="1">
        <f>((Plan2!E254/Plan2!E242)*100)-100</f>
        <v>6.5281844096024315</v>
      </c>
      <c r="F254" s="1">
        <f>((Plan2!F254/Plan2!F242)*100)-100</f>
        <v>-4.7435779513912451</v>
      </c>
      <c r="G254" s="1">
        <f>((Plan2!G254/Plan2!G242)*100)-100</f>
        <v>1.3184415197267043</v>
      </c>
      <c r="H254" s="1">
        <f>((Plan2!H254/Plan2!H242)*100)-100</f>
        <v>-37.924011395269645</v>
      </c>
      <c r="I254" s="1">
        <f>((Plan2!I254/Plan2!I242)*100)-100</f>
        <v>2.862454589704754</v>
      </c>
      <c r="J254" s="1">
        <f>((Plan2!J254/Plan2!J242)*100)-100</f>
        <v>3.4288545431582378</v>
      </c>
      <c r="K254" s="44"/>
      <c r="L254" s="39"/>
      <c r="M254" s="39"/>
      <c r="N254" s="39"/>
      <c r="O254" s="39"/>
      <c r="P254" s="39"/>
      <c r="Q254" s="39"/>
    </row>
    <row r="255" spans="1:17" x14ac:dyDescent="0.25">
      <c r="A255" s="3">
        <v>43770</v>
      </c>
      <c r="B255" s="1">
        <f>((Plan2!B255/Plan2!B243)*100)-100</f>
        <v>4.8581028330461464</v>
      </c>
      <c r="C255" s="1">
        <f>((Plan2!C255/Plan2!C243)*100)-100</f>
        <v>-14.214391542985865</v>
      </c>
      <c r="D255" s="1">
        <f>((Plan2!D255/Plan2!D243)*100)-100</f>
        <v>11.528765944241741</v>
      </c>
      <c r="E255" s="1">
        <f>((Plan2!E255/Plan2!E243)*100)-100</f>
        <v>-7.4675280522657204</v>
      </c>
      <c r="F255" s="1">
        <f>((Plan2!F255/Plan2!F243)*100)-100</f>
        <v>-4.9473266935002584</v>
      </c>
      <c r="G255" s="1">
        <f>((Plan2!G255/Plan2!G243)*100)-100</f>
        <v>12.261356866505764</v>
      </c>
      <c r="H255" s="1">
        <f>((Plan2!H255/Plan2!H243)*100)-100</f>
        <v>-12.610868148877358</v>
      </c>
      <c r="I255" s="1">
        <f>((Plan2!I255/Plan2!I243)*100)-100</f>
        <v>0.50875372751140446</v>
      </c>
      <c r="J255" s="1">
        <f>((Plan2!J255/Plan2!J243)*100)-100</f>
        <v>2.1656554529700003</v>
      </c>
      <c r="K255" s="44"/>
      <c r="L255" s="39"/>
      <c r="M255" s="39"/>
      <c r="N255" s="39"/>
      <c r="O255" s="39"/>
      <c r="P255" s="39"/>
      <c r="Q255" s="39"/>
    </row>
    <row r="256" spans="1:17" x14ac:dyDescent="0.25">
      <c r="A256" s="3">
        <v>43800</v>
      </c>
      <c r="B256" s="1">
        <f>((Plan2!B256/Plan2!B244)*100)-100</f>
        <v>2.6834610181719825</v>
      </c>
      <c r="C256" s="1">
        <f>((Plan2!C256/Plan2!C244)*100)-100</f>
        <v>-8.1915716327687846</v>
      </c>
      <c r="D256" s="1">
        <f>((Plan2!D256/Plan2!D244)*100)-100</f>
        <v>-12.832742377308236</v>
      </c>
      <c r="E256" s="1">
        <f>((Plan2!E256/Plan2!E244)*100)-100</f>
        <v>-9.7183241687486088</v>
      </c>
      <c r="F256" s="1">
        <f>((Plan2!F256/Plan2!F244)*100)-100</f>
        <v>0.86649508134787823</v>
      </c>
      <c r="G256" s="1">
        <f>((Plan2!G256/Plan2!G244)*100)-100</f>
        <v>4.5359546737614238</v>
      </c>
      <c r="H256" s="1">
        <f>((Plan2!H256/Plan2!H244)*100)-100</f>
        <v>-44.671353838574291</v>
      </c>
      <c r="I256" s="1">
        <f>((Plan2!I256/Plan2!I244)*100)-100</f>
        <v>16.449634051240764</v>
      </c>
      <c r="J256" s="1">
        <f>((Plan2!J256/Plan2!J244)*100)-100</f>
        <v>12.426104480062335</v>
      </c>
      <c r="K256" s="44"/>
      <c r="L256" s="39"/>
      <c r="M256" s="39"/>
      <c r="N256" s="39"/>
      <c r="O256" s="39"/>
      <c r="P256" s="39"/>
      <c r="Q256" s="39"/>
    </row>
    <row r="257" spans="1:17" x14ac:dyDescent="0.25">
      <c r="A257" s="3">
        <v>43831</v>
      </c>
      <c r="B257" s="1">
        <f>((Plan2!B257/Plan2!B245)*100)-100</f>
        <v>11.26030323891429</v>
      </c>
      <c r="C257" s="1">
        <f>((Plan2!C257/Plan2!C245)*100)-100</f>
        <v>-3.3667055688294312</v>
      </c>
      <c r="D257" s="1">
        <f>((Plan2!D257/Plan2!D245)*100)-100</f>
        <v>2.0337262382447534</v>
      </c>
      <c r="E257" s="1">
        <f>((Plan2!E257/Plan2!E245)*100)-100</f>
        <v>2.4872581657868977</v>
      </c>
      <c r="F257" s="1">
        <f>((Plan2!F257/Plan2!F245)*100)-100</f>
        <v>-7.6887078454440712</v>
      </c>
      <c r="G257" s="1">
        <f>((Plan2!G257/Plan2!G245)*100)-100</f>
        <v>-16.151556184843912</v>
      </c>
      <c r="H257" s="1">
        <f>((Plan2!H257/Plan2!H245)*100)-100</f>
        <v>-23.732555583202796</v>
      </c>
      <c r="I257" s="1">
        <f>((Plan2!I257/Plan2!I245)*100)-100</f>
        <v>-3.8916556015838637</v>
      </c>
      <c r="J257" s="1">
        <f>((Plan2!J257/Plan2!J245)*100)-100</f>
        <v>-0.18614112963540208</v>
      </c>
      <c r="K257" s="44"/>
      <c r="L257" s="39"/>
      <c r="M257" s="39"/>
      <c r="N257" s="39"/>
      <c r="O257" s="39"/>
      <c r="P257" s="39"/>
      <c r="Q257" s="39"/>
    </row>
    <row r="258" spans="1:17" x14ac:dyDescent="0.25">
      <c r="A258" s="3">
        <v>43862</v>
      </c>
      <c r="B258" s="1">
        <f>((Plan2!B258/Plan2!B246)*100)-100</f>
        <v>-10.030465519181419</v>
      </c>
      <c r="C258" s="1">
        <f>((Plan2!C258/Plan2!C246)*100)-100</f>
        <v>-13.024534760339961</v>
      </c>
      <c r="D258" s="1">
        <f>((Plan2!D258/Plan2!D246)*100)-100</f>
        <v>4.3316501186315293</v>
      </c>
      <c r="E258" s="1">
        <f>((Plan2!E258/Plan2!E246)*100)-100</f>
        <v>-1.451465435681115</v>
      </c>
      <c r="F258" s="1">
        <f>((Plan2!F258/Plan2!F246)*100)-100</f>
        <v>-11.516159067636011</v>
      </c>
      <c r="G258" s="1">
        <f>((Plan2!G258/Plan2!G246)*100)-100</f>
        <v>21.61526958335746</v>
      </c>
      <c r="H258" s="1">
        <f>((Plan2!H258/Plan2!H246)*100)-100</f>
        <v>-13.84394996184281</v>
      </c>
      <c r="I258" s="1">
        <f>((Plan2!I258/Plan2!I246)*100)-100</f>
        <v>-12.729335450373298</v>
      </c>
      <c r="J258" s="1">
        <f>((Plan2!J258/Plan2!J246)*100)-100</f>
        <v>-8.6384300385897035</v>
      </c>
      <c r="K258" s="44"/>
      <c r="L258" s="39"/>
      <c r="M258" s="39"/>
      <c r="N258" s="39"/>
      <c r="O258" s="39"/>
      <c r="P258" s="39"/>
      <c r="Q258" s="39"/>
    </row>
    <row r="259" spans="1:17" x14ac:dyDescent="0.25">
      <c r="A259" s="3">
        <v>43891</v>
      </c>
      <c r="B259" s="1">
        <f>((Plan2!B259/Plan2!B247)*100)-100</f>
        <v>5.3955403214342823</v>
      </c>
      <c r="C259" s="1">
        <f>((Plan2!C259/Plan2!C247)*100)-100</f>
        <v>-9.3657830890870173</v>
      </c>
      <c r="D259" s="1">
        <f>((Plan2!D259/Plan2!D247)*100)-100</f>
        <v>-7.8475372108010362</v>
      </c>
      <c r="E259" s="1">
        <f>((Plan2!E259/Plan2!E247)*100)-100</f>
        <v>-2.8045542247399595</v>
      </c>
      <c r="F259" s="1">
        <f>((Plan2!F259/Plan2!F247)*100)-100</f>
        <v>-12.086046507796311</v>
      </c>
      <c r="G259" s="1">
        <f>((Plan2!G259/Plan2!G247)*100)-100</f>
        <v>-15.228660349912317</v>
      </c>
      <c r="H259" s="1">
        <f>((Plan2!H259/Plan2!H247)*100)-100</f>
        <v>-9.6101189343039124</v>
      </c>
      <c r="I259" s="1">
        <f>((Plan2!I259/Plan2!I247)*100)-100</f>
        <v>3.092029555816552</v>
      </c>
      <c r="J259" s="1">
        <f>((Plan2!J259/Plan2!J247)*100)-100</f>
        <v>-0.42607365356211346</v>
      </c>
      <c r="K259" s="44"/>
      <c r="L259" s="39"/>
      <c r="M259" s="39"/>
      <c r="N259" s="39"/>
      <c r="O259" s="39"/>
      <c r="P259" s="39"/>
      <c r="Q259" s="39"/>
    </row>
    <row r="260" spans="1:17" x14ac:dyDescent="0.25">
      <c r="A260" s="3">
        <v>43922</v>
      </c>
      <c r="B260" s="1">
        <f>((Plan2!B260/Plan2!B248)*100)-100</f>
        <v>-6.8514047195238135</v>
      </c>
      <c r="C260" s="1">
        <f>((Plan2!C260/Plan2!C248)*100)-100</f>
        <v>-17.785458105784485</v>
      </c>
      <c r="D260" s="1">
        <f>((Plan2!D260/Plan2!D248)*100)-100</f>
        <v>29.547933478524953</v>
      </c>
      <c r="E260" s="1">
        <f>((Plan2!E260/Plan2!E248)*100)-100</f>
        <v>-67.186983298676836</v>
      </c>
      <c r="F260" s="1">
        <f>((Plan2!F260/Plan2!F248)*100)-100</f>
        <v>-37.272809469833092</v>
      </c>
      <c r="G260" s="1">
        <f>((Plan2!G260/Plan2!G248)*100)-100</f>
        <v>-9.0230574565585897</v>
      </c>
      <c r="H260" s="1">
        <f>((Plan2!H260/Plan2!H248)*100)-100</f>
        <v>5.797575840893515</v>
      </c>
      <c r="I260" s="1">
        <f>((Plan2!I260/Plan2!I248)*100)-100</f>
        <v>-33.771996591857331</v>
      </c>
      <c r="J260" s="1">
        <f>((Plan2!J260/Plan2!J248)*100)-100</f>
        <v>-28.64753800678676</v>
      </c>
      <c r="K260" s="44"/>
      <c r="L260" s="39"/>
      <c r="M260" s="39"/>
      <c r="N260" s="39"/>
      <c r="O260" s="39"/>
      <c r="P260" s="39"/>
      <c r="Q260" s="39"/>
    </row>
    <row r="261" spans="1:17" x14ac:dyDescent="0.25">
      <c r="A261" s="3">
        <v>43952</v>
      </c>
      <c r="B261" s="1">
        <f>((Plan2!B261/Plan2!B249)*100)-100</f>
        <v>-27.409812598298771</v>
      </c>
      <c r="C261" s="1">
        <f>((Plan2!C261/Plan2!C249)*100)-100</f>
        <v>6.4211044779337811</v>
      </c>
      <c r="D261" s="1">
        <f>((Plan2!D261/Plan2!D249)*100)-100</f>
        <v>-1.3358965741687712</v>
      </c>
      <c r="E261" s="1">
        <f>((Plan2!E261/Plan2!E249)*100)-100</f>
        <v>19.723522373532603</v>
      </c>
      <c r="F261" s="1">
        <f>((Plan2!F261/Plan2!F249)*100)-100</f>
        <v>-24.070052605363315</v>
      </c>
      <c r="G261" s="1">
        <f>((Plan2!G261/Plan2!G249)*100)-100</f>
        <v>-26.38641287371118</v>
      </c>
      <c r="H261" s="1">
        <f>((Plan2!H261/Plan2!H249)*100)-100</f>
        <v>7.5942295162479354</v>
      </c>
      <c r="I261" s="1">
        <f>((Plan2!I261/Plan2!I249)*100)-100</f>
        <v>-25.198978382100989</v>
      </c>
      <c r="J261" s="1">
        <f>((Plan2!J261/Plan2!J249)*100)-100</f>
        <v>-25.838375306782638</v>
      </c>
      <c r="K261" s="44"/>
      <c r="L261" s="39"/>
      <c r="M261" s="39"/>
      <c r="N261" s="39"/>
      <c r="O261" s="39"/>
      <c r="P261" s="39"/>
      <c r="Q261" s="39"/>
    </row>
    <row r="262" spans="1:17" x14ac:dyDescent="0.25">
      <c r="A262" s="3">
        <v>43983</v>
      </c>
      <c r="B262" s="1">
        <f>((Plan2!B262/Plan2!B250)*100)-100</f>
        <v>-10.900674997766686</v>
      </c>
      <c r="C262" s="1">
        <f>((Plan2!C262/Plan2!C250)*100)-100</f>
        <v>25.998465184525216</v>
      </c>
      <c r="D262" s="1">
        <f>((Plan2!D262/Plan2!D250)*100)-100</f>
        <v>6.9575513479321245</v>
      </c>
      <c r="E262" s="1">
        <f>((Plan2!E262/Plan2!E250)*100)-100</f>
        <v>-6.2300750428961749</v>
      </c>
      <c r="F262" s="1">
        <f>((Plan2!F262/Plan2!F250)*100)-100</f>
        <v>-4.2068425867440311</v>
      </c>
      <c r="G262" s="1">
        <f>((Plan2!G262/Plan2!G250)*100)-100</f>
        <v>-23.716948255420789</v>
      </c>
      <c r="H262" s="1">
        <f>((Plan2!H262/Plan2!H250)*100)-100</f>
        <v>-73.504833294504678</v>
      </c>
      <c r="I262" s="1">
        <f>((Plan2!I262/Plan2!I250)*100)-100</f>
        <v>14.84113511983179</v>
      </c>
      <c r="J262" s="1">
        <f>((Plan2!J262/Plan2!J250)*100)-100</f>
        <v>8.6135474239808616</v>
      </c>
      <c r="K262" s="44"/>
      <c r="L262" s="39"/>
      <c r="M262" s="39"/>
      <c r="N262" s="39"/>
      <c r="O262" s="39"/>
      <c r="P262" s="39"/>
      <c r="Q262" s="39"/>
    </row>
    <row r="263" spans="1:17" x14ac:dyDescent="0.25">
      <c r="A263" s="3">
        <v>44013</v>
      </c>
      <c r="B263" s="1">
        <f>((Plan2!B263/Plan2!B251)*100)-100</f>
        <v>-0.96806531304510202</v>
      </c>
      <c r="C263" s="1">
        <f>((Plan2!C263/Plan2!C251)*100)-100</f>
        <v>20.264566211991692</v>
      </c>
      <c r="D263" s="1">
        <f>((Plan2!D263/Plan2!D251)*100)-100</f>
        <v>-4.7270650802809939</v>
      </c>
      <c r="E263" s="1">
        <f>((Plan2!E263/Plan2!E251)*100)-100</f>
        <v>-25.819836153054197</v>
      </c>
      <c r="F263" s="1">
        <f>((Plan2!F263/Plan2!F251)*100)-100</f>
        <v>-4.1376702316251937</v>
      </c>
      <c r="G263" s="1">
        <f>((Plan2!G263/Plan2!G251)*100)-100</f>
        <v>-5.2067142880007111</v>
      </c>
      <c r="H263" s="1">
        <f>((Plan2!H263/Plan2!H251)*100)-100</f>
        <v>-50.463319634981843</v>
      </c>
      <c r="I263" s="1">
        <f>((Plan2!I263/Plan2!I251)*100)-100</f>
        <v>22.557304466837479</v>
      </c>
      <c r="J263" s="1">
        <f>((Plan2!J263/Plan2!J251)*100)-100</f>
        <v>16.505506214701413</v>
      </c>
      <c r="K263" s="44"/>
      <c r="L263" s="39"/>
      <c r="M263" s="39"/>
      <c r="N263" s="39"/>
      <c r="O263" s="39"/>
      <c r="P263" s="39"/>
      <c r="Q263" s="39"/>
    </row>
    <row r="264" spans="1:17" x14ac:dyDescent="0.25">
      <c r="A264" s="3">
        <v>44044</v>
      </c>
      <c r="B264" s="1">
        <f>((Plan2!B264/Plan2!B252)*100)-100</f>
        <v>0.45217408634488265</v>
      </c>
      <c r="C264" s="1">
        <f>((Plan2!C264/Plan2!C252)*100)-100</f>
        <v>33.142276386916507</v>
      </c>
      <c r="D264" s="1">
        <f>((Plan2!D264/Plan2!D252)*100)-100</f>
        <v>0.81677019317100985</v>
      </c>
      <c r="E264" s="1">
        <f>((Plan2!E264/Plan2!E252)*100)-100</f>
        <v>-37.446962016911826</v>
      </c>
      <c r="F264" s="1">
        <f>((Plan2!F264/Plan2!F252)*100)-100</f>
        <v>5.2716349111761645</v>
      </c>
      <c r="G264" s="1">
        <f>((Plan2!G264/Plan2!G252)*100)-100</f>
        <v>-20.742817670365753</v>
      </c>
      <c r="H264" s="1">
        <f>((Plan2!H264/Plan2!H252)*100)-100</f>
        <v>-75.843272211860807</v>
      </c>
      <c r="I264" s="1">
        <f>((Plan2!I264/Plan2!I252)*100)-100</f>
        <v>-12.498113120169222</v>
      </c>
      <c r="J264" s="1">
        <f>((Plan2!J264/Plan2!J252)*100)-100</f>
        <v>-8.6062342469843287</v>
      </c>
      <c r="K264" s="44"/>
      <c r="L264" s="39"/>
      <c r="M264" s="39"/>
      <c r="N264" s="39"/>
      <c r="O264" s="39"/>
      <c r="P264" s="39"/>
      <c r="Q264" s="39"/>
    </row>
    <row r="265" spans="1:17" x14ac:dyDescent="0.25">
      <c r="A265" s="3">
        <v>44075</v>
      </c>
      <c r="B265" s="1">
        <f>((Plan2!B265/Plan2!B253)*100)-100</f>
        <v>11.751936760006473</v>
      </c>
      <c r="C265" s="1">
        <f>((Plan2!C265/Plan2!C253)*100)-100</f>
        <v>30.57894383044561</v>
      </c>
      <c r="D265" s="1">
        <f>((Plan2!D265/Plan2!D253)*100)-100</f>
        <v>1.1798583625110837</v>
      </c>
      <c r="E265" s="1">
        <f>((Plan2!E265/Plan2!E253)*100)-100</f>
        <v>9.9985972276895438</v>
      </c>
      <c r="F265" s="1">
        <f>((Plan2!F265/Plan2!F253)*100)-100</f>
        <v>3.5237990504483463</v>
      </c>
      <c r="G265" s="1">
        <f>((Plan2!G265/Plan2!G253)*100)-100</f>
        <v>-31.425622429345296</v>
      </c>
      <c r="H265" s="1">
        <f>((Plan2!H265/Plan2!H253)*100)-100</f>
        <v>-13.655157938774494</v>
      </c>
      <c r="I265" s="1">
        <f>((Plan2!I265/Plan2!I253)*100)-100</f>
        <v>22.818590423914713</v>
      </c>
      <c r="J265" s="1">
        <f>((Plan2!J265/Plan2!J253)*100)-100</f>
        <v>20.174747457630332</v>
      </c>
      <c r="K265" s="44"/>
      <c r="L265" s="39"/>
      <c r="M265" s="39"/>
      <c r="N265" s="39"/>
      <c r="O265" s="39"/>
      <c r="P265" s="39"/>
      <c r="Q265" s="39"/>
    </row>
    <row r="266" spans="1:17" x14ac:dyDescent="0.25">
      <c r="A266" s="3">
        <v>44105</v>
      </c>
      <c r="B266" s="1">
        <f>((Plan2!B266/Plan2!B254)*100)-100</f>
        <v>24.478528886127464</v>
      </c>
      <c r="C266" s="1">
        <f>((Plan2!C266/Plan2!C254)*100)-100</f>
        <v>20.428859248536455</v>
      </c>
      <c r="D266" s="1">
        <f>((Plan2!D266/Plan2!D254)*100)-100</f>
        <v>22.78148203136206</v>
      </c>
      <c r="E266" s="1">
        <f>((Plan2!E266/Plan2!E254)*100)-100</f>
        <v>22.18177148952212</v>
      </c>
      <c r="F266" s="1">
        <f>((Plan2!F266/Plan2!F254)*100)-100</f>
        <v>-2.1576521553248256</v>
      </c>
      <c r="G266" s="1">
        <f>((Plan2!G266/Plan2!G254)*100)-100</f>
        <v>13.497575338442374</v>
      </c>
      <c r="H266" s="1">
        <f>((Plan2!H266/Plan2!H254)*100)-100</f>
        <v>-7.047555272154824</v>
      </c>
      <c r="I266" s="1">
        <f>((Plan2!I266/Plan2!I254)*100)-100</f>
        <v>17.343196739526604</v>
      </c>
      <c r="J266" s="1">
        <f>((Plan2!J266/Plan2!J254)*100)-100</f>
        <v>20.180323031134108</v>
      </c>
      <c r="K266" s="44"/>
      <c r="L266" s="39"/>
      <c r="M266" s="39"/>
      <c r="N266" s="39"/>
      <c r="O266" s="39"/>
      <c r="P266" s="39"/>
      <c r="Q266" s="39"/>
    </row>
    <row r="267" spans="1:17" x14ac:dyDescent="0.25">
      <c r="A267" s="3">
        <v>44136</v>
      </c>
      <c r="B267" s="1">
        <f>((Plan2!B267/Plan2!B255)*100)-100</f>
        <v>8.2958874377030014</v>
      </c>
      <c r="C267" s="1">
        <f>((Plan2!C267/Plan2!C255)*100)-100</f>
        <v>30.118692174818506</v>
      </c>
      <c r="D267" s="1">
        <f>((Plan2!D267/Plan2!D255)*100)-100</f>
        <v>-2.0334196189831886</v>
      </c>
      <c r="E267" s="1">
        <f>((Plan2!E267/Plan2!E255)*100)-100</f>
        <v>-1.8290686638122082</v>
      </c>
      <c r="F267" s="1">
        <f>((Plan2!F267/Plan2!F255)*100)-100</f>
        <v>4.1595690082663737</v>
      </c>
      <c r="G267" s="1">
        <f>((Plan2!G267/Plan2!G255)*100)-100</f>
        <v>9.9657102935271809</v>
      </c>
      <c r="H267" s="1">
        <f>((Plan2!H267/Plan2!H255)*100)-100</f>
        <v>-38.865240322342643</v>
      </c>
      <c r="I267" s="1">
        <f>((Plan2!I267/Plan2!I255)*100)-100</f>
        <v>-6.2072431672202981</v>
      </c>
      <c r="J267" s="1">
        <f>((Plan2!J267/Plan2!J255)*100)-100</f>
        <v>-3.6135097747460208</v>
      </c>
      <c r="K267" s="44"/>
      <c r="L267" s="39"/>
      <c r="M267" s="39"/>
      <c r="N267" s="39"/>
      <c r="O267" s="39"/>
      <c r="P267" s="39"/>
      <c r="Q267" s="39"/>
    </row>
    <row r="268" spans="1:17" x14ac:dyDescent="0.25">
      <c r="A268" s="3">
        <v>44166</v>
      </c>
      <c r="B268" s="1">
        <f>((Plan2!B268/Plan2!B256)*100)-100</f>
        <v>6.7325355342302942</v>
      </c>
      <c r="C268" s="1">
        <f>((Plan2!C268/Plan2!C256)*100)-100</f>
        <v>17.677829240839287</v>
      </c>
      <c r="D268" s="1">
        <f>((Plan2!D268/Plan2!D256)*100)-100</f>
        <v>0.58741792064984111</v>
      </c>
      <c r="E268" s="1">
        <f>((Plan2!E268/Plan2!E256)*100)-100</f>
        <v>32.558090209860438</v>
      </c>
      <c r="F268" s="1">
        <f>((Plan2!F268/Plan2!F256)*100)-100</f>
        <v>3.53287992167391</v>
      </c>
      <c r="G268" s="1">
        <f>((Plan2!G268/Plan2!G256)*100)-100</f>
        <v>-5.5066849444907859</v>
      </c>
      <c r="H268" s="1">
        <f>((Plan2!H268/Plan2!H256)*100)-100</f>
        <v>-3.6016396854744812</v>
      </c>
      <c r="I268" s="1">
        <f>((Plan2!I268/Plan2!I256)*100)-100</f>
        <v>-3.9475809438099247</v>
      </c>
      <c r="J268" s="1">
        <f>((Plan2!J268/Plan2!J256)*100)-100</f>
        <v>-1.0623459067291776</v>
      </c>
      <c r="K268" s="44"/>
      <c r="L268" s="39"/>
      <c r="M268" s="39"/>
      <c r="N268" s="39"/>
      <c r="O268" s="39"/>
      <c r="P268" s="39"/>
      <c r="Q268" s="39"/>
    </row>
    <row r="269" spans="1:17" x14ac:dyDescent="0.25">
      <c r="A269" s="3">
        <v>44197</v>
      </c>
      <c r="B269" s="1">
        <f>((Plan2!B269/Plan2!B257)*100)-100</f>
        <v>8.518465974861769</v>
      </c>
      <c r="C269" s="1">
        <f>((Plan2!C269/Plan2!C257)*100)-100</f>
        <v>0.80782030794695459</v>
      </c>
      <c r="D269" s="1">
        <f>((Plan2!D269/Plan2!D257)*100)-100</f>
        <v>-10.023461570560997</v>
      </c>
      <c r="E269" s="1">
        <f>((Plan2!E269/Plan2!E257)*100)-100</f>
        <v>74.310026001454077</v>
      </c>
      <c r="F269" s="1">
        <f>((Plan2!F269/Plan2!F257)*100)-100</f>
        <v>-2.4120452798393757</v>
      </c>
      <c r="G269" s="1">
        <f>((Plan2!G269/Plan2!G257)*100)-100</f>
        <v>15.630262294514679</v>
      </c>
      <c r="H269" s="1">
        <f>((Plan2!H269/Plan2!H257)*100)-100</f>
        <v>-10.986566847485875</v>
      </c>
      <c r="I269" s="1">
        <f>((Plan2!I269/Plan2!I257)*100)-100</f>
        <v>13.45878213677716</v>
      </c>
      <c r="J269" s="1">
        <f>((Plan2!J269/Plan2!J257)*100)-100</f>
        <v>11.306708682185658</v>
      </c>
      <c r="K269" s="44"/>
      <c r="L269" s="39"/>
      <c r="M269" s="39"/>
      <c r="N269" s="39"/>
      <c r="O269" s="39"/>
      <c r="P269" s="39"/>
      <c r="Q269" s="39"/>
    </row>
    <row r="270" spans="1:17" x14ac:dyDescent="0.25">
      <c r="A270" s="3">
        <v>44228</v>
      </c>
      <c r="B270" s="1">
        <f>((Plan2!B270/Plan2!B258)*100)-100</f>
        <v>16.203399126571114</v>
      </c>
      <c r="C270" s="1">
        <f>((Plan2!C270/Plan2!C258)*100)-100</f>
        <v>10.761174940945779</v>
      </c>
      <c r="D270" s="1">
        <f>((Plan2!D270/Plan2!D258)*100)-100</f>
        <v>-39.232626325141176</v>
      </c>
      <c r="E270" s="1">
        <f>((Plan2!E270/Plan2!E258)*100)-100</f>
        <v>20.334449055034142</v>
      </c>
      <c r="F270" s="1">
        <f>((Plan2!F270/Plan2!F258)*100)-100</f>
        <v>2.2464656026175476</v>
      </c>
      <c r="G270" s="1">
        <f>((Plan2!G270/Plan2!G258)*100)-100</f>
        <v>0.51824866059104124</v>
      </c>
      <c r="H270" s="1">
        <f>((Plan2!H270/Plan2!H258)*100)-100</f>
        <v>-20.867136394450853</v>
      </c>
      <c r="I270" s="1">
        <f>((Plan2!I270/Plan2!I258)*100)-100</f>
        <v>3.3945897397366025</v>
      </c>
      <c r="J270" s="1">
        <f>((Plan2!J270/Plan2!J258)*100)-100</f>
        <v>2.0373213172199627</v>
      </c>
      <c r="K270" s="44"/>
      <c r="L270" s="39"/>
      <c r="M270" s="39"/>
      <c r="N270" s="39"/>
      <c r="O270" s="39"/>
      <c r="P270" s="39"/>
      <c r="Q270" s="39"/>
    </row>
    <row r="271" spans="1:17" x14ac:dyDescent="0.25">
      <c r="A271" s="3">
        <v>44256</v>
      </c>
      <c r="B271" s="1">
        <f>((Plan2!B271/Plan2!B259)*100)-100</f>
        <v>8.6165667950307494</v>
      </c>
      <c r="C271" s="1">
        <f>((Plan2!C271/Plan2!C259)*100)-100</f>
        <v>19.735812195771743</v>
      </c>
      <c r="D271" s="1">
        <f>((Plan2!D271/Plan2!D259)*100)-100</f>
        <v>65.431129741384382</v>
      </c>
      <c r="E271" s="1">
        <f>((Plan2!E271/Plan2!E259)*100)-100</f>
        <v>17.802476116113255</v>
      </c>
      <c r="F271" s="1">
        <f>((Plan2!F271/Plan2!F259)*100)-100</f>
        <v>26.154959888186951</v>
      </c>
      <c r="G271" s="1">
        <f>((Plan2!G271/Plan2!G259)*100)-100</f>
        <v>21.732670215554649</v>
      </c>
      <c r="H271" s="1">
        <f>((Plan2!H271/Plan2!H259)*100)-100</f>
        <v>-18.560462538326377</v>
      </c>
      <c r="I271" s="1">
        <f>((Plan2!I271/Plan2!I259)*100)-100</f>
        <v>12.301068869596051</v>
      </c>
      <c r="J271" s="1">
        <f>((Plan2!J271/Plan2!J259)*100)-100</f>
        <v>15.243269581697149</v>
      </c>
      <c r="K271" s="44"/>
      <c r="L271" s="39"/>
      <c r="M271" s="39"/>
      <c r="N271" s="39"/>
      <c r="O271" s="39"/>
      <c r="P271" s="39"/>
      <c r="Q271" s="39"/>
    </row>
    <row r="272" spans="1:17" x14ac:dyDescent="0.25">
      <c r="A272" s="3">
        <v>44287</v>
      </c>
      <c r="B272" s="1">
        <f>((Plan2!B272/Plan2!B260)*100)-100</f>
        <v>24.940655589316904</v>
      </c>
      <c r="C272" s="1">
        <f>((Plan2!C272/Plan2!C260)*100)-100</f>
        <v>-63.445663575015217</v>
      </c>
      <c r="D272" s="1">
        <f>((Plan2!D272/Plan2!D260)*100)-100</f>
        <v>-16.837071128458419</v>
      </c>
      <c r="E272" s="1">
        <f>((Plan2!E272/Plan2!E260)*100)-100</f>
        <v>277.07824964152132</v>
      </c>
      <c r="F272" s="1">
        <f>((Plan2!F272/Plan2!F260)*100)-100</f>
        <v>-14.054748479491167</v>
      </c>
      <c r="G272" s="1">
        <f>((Plan2!G272/Plan2!G260)*100)-100</f>
        <v>28.212215144304906</v>
      </c>
      <c r="H272" s="1">
        <f>((Plan2!H272/Plan2!H260)*100)-100</f>
        <v>16.32419140419313</v>
      </c>
      <c r="I272" s="1">
        <f>((Plan2!I272/Plan2!I260)*100)-100</f>
        <v>-3.0620720676776756</v>
      </c>
      <c r="J272" s="1">
        <f>((Plan2!J272/Plan2!J260)*100)-100</f>
        <v>-7.3876433823855336E-2</v>
      </c>
      <c r="K272" s="44"/>
      <c r="L272" s="39"/>
      <c r="M272" s="39"/>
      <c r="N272" s="39"/>
      <c r="O272" s="39"/>
      <c r="P272" s="39"/>
      <c r="Q272" s="39"/>
    </row>
    <row r="273" spans="1:17" x14ac:dyDescent="0.25">
      <c r="A273" s="3">
        <v>44317</v>
      </c>
      <c r="B273" s="1">
        <f>((Plan2!B273/Plan2!B261)*100)-100</f>
        <v>46.364434675672328</v>
      </c>
      <c r="C273" s="1">
        <f>((Plan2!C273/Plan2!C261)*100)-100</f>
        <v>-63.287461482175701</v>
      </c>
      <c r="D273" s="1">
        <f>((Plan2!D273/Plan2!D261)*100)-100</f>
        <v>-2.492240408030014</v>
      </c>
      <c r="E273" s="1">
        <f>((Plan2!E273/Plan2!E261)*100)-100</f>
        <v>-6.4525315471948375</v>
      </c>
      <c r="F273" s="1">
        <f>((Plan2!F273/Plan2!F261)*100)-100</f>
        <v>15.217823083507056</v>
      </c>
      <c r="G273" s="1">
        <f>((Plan2!G273/Plan2!G261)*100)-100</f>
        <v>43.045451859048597</v>
      </c>
      <c r="H273" s="1">
        <f>((Plan2!H273/Plan2!H261)*100)-100</f>
        <v>40.273535402552056</v>
      </c>
      <c r="I273" s="1">
        <f>((Plan2!I273/Plan2!I261)*100)-100</f>
        <v>36.791231334965062</v>
      </c>
      <c r="J273" s="1">
        <f>((Plan2!J273/Plan2!J261)*100)-100</f>
        <v>35.674460076124831</v>
      </c>
      <c r="K273" s="44"/>
      <c r="L273" s="39"/>
      <c r="M273" s="39"/>
      <c r="N273" s="39"/>
      <c r="O273" s="39"/>
      <c r="P273" s="39"/>
      <c r="Q273" s="39"/>
    </row>
    <row r="274" spans="1:17" x14ac:dyDescent="0.25">
      <c r="A274" s="3">
        <v>44348</v>
      </c>
      <c r="B274" s="1">
        <f>((Plan2!B274/Plan2!B262)*100)-100</f>
        <v>27.857212830879362</v>
      </c>
      <c r="C274" s="1">
        <f>((Plan2!C274/Plan2!C262)*100)-100</f>
        <v>-48.776342160078158</v>
      </c>
      <c r="D274" s="1">
        <f>((Plan2!D274/Plan2!D262)*100)-100</f>
        <v>-5.4583942477488137</v>
      </c>
      <c r="E274" s="1">
        <f>((Plan2!E274/Plan2!E262)*100)-100</f>
        <v>19.385218439753487</v>
      </c>
      <c r="F274" s="1">
        <f>((Plan2!F274/Plan2!F262)*100)-100</f>
        <v>18.273613735568858</v>
      </c>
      <c r="G274" s="1">
        <f>((Plan2!G274/Plan2!G262)*100)-100</f>
        <v>57.125431397219813</v>
      </c>
      <c r="H274" s="1">
        <f>((Plan2!H274/Plan2!H262)*100)-100</f>
        <v>323.2653873828969</v>
      </c>
      <c r="I274" s="1">
        <f>((Plan2!I274/Plan2!I262)*100)-100</f>
        <v>-4.0205628437027059</v>
      </c>
      <c r="J274" s="1">
        <f>((Plan2!J274/Plan2!J262)*100)-100</f>
        <v>1.2485123715661786</v>
      </c>
      <c r="K274" s="44"/>
      <c r="L274" s="39"/>
      <c r="M274" s="39"/>
      <c r="N274" s="39"/>
      <c r="O274" s="39"/>
      <c r="P274" s="39"/>
      <c r="Q274" s="39"/>
    </row>
    <row r="275" spans="1:17" x14ac:dyDescent="0.25">
      <c r="A275" s="3">
        <v>44378</v>
      </c>
      <c r="B275" s="1">
        <f>((Plan2!B275/Plan2!B263)*100)-100</f>
        <v>28.177638995668133</v>
      </c>
      <c r="C275" s="1">
        <f>((Plan2!C275/Plan2!C263)*100)-100</f>
        <v>68.450246724185916</v>
      </c>
      <c r="D275" s="1">
        <f>((Plan2!D275/Plan2!D263)*100)-100</f>
        <v>-1.977772416251284</v>
      </c>
      <c r="E275" s="1">
        <f>((Plan2!E275/Plan2!E263)*100)-100</f>
        <v>72.717510924031501</v>
      </c>
      <c r="F275" s="1">
        <f>((Plan2!F275/Plan2!F263)*100)-100</f>
        <v>1.6948383873371</v>
      </c>
      <c r="G275" s="1">
        <f>((Plan2!G275/Plan2!G263)*100)-100</f>
        <v>31.206885726481573</v>
      </c>
      <c r="H275" s="1">
        <f>((Plan2!H275/Plan2!H263)*100)-100</f>
        <v>100.01557153215663</v>
      </c>
      <c r="I275" s="1">
        <f>((Plan2!I275/Plan2!I263)*100)-100</f>
        <v>-4.4150652534777208</v>
      </c>
      <c r="J275" s="1">
        <f>((Plan2!J275/Plan2!J263)*100)-100</f>
        <v>5.8977151705103807</v>
      </c>
      <c r="K275" s="44"/>
      <c r="L275" s="39"/>
      <c r="M275" s="39"/>
      <c r="N275" s="39"/>
      <c r="O275" s="39"/>
      <c r="P275" s="39"/>
      <c r="Q275" s="39"/>
    </row>
    <row r="276" spans="1:17" x14ac:dyDescent="0.25">
      <c r="A276" s="3">
        <v>44409</v>
      </c>
      <c r="B276" s="1">
        <f>((Plan2!B276/Plan2!B264)*100)-100</f>
        <v>24.973726556188993</v>
      </c>
      <c r="C276" s="1">
        <f>((Plan2!C276/Plan2!C264)*100)-100</f>
        <v>71.478197441912585</v>
      </c>
      <c r="D276" s="1">
        <f>((Plan2!D276/Plan2!D264)*100)-100</f>
        <v>-10.163738832176378</v>
      </c>
      <c r="E276" s="1">
        <f>((Plan2!E276/Plan2!E264)*100)-100</f>
        <v>83.777939526275162</v>
      </c>
      <c r="F276" s="1">
        <f>((Plan2!F276/Plan2!F264)*100)-100</f>
        <v>-8.8329517116250145E-2</v>
      </c>
      <c r="G276" s="1">
        <f>((Plan2!G276/Plan2!G264)*100)-100</f>
        <v>58.857435066773888</v>
      </c>
      <c r="H276" s="1">
        <f>((Plan2!H276/Plan2!H264)*100)-100</f>
        <v>235.68321920006633</v>
      </c>
      <c r="I276" s="1">
        <f>((Plan2!I276/Plan2!I264)*100)-100</f>
        <v>29.564014757336111</v>
      </c>
      <c r="J276" s="1">
        <f>((Plan2!J276/Plan2!J264)*100)-100</f>
        <v>30.780164772743092</v>
      </c>
      <c r="K276" s="44"/>
      <c r="L276" s="39"/>
      <c r="M276" s="39"/>
      <c r="N276" s="39"/>
      <c r="O276" s="39"/>
      <c r="P276" s="39"/>
      <c r="Q276" s="39"/>
    </row>
    <row r="277" spans="1:17" x14ac:dyDescent="0.25">
      <c r="A277" s="3">
        <v>44440</v>
      </c>
      <c r="B277" s="1">
        <f>((Plan2!B277/Plan2!B265)*100)-100</f>
        <v>19.167585715540071</v>
      </c>
      <c r="C277" s="1">
        <f>((Plan2!C277/Plan2!C265)*100)-100</f>
        <v>102.98652046958429</v>
      </c>
      <c r="D277" s="1">
        <f>((Plan2!D277/Plan2!D265)*100)-100</f>
        <v>10.908385590018639</v>
      </c>
      <c r="E277" s="1">
        <f>((Plan2!E277/Plan2!E265)*100)-100</f>
        <v>28.557221007843935</v>
      </c>
      <c r="F277" s="1">
        <f>((Plan2!F277/Plan2!F265)*100)-100</f>
        <v>-0.99382652872226629</v>
      </c>
      <c r="G277" s="1">
        <f>((Plan2!G277/Plan2!G265)*100)-100</f>
        <v>52.743595797407323</v>
      </c>
      <c r="H277" s="1">
        <f>((Plan2!H277/Plan2!H265)*100)-100</f>
        <v>54.374597392705851</v>
      </c>
      <c r="I277" s="1">
        <f>((Plan2!I277/Plan2!I265)*100)-100</f>
        <v>0.68244439400457679</v>
      </c>
      <c r="J277" s="1">
        <f>((Plan2!J277/Plan2!J265)*100)-100</f>
        <v>5.9910747085450708</v>
      </c>
      <c r="K277" s="44"/>
      <c r="L277" s="39"/>
      <c r="M277" s="39"/>
      <c r="N277" s="39"/>
      <c r="O277" s="39"/>
      <c r="P277" s="39"/>
      <c r="Q277" s="39"/>
    </row>
    <row r="278" spans="1:17" x14ac:dyDescent="0.25">
      <c r="A278" s="3">
        <v>44470</v>
      </c>
      <c r="B278" s="1">
        <f>((Plan2!B278/Plan2!B266)*100)-100</f>
        <v>0.38612767751386912</v>
      </c>
      <c r="C278" s="1">
        <f>((Plan2!C278/Plan2!C266)*100)-100</f>
        <v>164.36963798817061</v>
      </c>
      <c r="D278" s="1">
        <f>((Plan2!D278/Plan2!D266)*100)-100</f>
        <v>-0.90894689513548599</v>
      </c>
      <c r="E278" s="1">
        <f>((Plan2!E278/Plan2!E266)*100)-100</f>
        <v>31.297288293582568</v>
      </c>
      <c r="F278" s="1">
        <f>((Plan2!F278/Plan2!F266)*100)-100</f>
        <v>38.623212294952424</v>
      </c>
      <c r="G278" s="1">
        <f>((Plan2!G278/Plan2!G266)*100)-100</f>
        <v>20.422750564347098</v>
      </c>
      <c r="H278" s="1">
        <f>((Plan2!H278/Plan2!H266)*100)-100</f>
        <v>29.238217060629438</v>
      </c>
      <c r="I278" s="1">
        <f>((Plan2!I278/Plan2!I266)*100)-100</f>
        <v>2.1957293312475201</v>
      </c>
      <c r="J278" s="1">
        <f>((Plan2!J278/Plan2!J266)*100)-100</f>
        <v>1.594165749863123</v>
      </c>
      <c r="K278" s="44"/>
      <c r="L278" s="39"/>
      <c r="M278" s="39"/>
      <c r="N278" s="39"/>
      <c r="O278" s="39"/>
      <c r="P278" s="39"/>
      <c r="Q278" s="39"/>
    </row>
    <row r="279" spans="1:17" x14ac:dyDescent="0.25">
      <c r="A279" s="3">
        <v>44501</v>
      </c>
      <c r="B279" s="1">
        <f>((Plan2!B279/Plan2!B267)*100)-100</f>
        <v>17.822907212069424</v>
      </c>
      <c r="C279" s="1">
        <f>((Plan2!C279/Plan2!C267)*100)-100</f>
        <v>62.628882565070541</v>
      </c>
      <c r="D279" s="1">
        <f>((Plan2!D279/Plan2!D267)*100)-100</f>
        <v>39.710454867333141</v>
      </c>
      <c r="E279" s="1">
        <f>((Plan2!E279/Plan2!E267)*100)-100</f>
        <v>22.450818022435499</v>
      </c>
      <c r="F279" s="1">
        <f>((Plan2!F279/Plan2!F267)*100)-100</f>
        <v>14.597704481355606</v>
      </c>
      <c r="G279" s="1">
        <f>((Plan2!G279/Plan2!G267)*100)-100</f>
        <v>13.241555167853832</v>
      </c>
      <c r="H279" s="1">
        <f>((Plan2!H279/Plan2!H267)*100)-100</f>
        <v>64.286763822499324</v>
      </c>
      <c r="I279" s="1">
        <f>((Plan2!I279/Plan2!I267)*100)-100</f>
        <v>27.584329606480324</v>
      </c>
      <c r="J279" s="1">
        <f>((Plan2!J279/Plan2!J267)*100)-100</f>
        <v>25.068541736672771</v>
      </c>
      <c r="K279" s="44"/>
      <c r="L279" s="39"/>
      <c r="M279" s="39"/>
      <c r="N279" s="39"/>
      <c r="O279" s="39"/>
      <c r="P279" s="39"/>
      <c r="Q279" s="39"/>
    </row>
    <row r="280" spans="1:17" x14ac:dyDescent="0.25">
      <c r="A280" s="3">
        <v>44531</v>
      </c>
      <c r="B280" s="1">
        <f>((Plan2!B280/Plan2!B268)*100)-100</f>
        <v>27.010663944152128</v>
      </c>
      <c r="C280" s="1">
        <f>((Plan2!C280/Plan2!C268)*100)-100</f>
        <v>40.907853371134109</v>
      </c>
      <c r="D280" s="1">
        <f>((Plan2!D280/Plan2!D268)*100)-100</f>
        <v>18.160218708564585</v>
      </c>
      <c r="E280" s="1">
        <f>((Plan2!E280/Plan2!E268)*100)-100</f>
        <v>23.668547388889664</v>
      </c>
      <c r="F280" s="1">
        <f>((Plan2!F280/Plan2!F268)*100)-100</f>
        <v>9.8223459045195369</v>
      </c>
      <c r="G280" s="1">
        <f>((Plan2!G280/Plan2!G268)*100)-100</f>
        <v>10.036532671163329</v>
      </c>
      <c r="H280" s="1">
        <f>((Plan2!H280/Plan2!H268)*100)-100</f>
        <v>35.211926659428968</v>
      </c>
      <c r="I280" s="1">
        <f>((Plan2!I280/Plan2!I268)*100)-100</f>
        <v>13.72898572996597</v>
      </c>
      <c r="J280" s="1">
        <f>((Plan2!J280/Plan2!J268)*100)-100</f>
        <v>15.787131042632836</v>
      </c>
      <c r="K280" s="44"/>
      <c r="L280" s="39"/>
      <c r="M280" s="39"/>
      <c r="N280" s="39"/>
      <c r="O280" s="39"/>
      <c r="P280" s="39"/>
      <c r="Q280" s="39"/>
    </row>
    <row r="281" spans="1:17" x14ac:dyDescent="0.25">
      <c r="A281" s="3">
        <v>44562</v>
      </c>
      <c r="B281" s="1">
        <f>((Plan2!B281/Plan2!B269)*100)-100</f>
        <v>7.4890301159894506</v>
      </c>
      <c r="C281" s="1">
        <f>((Plan2!C281/Plan2!C269)*100)-100</f>
        <v>49.830837498003518</v>
      </c>
      <c r="D281" s="1">
        <f>((Plan2!D281/Plan2!D269)*100)-100</f>
        <v>19.740226073101709</v>
      </c>
      <c r="E281" s="1">
        <f>((Plan2!E281/Plan2!E269)*100)-100</f>
        <v>-27.12726348081631</v>
      </c>
      <c r="F281" s="1">
        <f>((Plan2!F281/Plan2!F269)*100)-100</f>
        <v>8.1234622178148328</v>
      </c>
      <c r="G281" s="1">
        <f>((Plan2!G281/Plan2!G269)*100)-100</f>
        <v>15.954338061262945</v>
      </c>
      <c r="H281" s="1">
        <f>((Plan2!H281/Plan2!H269)*100)-100</f>
        <v>32.992683056951364</v>
      </c>
      <c r="I281" s="1">
        <f>((Plan2!I281/Plan2!I269)*100)-100</f>
        <v>7.6776719209738218</v>
      </c>
      <c r="J281" s="1">
        <f>((Plan2!J281/Plan2!J269)*100)-100</f>
        <v>7.622535445305175</v>
      </c>
      <c r="K281" s="44"/>
      <c r="L281" s="39"/>
      <c r="M281" s="39"/>
      <c r="N281" s="39"/>
      <c r="O281" s="39"/>
      <c r="P281" s="39"/>
      <c r="Q281" s="39"/>
    </row>
    <row r="282" spans="1:17" x14ac:dyDescent="0.25">
      <c r="A282" s="3">
        <v>44593</v>
      </c>
      <c r="B282" s="1">
        <f>((Plan2!B282/Plan2!B270)*100)-100</f>
        <v>15.334550600461455</v>
      </c>
      <c r="C282" s="1">
        <f>((Plan2!C282/Plan2!C270)*100)-100</f>
        <v>23.767301423687016</v>
      </c>
      <c r="D282" s="1">
        <f>((Plan2!D282/Plan2!D270)*100)-100</f>
        <v>4.3742978239474866</v>
      </c>
      <c r="E282" s="1">
        <f>((Plan2!E282/Plan2!E270)*100)-100</f>
        <v>-16.251101291490443</v>
      </c>
      <c r="F282" s="1">
        <f>((Plan2!F282/Plan2!F270)*100)-100</f>
        <v>7.945336706182033</v>
      </c>
      <c r="G282" s="1">
        <f>((Plan2!G282/Plan2!G270)*100)-100</f>
        <v>30.198161352799445</v>
      </c>
      <c r="H282" s="1">
        <f>((Plan2!H282/Plan2!H270)*100)-100</f>
        <v>66.435306853778911</v>
      </c>
      <c r="I282" s="1">
        <f>((Plan2!I282/Plan2!I270)*100)-100</f>
        <v>32.709419107563349</v>
      </c>
      <c r="J282" s="1">
        <f>((Plan2!J282/Plan2!J270)*100)-100</f>
        <v>27.997692346689036</v>
      </c>
      <c r="K282" s="44"/>
      <c r="L282" s="39"/>
      <c r="M282" s="39"/>
      <c r="N282" s="39"/>
      <c r="O282" s="39"/>
      <c r="P282" s="39"/>
      <c r="Q282" s="39"/>
    </row>
    <row r="283" spans="1:17" x14ac:dyDescent="0.25">
      <c r="A283" s="3">
        <v>44621</v>
      </c>
      <c r="B283" s="1">
        <f>((Plan2!B283/Plan2!B271)*100)-100</f>
        <v>9.9748566166524313</v>
      </c>
      <c r="C283" s="1">
        <f>((Plan2!C283/Plan2!C271)*100)-100</f>
        <v>47.383873657705209</v>
      </c>
      <c r="D283" s="1">
        <f>((Plan2!D283/Plan2!D271)*100)-100</f>
        <v>11.218702393433233</v>
      </c>
      <c r="E283" s="1">
        <f>((Plan2!E283/Plan2!E271)*100)-100</f>
        <v>5.0312245310089878</v>
      </c>
      <c r="F283" s="1">
        <f>((Plan2!F283/Plan2!F271)*100)-100</f>
        <v>10.259664807582254</v>
      </c>
      <c r="G283" s="1">
        <f>((Plan2!G283/Plan2!G271)*100)-100</f>
        <v>12.478183683028291</v>
      </c>
      <c r="H283" s="1">
        <f>((Plan2!H283/Plan2!H271)*100)-100</f>
        <v>49.200557894932842</v>
      </c>
      <c r="I283" s="1">
        <f>((Plan2!I283/Plan2!I271)*100)-100</f>
        <v>22.365818395889718</v>
      </c>
      <c r="J283" s="1">
        <f>((Plan2!J283/Plan2!J271)*100)-100</f>
        <v>18.938777620955165</v>
      </c>
      <c r="K283" s="44"/>
      <c r="L283" s="39"/>
      <c r="M283" s="39"/>
      <c r="N283" s="39"/>
      <c r="O283" s="39"/>
      <c r="P283" s="39"/>
      <c r="Q283" s="39"/>
    </row>
    <row r="284" spans="1:17" x14ac:dyDescent="0.25">
      <c r="A284" s="3">
        <v>44652</v>
      </c>
      <c r="B284" s="1">
        <f>((Plan2!B284/Plan2!B272)*100)-100</f>
        <v>10.776448006734569</v>
      </c>
      <c r="C284" s="1">
        <f>((Plan2!C284/Plan2!C272)*100)-100</f>
        <v>274.63306560363549</v>
      </c>
      <c r="D284" s="1">
        <f>((Plan2!D284/Plan2!D272)*100)-100</f>
        <v>21.125318606748152</v>
      </c>
      <c r="E284" s="1">
        <f>((Plan2!E284/Plan2!E272)*100)-100</f>
        <v>-10.949724974978196</v>
      </c>
      <c r="F284" s="1">
        <f>((Plan2!F284/Plan2!F272)*100)-100</f>
        <v>79.230088125502732</v>
      </c>
      <c r="G284" s="1">
        <f>((Plan2!G284/Plan2!G272)*100)-100</f>
        <v>30.976158818699929</v>
      </c>
      <c r="H284" s="1">
        <f>((Plan2!H284/Plan2!H272)*100)-100</f>
        <v>-5.7569714056644301</v>
      </c>
      <c r="I284" s="1">
        <f>((Plan2!I284/Plan2!I272)*100)-100</f>
        <v>22.515535906481105</v>
      </c>
      <c r="J284" s="1">
        <f>((Plan2!J284/Plan2!J272)*100)-100</f>
        <v>23.783898742845793</v>
      </c>
      <c r="K284" s="44"/>
      <c r="L284" s="39"/>
      <c r="M284" s="39"/>
      <c r="N284" s="39"/>
      <c r="O284" s="39"/>
      <c r="P284" s="39"/>
      <c r="Q284" s="39"/>
    </row>
    <row r="285" spans="1:17" x14ac:dyDescent="0.25">
      <c r="A285" s="3">
        <v>44682</v>
      </c>
      <c r="B285" s="1">
        <f>((Plan2!B285/Plan2!B273)*100)-100</f>
        <v>23.739086679828773</v>
      </c>
      <c r="C285" s="1">
        <f>((Plan2!C285/Plan2!C273)*100)-100</f>
        <v>233.53161662334298</v>
      </c>
      <c r="D285" s="1">
        <f>((Plan2!D285/Plan2!D273)*100)-100</f>
        <v>12.067323705179959</v>
      </c>
      <c r="E285" s="1">
        <f>((Plan2!E285/Plan2!E273)*100)-100</f>
        <v>37.881503591315379</v>
      </c>
      <c r="F285" s="1">
        <f>((Plan2!F285/Plan2!F273)*100)-100</f>
        <v>35.125953134099234</v>
      </c>
      <c r="G285" s="1">
        <f>((Plan2!G285/Plan2!G273)*100)-100</f>
        <v>18.422717268592109</v>
      </c>
      <c r="H285" s="1">
        <f>((Plan2!H285/Plan2!H273)*100)-100</f>
        <v>-19.80765231632688</v>
      </c>
      <c r="I285" s="1">
        <f>((Plan2!I285/Plan2!I273)*100)-100</f>
        <v>27.66940523738208</v>
      </c>
      <c r="J285" s="1">
        <f>((Plan2!J285/Plan2!J273)*100)-100</f>
        <v>27.41372218231875</v>
      </c>
      <c r="K285" s="44"/>
      <c r="L285" s="39"/>
      <c r="M285" s="39"/>
      <c r="N285" s="39"/>
      <c r="O285" s="39"/>
      <c r="P285" s="39"/>
      <c r="Q285" s="39"/>
    </row>
    <row r="286" spans="1:17" x14ac:dyDescent="0.25">
      <c r="A286" s="3">
        <v>44713</v>
      </c>
      <c r="B286" s="1">
        <f>((Plan2!B286/Plan2!B274)*100)-100</f>
        <v>12.444683010251765</v>
      </c>
      <c r="C286" s="1">
        <f>((Plan2!C286/Plan2!C274)*100)-100</f>
        <v>108.76001933805952</v>
      </c>
      <c r="D286" s="1">
        <f>((Plan2!D286/Plan2!D274)*100)-100</f>
        <v>15.079186910106188</v>
      </c>
      <c r="E286" s="1">
        <f>((Plan2!E286/Plan2!E274)*100)-100</f>
        <v>40.906628350682865</v>
      </c>
      <c r="F286" s="1">
        <f>((Plan2!F286/Plan2!F274)*100)-100</f>
        <v>8.3865342244557155</v>
      </c>
      <c r="G286" s="1">
        <f>((Plan2!G286/Plan2!G274)*100)-100</f>
        <v>29.009059993093729</v>
      </c>
      <c r="H286" s="1">
        <f>((Plan2!H286/Plan2!H274)*100)-100</f>
        <v>-26.893840595335377</v>
      </c>
      <c r="I286" s="1">
        <f>((Plan2!I286/Plan2!I274)*100)-100</f>
        <v>22.036514216880576</v>
      </c>
      <c r="J286" s="1">
        <f>((Plan2!J286/Plan2!J274)*100)-100</f>
        <v>20.1115348412402</v>
      </c>
      <c r="K286" s="44"/>
      <c r="L286" s="39"/>
      <c r="M286" s="39"/>
      <c r="N286" s="39"/>
      <c r="O286" s="39"/>
      <c r="P286" s="39"/>
      <c r="Q286" s="39"/>
    </row>
    <row r="287" spans="1:17" x14ac:dyDescent="0.25">
      <c r="A287" s="3">
        <v>44743</v>
      </c>
      <c r="B287" s="1">
        <f>((Plan2!B287/Plan2!B275)*100)-100</f>
        <v>2.422820066662041</v>
      </c>
      <c r="C287" s="1">
        <f>((Plan2!C287/Plan2!C275)*100)-100</f>
        <v>-36.441333475046498</v>
      </c>
      <c r="D287" s="1">
        <f>((Plan2!D287/Plan2!D275)*100)-100</f>
        <v>17.529893119393307</v>
      </c>
      <c r="E287" s="1">
        <f>((Plan2!E287/Plan2!E275)*100)-100</f>
        <v>18.769645340710809</v>
      </c>
      <c r="F287" s="1">
        <f>((Plan2!F287/Plan2!F275)*100)-100</f>
        <v>-3.9814559084732792</v>
      </c>
      <c r="G287" s="1">
        <f>((Plan2!G287/Plan2!G275)*100)-100</f>
        <v>32.646396085730203</v>
      </c>
      <c r="H287" s="1">
        <f>((Plan2!H287/Plan2!H275)*100)-100</f>
        <v>-15.551405525323929</v>
      </c>
      <c r="I287" s="1">
        <f>((Plan2!I287/Plan2!I275)*100)-100</f>
        <v>6.15260233431394</v>
      </c>
      <c r="J287" s="1">
        <f>((Plan2!J287/Plan2!J275)*100)-100</f>
        <v>1.2612613943679918</v>
      </c>
      <c r="K287" s="44"/>
      <c r="L287" s="39"/>
      <c r="M287" s="39"/>
      <c r="N287" s="39"/>
      <c r="O287" s="39"/>
      <c r="P287" s="39"/>
      <c r="Q287" s="39"/>
    </row>
    <row r="288" spans="1:17" x14ac:dyDescent="0.25">
      <c r="A288" s="3">
        <v>44774</v>
      </c>
      <c r="B288" s="1">
        <f>((Plan2!B288/Plan2!B276)*100)-100</f>
        <v>-16.345592708212067</v>
      </c>
      <c r="C288" s="1">
        <f>((Plan2!C288/Plan2!C276)*100)-100</f>
        <v>-20.318793794814866</v>
      </c>
      <c r="D288" s="1">
        <f>((Plan2!D288/Plan2!D276)*100)-100</f>
        <v>41.447181377675435</v>
      </c>
      <c r="E288" s="1">
        <f>((Plan2!E288/Plan2!E276)*100)-100</f>
        <v>47.053744269498964</v>
      </c>
      <c r="F288" s="1">
        <f>((Plan2!F288/Plan2!F276)*100)-100</f>
        <v>-1.6306363243495099</v>
      </c>
      <c r="G288" s="1">
        <f>((Plan2!G288/Plan2!G276)*100)-100</f>
        <v>20.122458999727982</v>
      </c>
      <c r="H288" s="1">
        <f>((Plan2!H288/Plan2!H276)*100)-100</f>
        <v>-24.544229438972138</v>
      </c>
      <c r="I288" s="1">
        <f>((Plan2!I288/Plan2!I276)*100)-100</f>
        <v>-2.9156185999345325</v>
      </c>
      <c r="J288" s="1">
        <f>((Plan2!J288/Plan2!J276)*100)-100</f>
        <v>-8.4843832098420364</v>
      </c>
      <c r="K288" s="44"/>
      <c r="L288" s="39"/>
      <c r="M288" s="39"/>
      <c r="N288" s="39"/>
      <c r="O288" s="39"/>
      <c r="P288" s="39"/>
      <c r="Q288" s="39"/>
    </row>
    <row r="289" spans="1:17" x14ac:dyDescent="0.25">
      <c r="A289" s="3">
        <v>44805</v>
      </c>
      <c r="B289" s="1">
        <f>((Plan2!B289/Plan2!B277)*100)-100</f>
        <v>-13.002450131079641</v>
      </c>
      <c r="C289" s="1">
        <f>((Plan2!C289/Plan2!C277)*100)-100</f>
        <v>-39.331133487768788</v>
      </c>
      <c r="D289" s="1">
        <f>((Plan2!D289/Plan2!D277)*100)-100</f>
        <v>3.711834843137396</v>
      </c>
      <c r="E289" s="1">
        <f>((Plan2!E289/Plan2!E277)*100)-100</f>
        <v>9.6380711080586821</v>
      </c>
      <c r="F289" s="1">
        <f>((Plan2!F289/Plan2!F277)*100)-100</f>
        <v>4.9395951687757957</v>
      </c>
      <c r="G289" s="1">
        <f>((Plan2!G289/Plan2!G277)*100)-100</f>
        <v>30.686601742135963</v>
      </c>
      <c r="H289" s="1">
        <f>((Plan2!H289/Plan2!H277)*100)-100</f>
        <v>-50.298263177677732</v>
      </c>
      <c r="I289" s="1">
        <f>((Plan2!I289/Plan2!I277)*100)-100</f>
        <v>-5.1770748576755068</v>
      </c>
      <c r="J289" s="1">
        <f>((Plan2!J289/Plan2!J277)*100)-100</f>
        <v>-8.6402282294065458</v>
      </c>
      <c r="K289" s="44"/>
      <c r="L289" s="39"/>
      <c r="M289" s="39"/>
      <c r="N289" s="39"/>
      <c r="O289" s="39"/>
      <c r="P289" s="39"/>
      <c r="Q289" s="39"/>
    </row>
    <row r="290" spans="1:17" x14ac:dyDescent="0.25">
      <c r="A290" s="3">
        <v>44835</v>
      </c>
      <c r="B290" s="1">
        <f>((Plan2!B290/Plan2!B278)*100)-100</f>
        <v>-5.2585235560344614</v>
      </c>
      <c r="C290" s="1">
        <f>((Plan2!C290/Plan2!C278)*100)-100</f>
        <v>-51.03004658977585</v>
      </c>
      <c r="D290" s="1">
        <f>((Plan2!D290/Plan2!D278)*100)-100</f>
        <v>5.708205045619593</v>
      </c>
      <c r="E290" s="1">
        <f>((Plan2!E290/Plan2!E278)*100)-100</f>
        <v>4.0593139555157478</v>
      </c>
      <c r="F290" s="1">
        <f>((Plan2!F290/Plan2!F278)*100)-100</f>
        <v>-29.701766841581829</v>
      </c>
      <c r="G290" s="1">
        <f>((Plan2!G290/Plan2!G278)*100)-100</f>
        <v>22.218059913241078</v>
      </c>
      <c r="H290" s="1">
        <f>((Plan2!H290/Plan2!H278)*100)-100</f>
        <v>-22.476988436624723</v>
      </c>
      <c r="I290" s="1">
        <f>((Plan2!I290/Plan2!I278)*100)-100</f>
        <v>-0.69467054742578682</v>
      </c>
      <c r="J290" s="1">
        <f>((Plan2!J290/Plan2!J278)*100)-100</f>
        <v>-3.1784809284677635</v>
      </c>
      <c r="K290" s="44"/>
      <c r="L290" s="39"/>
      <c r="M290" s="39"/>
      <c r="N290" s="39"/>
      <c r="O290" s="39"/>
      <c r="P290" s="39"/>
      <c r="Q290" s="39"/>
    </row>
    <row r="291" spans="1:17" x14ac:dyDescent="0.25">
      <c r="A291" s="3">
        <v>44866</v>
      </c>
      <c r="B291" s="1">
        <f>((Plan2!B291/Plan2!B279)*100)-100</f>
        <v>-11.776948384761965</v>
      </c>
      <c r="C291" s="1">
        <f>((Plan2!C291/Plan2!C279)*100)-100</f>
        <v>-19.279203235475393</v>
      </c>
      <c r="D291" s="1">
        <f>((Plan2!D291/Plan2!D279)*100)-100</f>
        <v>-20.48463762590896</v>
      </c>
      <c r="E291" s="1">
        <f>((Plan2!E291/Plan2!E279)*100)-100</f>
        <v>23.92528526571445</v>
      </c>
      <c r="F291" s="1">
        <f>((Plan2!F291/Plan2!F279)*100)-100</f>
        <v>-9.0352671081835467</v>
      </c>
      <c r="G291" s="1">
        <f>((Plan2!G291/Plan2!G279)*100)-100</f>
        <v>20.278688114207299</v>
      </c>
      <c r="H291" s="1">
        <f>((Plan2!H291/Plan2!H279)*100)-100</f>
        <v>-62.968633329452736</v>
      </c>
      <c r="I291" s="1">
        <f>((Plan2!I291/Plan2!I279)*100)-100</f>
        <v>-6.5482883914249612</v>
      </c>
      <c r="J291" s="1">
        <f>((Plan2!J291/Plan2!J279)*100)-100</f>
        <v>-8.0030152831386374</v>
      </c>
      <c r="K291" s="44"/>
      <c r="L291" s="39"/>
      <c r="M291" s="39"/>
      <c r="N291" s="39"/>
      <c r="O291" s="39"/>
      <c r="P291" s="39"/>
      <c r="Q291" s="39"/>
    </row>
    <row r="292" spans="1:17" x14ac:dyDescent="0.25">
      <c r="A292" s="3">
        <v>44896</v>
      </c>
      <c r="B292" s="1">
        <f>((Plan2!B292/Plan2!B280)*100)-100</f>
        <v>-13.618719995630315</v>
      </c>
      <c r="C292" s="1">
        <f>((Plan2!C292/Plan2!C280)*100)-100</f>
        <v>0.27272070104804413</v>
      </c>
      <c r="D292" s="1">
        <f>((Plan2!D292/Plan2!D280)*100)-100</f>
        <v>32.853902555005988</v>
      </c>
      <c r="E292" s="1">
        <f>((Plan2!E292/Plan2!E280)*100)-100</f>
        <v>8.3014462834641165</v>
      </c>
      <c r="F292" s="1">
        <f>((Plan2!F292/Plan2!F280)*100)-100</f>
        <v>-9.7956126292446442</v>
      </c>
      <c r="G292" s="1">
        <f>((Plan2!G292/Plan2!G280)*100)-100</f>
        <v>22.274346551712625</v>
      </c>
      <c r="H292" s="1">
        <f>((Plan2!H292/Plan2!H280)*100)-100</f>
        <v>-33.295303158272034</v>
      </c>
      <c r="I292" s="1">
        <f>((Plan2!I292/Plan2!I280)*100)-100</f>
        <v>-1.9702574723032882</v>
      </c>
      <c r="J292" s="1">
        <f>((Plan2!J292/Plan2!J280)*100)-100</f>
        <v>-4.9418162833753172</v>
      </c>
      <c r="K292" s="44"/>
      <c r="L292" s="39"/>
      <c r="M292" s="39"/>
      <c r="N292" s="39"/>
      <c r="O292" s="39"/>
      <c r="P292" s="39"/>
      <c r="Q292" s="39"/>
    </row>
    <row r="293" spans="1:17" x14ac:dyDescent="0.25">
      <c r="A293" s="3">
        <v>44957</v>
      </c>
      <c r="B293" s="1">
        <f>((Plan2!B293/Plan2!B281)*100)-100</f>
        <v>-6.0929070414574511</v>
      </c>
      <c r="C293" s="1">
        <f>((Plan2!C293/Plan2!C281)*100)-100</f>
        <v>15.667693261445365</v>
      </c>
      <c r="D293" s="1">
        <f>((Plan2!D293/Plan2!D281)*100)-100</f>
        <v>4.8441366979448759</v>
      </c>
      <c r="E293" s="1">
        <f>((Plan2!E293/Plan2!E281)*100)-100</f>
        <v>99.702355798827625</v>
      </c>
      <c r="F293" s="1">
        <f>((Plan2!F293/Plan2!F281)*100)-100</f>
        <v>10.538172804541787</v>
      </c>
      <c r="G293" s="1">
        <f>((Plan2!G293/Plan2!G281)*100)-100</f>
        <v>10.643743995400683</v>
      </c>
      <c r="H293" s="1">
        <f>((Plan2!H293/Plan2!H281)*100)-100</f>
        <v>-42.650899456137545</v>
      </c>
      <c r="I293" s="1">
        <f>((Plan2!I293/Plan2!I281)*100)-100</f>
        <v>-4.545999566291087</v>
      </c>
      <c r="J293" s="1">
        <f>((Plan2!J293/Plan2!J281)*100)-100</f>
        <v>-4.5922890870324125</v>
      </c>
      <c r="K293" s="44"/>
      <c r="L293" s="39"/>
      <c r="M293" s="39"/>
      <c r="N293" s="39"/>
      <c r="O293" s="39"/>
      <c r="P293" s="39"/>
      <c r="Q293" s="39"/>
    </row>
    <row r="294" spans="1:17" x14ac:dyDescent="0.25">
      <c r="A294" s="3">
        <v>44985</v>
      </c>
      <c r="B294" s="1">
        <f>((Plan2!B294/Plan2!B282)*100)-100</f>
        <v>-7.9460771913552577</v>
      </c>
      <c r="C294" s="1">
        <f>((Plan2!C294/Plan2!C282)*100)-100</f>
        <v>15.567404148746533</v>
      </c>
      <c r="D294" s="1">
        <f>((Plan2!D294/Plan2!D282)*100)-100</f>
        <v>74.769972039473231</v>
      </c>
      <c r="E294" s="1">
        <f>((Plan2!E294/Plan2!E282)*100)-100</f>
        <v>94.422578444526067</v>
      </c>
      <c r="F294" s="1">
        <f>((Plan2!F294/Plan2!F282)*100)-100</f>
        <v>3.8874478873717351</v>
      </c>
      <c r="G294" s="1">
        <f>((Plan2!G294/Plan2!G282)*100)-100</f>
        <v>7.3779147161181982</v>
      </c>
      <c r="H294" s="1">
        <f>((Plan2!H294/Plan2!H282)*100)-100</f>
        <v>-70.86167176014655</v>
      </c>
      <c r="I294" s="1">
        <f>((Plan2!I294/Plan2!I282)*100)-100</f>
        <v>-16.908139255890347</v>
      </c>
      <c r="J294" s="1">
        <f>((Plan2!J294/Plan2!J282)*100)-100</f>
        <v>-14.38451170517672</v>
      </c>
      <c r="K294" s="44"/>
      <c r="L294" s="39"/>
      <c r="M294" s="39"/>
      <c r="N294" s="39"/>
      <c r="O294" s="39"/>
      <c r="P294" s="39"/>
      <c r="Q294" s="39"/>
    </row>
    <row r="295" spans="1:17" x14ac:dyDescent="0.25">
      <c r="A295" s="3">
        <v>45016</v>
      </c>
      <c r="B295" s="19">
        <f>((Plan2!B295/Plan2!B283)*100)-100</f>
        <v>-11.598915626109942</v>
      </c>
      <c r="C295" s="19">
        <f>((Plan2!C295/Plan2!C283)*100)-100</f>
        <v>-2.6335445517025846</v>
      </c>
      <c r="D295" s="19">
        <f>((Plan2!D295/Plan2!D283)*100)-100</f>
        <v>-23.725415047368685</v>
      </c>
      <c r="E295" s="19">
        <f>((Plan2!E295/Plan2!E283)*100)-100</f>
        <v>48.216653208144407</v>
      </c>
      <c r="F295" s="19">
        <f>((Plan2!F295/Plan2!F283)*100)-100</f>
        <v>3.0264368231082983</v>
      </c>
      <c r="G295" s="19">
        <f>((Plan2!G295/Plan2!G283)*100)-100</f>
        <v>9.2521131235873355</v>
      </c>
      <c r="H295" s="19">
        <f>((Plan2!H295/Plan2!H283)*100)-100</f>
        <v>-40.197087411117202</v>
      </c>
      <c r="I295" s="19">
        <f>((Plan2!I295/Plan2!I283)*100)-100</f>
        <v>-14.156897557291785</v>
      </c>
      <c r="J295" s="19">
        <f>((Plan2!J295/Plan2!J283)*100)-100</f>
        <v>-12.058819385384297</v>
      </c>
      <c r="K295" s="1"/>
      <c r="L295" s="1"/>
      <c r="M295" s="1"/>
      <c r="N295" s="1"/>
    </row>
    <row r="296" spans="1:17" x14ac:dyDescent="0.25">
      <c r="A296" s="3">
        <v>45046</v>
      </c>
      <c r="B296" s="19">
        <f>((Plan2!B296/Plan2!B284)*100)-100</f>
        <v>4.4931289339455844</v>
      </c>
      <c r="C296" s="19">
        <f>((Plan2!C296/Plan2!C284)*100)-100</f>
        <v>33.894980984725919</v>
      </c>
      <c r="D296" s="19">
        <f>((Plan2!D296/Plan2!D284)*100)-100</f>
        <v>5.6136193070092304</v>
      </c>
      <c r="E296" s="19">
        <f>((Plan2!E296/Plan2!E284)*100)-100</f>
        <v>8.7845503350527707</v>
      </c>
      <c r="F296" s="19">
        <f>((Plan2!F296/Plan2!F284)*100)-100</f>
        <v>-3.1170159598823943</v>
      </c>
      <c r="G296" s="19">
        <f>((Plan2!G296/Plan2!G284)*100)-100</f>
        <v>4.8075454329268723</v>
      </c>
      <c r="H296" s="19">
        <f>((Plan2!H296/Plan2!H284)*100)-100</f>
        <v>-25.582235509623587</v>
      </c>
      <c r="I296" s="19">
        <f>((Plan2!I296/Plan2!I284)*100)-100</f>
        <v>10.978779092481389</v>
      </c>
      <c r="J296" s="19">
        <f>((Plan2!J296/Plan2!J284)*100)-100</f>
        <v>10.628662471870157</v>
      </c>
      <c r="K296" s="1"/>
      <c r="L296" s="1"/>
      <c r="M296" s="1"/>
      <c r="N296" s="1"/>
    </row>
    <row r="297" spans="1:17" x14ac:dyDescent="0.25">
      <c r="A297" s="3">
        <v>45077</v>
      </c>
      <c r="B297" s="19">
        <f>((Plan2!B297/Plan2!B285)*100)-100</f>
        <v>-9.3110252544033756</v>
      </c>
      <c r="C297" s="19">
        <f>((Plan2!C297/Plan2!C285)*100)-100</f>
        <v>-11.670348004205636</v>
      </c>
      <c r="D297" s="19">
        <f>((Plan2!D297/Plan2!D285)*100)-100</f>
        <v>14.690273991681565</v>
      </c>
      <c r="E297" s="19">
        <f>((Plan2!E297/Plan2!E285)*100)-100</f>
        <v>2.0580141737193998</v>
      </c>
      <c r="F297" s="19">
        <f>((Plan2!F297/Plan2!F285)*100)-100</f>
        <v>-5.8034378910150224</v>
      </c>
      <c r="G297" s="19">
        <f>((Plan2!G297/Plan2!G285)*100)-100</f>
        <v>4.9312838388557481</v>
      </c>
      <c r="H297" s="19">
        <f>((Plan2!H297/Plan2!H285)*100)-100</f>
        <v>-60.626514709232318</v>
      </c>
      <c r="I297" s="19">
        <f>((Plan2!I297/Plan2!I285)*100)-100</f>
        <v>-19.73926439411909</v>
      </c>
      <c r="J297" s="19">
        <f>((Plan2!J297/Plan2!J285)*100)-100</f>
        <v>-17.30747573592528</v>
      </c>
      <c r="K297" s="1"/>
      <c r="L297" s="1"/>
      <c r="M297" s="1"/>
      <c r="N297" s="1"/>
    </row>
    <row r="298" spans="1:17" x14ac:dyDescent="0.25">
      <c r="A298" s="3">
        <v>45107</v>
      </c>
      <c r="B298" s="19">
        <f>((Plan2!B298/Plan2!B286)*100)-100</f>
        <v>-6.0959147222601473</v>
      </c>
      <c r="C298" s="19">
        <f>((Plan2!C298/Plan2!C286)*100)-100</f>
        <v>-17.066524444249282</v>
      </c>
      <c r="D298" s="19">
        <f>((Plan2!D298/Plan2!D286)*100)-100</f>
        <v>9.3296670622493565</v>
      </c>
      <c r="E298" s="19">
        <f>((Plan2!E298/Plan2!E286)*100)-100</f>
        <v>12.719509620105441</v>
      </c>
      <c r="F298" s="19">
        <f>((Plan2!F298/Plan2!F286)*100)-100</f>
        <v>-7.0175938532067335</v>
      </c>
      <c r="G298" s="19">
        <f>((Plan2!G298/Plan2!G286)*100)-100</f>
        <v>5.9302384830674413</v>
      </c>
      <c r="H298" s="19">
        <f>((Plan2!H298/Plan2!H286)*100)-100</f>
        <v>-14.868727134114451</v>
      </c>
      <c r="I298" s="19">
        <f>((Plan2!I298/Plan2!I286)*100)-100</f>
        <v>-11.939033342570454</v>
      </c>
      <c r="J298" s="19">
        <f>((Plan2!J298/Plan2!J286)*100)-100</f>
        <v>-10.334445189049262</v>
      </c>
      <c r="K298" s="1"/>
      <c r="L298" s="1"/>
      <c r="M298" s="1"/>
      <c r="N298" s="1"/>
    </row>
    <row r="299" spans="1:17" x14ac:dyDescent="0.25">
      <c r="A299" s="3">
        <v>45138</v>
      </c>
      <c r="B299" s="19">
        <f>((Plan2!B299/Plan2!B287)*100)-100</f>
        <v>-2.59143780842669</v>
      </c>
      <c r="C299" s="19">
        <f>((Plan2!C299/Plan2!C287)*100)-100</f>
        <v>-23.122439166514113</v>
      </c>
      <c r="D299" s="19">
        <f>((Plan2!D299/Plan2!D287)*100)-100</f>
        <v>11.755891225432165</v>
      </c>
      <c r="E299" s="19">
        <f>((Plan2!E299/Plan2!E287)*100)-100</f>
        <v>-5.3955787944882729</v>
      </c>
      <c r="F299" s="19">
        <f>((Plan2!F299/Plan2!F287)*100)-100</f>
        <v>-29.263086844096321</v>
      </c>
      <c r="G299" s="19">
        <f>((Plan2!G299/Plan2!G287)*100)-100</f>
        <v>-12.379543930953005</v>
      </c>
      <c r="H299" s="19">
        <f>((Plan2!H299/Plan2!H287)*100)-100</f>
        <v>-28.840271358993292</v>
      </c>
      <c r="I299" s="19">
        <f>((Plan2!I299/Plan2!I287)*100)-100</f>
        <v>30.449917295126113</v>
      </c>
      <c r="J299" s="19">
        <f>((Plan2!J299/Plan2!J287)*100)-100</f>
        <v>20.640909246212487</v>
      </c>
      <c r="K299" s="1"/>
      <c r="L299" s="1"/>
      <c r="M299" s="1"/>
      <c r="N299" s="1"/>
    </row>
    <row r="300" spans="1:17" x14ac:dyDescent="0.25">
      <c r="A300" s="3">
        <v>45169</v>
      </c>
      <c r="B300" s="19">
        <f>((Plan2!B300/Plan2!B288)*100)-100</f>
        <v>18.620078514446007</v>
      </c>
      <c r="C300" s="19">
        <f>((Plan2!C300/Plan2!C288)*100)-100</f>
        <v>29.214085490651286</v>
      </c>
      <c r="D300" s="19">
        <f>((Plan2!D300/Plan2!D288)*100)-100</f>
        <v>7.7345486260392136</v>
      </c>
      <c r="E300" s="19">
        <f>((Plan2!E300/Plan2!E288)*100)-100</f>
        <v>-13.345764177687229</v>
      </c>
      <c r="F300" s="19">
        <f>((Plan2!F300/Plan2!F288)*100)-100</f>
        <v>4.3087730163736921</v>
      </c>
      <c r="G300" s="19">
        <f>((Plan2!G300/Plan2!G288)*100)-100</f>
        <v>-12.160625366965832</v>
      </c>
      <c r="H300" s="19">
        <f>((Plan2!H300/Plan2!H288)*100)-100</f>
        <v>-34.497915122095819</v>
      </c>
      <c r="I300" s="19">
        <f>((Plan2!I300/Plan2!I288)*100)-100</f>
        <v>7.9291998044270997</v>
      </c>
      <c r="J300" s="19">
        <f>((Plan2!J300/Plan2!J288)*100)-100</f>
        <v>10.040331555320407</v>
      </c>
      <c r="K300" s="1"/>
      <c r="L300" s="1"/>
      <c r="M300" s="1"/>
      <c r="N300" s="1"/>
    </row>
    <row r="301" spans="1:17" x14ac:dyDescent="0.25">
      <c r="A301" s="3">
        <v>45199</v>
      </c>
      <c r="B301" s="19">
        <f>((Plan2!B301/Plan2!B289)*100)-100</f>
        <v>15.552153563315557</v>
      </c>
      <c r="C301" s="19">
        <f>((Plan2!C301/Plan2!C289)*100)-100</f>
        <v>58.660844485421137</v>
      </c>
      <c r="D301" s="19">
        <f>((Plan2!D301/Plan2!D289)*100)-100</f>
        <v>16.47606132743465</v>
      </c>
      <c r="E301" s="19">
        <f>((Plan2!E301/Plan2!E289)*100)-100</f>
        <v>20.095823327258785</v>
      </c>
      <c r="F301" s="19">
        <f>((Plan2!F301/Plan2!F289)*100)-100</f>
        <v>36.324478869486654</v>
      </c>
      <c r="G301" s="19">
        <f>((Plan2!G301/Plan2!G289)*100)-100</f>
        <v>-6.7317639863577625</v>
      </c>
      <c r="H301" s="19">
        <f>((Plan2!H301/Plan2!H289)*100)-100</f>
        <v>35.12842773475532</v>
      </c>
      <c r="I301" s="19">
        <f>((Plan2!I301/Plan2!I289)*100)-100</f>
        <v>24.498810212709586</v>
      </c>
      <c r="J301" s="19">
        <f>((Plan2!J301/Plan2!J289)*100)-100</f>
        <v>22.841044795625606</v>
      </c>
      <c r="K301" s="1"/>
      <c r="L301" s="1"/>
      <c r="M301" s="1"/>
      <c r="N301" s="1"/>
    </row>
    <row r="302" spans="1:17" x14ac:dyDescent="0.25">
      <c r="A302" s="3">
        <v>45200</v>
      </c>
      <c r="B302" s="19">
        <f>((Plan2!B302/Plan2!B290)*100)-100</f>
        <v>4.186475522695531</v>
      </c>
      <c r="C302" s="19">
        <f>((Plan2!C302/Plan2!C290)*100)-100</f>
        <v>115.15834900260563</v>
      </c>
      <c r="D302" s="19">
        <f>((Plan2!D302/Plan2!D290)*100)-100</f>
        <v>7.6040761933868311</v>
      </c>
      <c r="E302" s="19">
        <f>((Plan2!E302/Plan2!E290)*100)-100</f>
        <v>-5.5415244770467353</v>
      </c>
      <c r="F302" s="19">
        <f>((Plan2!F302/Plan2!F290)*100)-100</f>
        <v>80.166066754756429</v>
      </c>
      <c r="G302" s="19">
        <f>((Plan2!G302/Plan2!G290)*100)-100</f>
        <v>-3.40903282089333</v>
      </c>
      <c r="H302" s="19">
        <f>((Plan2!H302/Plan2!H290)*100)-100</f>
        <v>10.357461466464699</v>
      </c>
      <c r="I302" s="19">
        <f>((Plan2!I302/Plan2!I290)*100)-100</f>
        <v>8.4086224232516429</v>
      </c>
      <c r="J302" s="19">
        <f>((Plan2!J302/Plan2!J290)*100)-100</f>
        <v>8.8289665578107162</v>
      </c>
      <c r="K302" s="1"/>
      <c r="L302" s="1"/>
      <c r="M302" s="1"/>
      <c r="N302" s="1"/>
    </row>
    <row r="303" spans="1:17" x14ac:dyDescent="0.25">
      <c r="A303" s="3">
        <v>45231</v>
      </c>
      <c r="B303" s="19">
        <f>((Plan2!B303/Plan2!B291)*100)-100</f>
        <v>10.112052834991346</v>
      </c>
      <c r="C303" s="19">
        <f>((Plan2!C303/Plan2!C291)*100)-100</f>
        <v>45.547525450067582</v>
      </c>
      <c r="D303" s="19">
        <f>((Plan2!D303/Plan2!D291)*100)-100</f>
        <v>34.310963752703429</v>
      </c>
      <c r="E303" s="19">
        <f>((Plan2!E303/Plan2!E291)*100)-100</f>
        <v>17.66754496218104</v>
      </c>
      <c r="F303" s="19">
        <f>((Plan2!F303/Plan2!F291)*100)-100</f>
        <v>28.119703777909479</v>
      </c>
      <c r="G303" s="19">
        <f>((Plan2!G303/Plan2!G291)*100)-100</f>
        <v>1.4966058409845289</v>
      </c>
      <c r="H303" s="19">
        <f>((Plan2!H303/Plan2!H291)*100)-100</f>
        <v>100.56872781789355</v>
      </c>
      <c r="I303" s="19">
        <f>((Plan2!I303/Plan2!I291)*100)-100</f>
        <v>15.23773354863809</v>
      </c>
      <c r="J303" s="19">
        <f>((Plan2!J303/Plan2!J291)*100)-100</f>
        <v>16.925708280560102</v>
      </c>
      <c r="K303" s="1"/>
      <c r="L303" s="1"/>
      <c r="M303" s="1"/>
      <c r="N303" s="1"/>
    </row>
    <row r="304" spans="1:17" x14ac:dyDescent="0.25">
      <c r="A304" s="3">
        <v>45261</v>
      </c>
      <c r="B304" s="19">
        <f>((Plan2!B304/Plan2!B292)*100)-100</f>
        <v>15.961266777638869</v>
      </c>
      <c r="C304" s="19">
        <f>((Plan2!C304/Plan2!C292)*100)-100</f>
        <v>5.1507462191022739</v>
      </c>
      <c r="D304" s="19">
        <f>((Plan2!D304/Plan2!D292)*100)-100</f>
        <v>-2.3597595553049473</v>
      </c>
      <c r="E304" s="19">
        <f>((Plan2!E304/Plan2!E292)*100)-100</f>
        <v>-13.598956755410214</v>
      </c>
      <c r="F304" s="19">
        <f>((Plan2!F304/Plan2!F292)*100)-100</f>
        <v>7.3210808072609552</v>
      </c>
      <c r="G304" s="19">
        <f>((Plan2!G304/Plan2!G292)*100)-100</f>
        <v>5.181303654081205</v>
      </c>
      <c r="H304" s="19">
        <f>((Plan2!H304/Plan2!H292)*100)-100</f>
        <v>11.267961646944499</v>
      </c>
      <c r="I304" s="19">
        <f>((Plan2!I304/Plan2!I292)*100)-100</f>
        <v>15.621132964671531</v>
      </c>
      <c r="J304" s="19">
        <f>((Plan2!J304/Plan2!J292)*100)-100</f>
        <v>18.566380827902094</v>
      </c>
      <c r="K304" s="1"/>
      <c r="L304" s="1"/>
      <c r="M304" s="1"/>
      <c r="N304" s="1"/>
    </row>
    <row r="305" spans="1:14" x14ac:dyDescent="0.25">
      <c r="A305" s="3">
        <v>45292</v>
      </c>
      <c r="B305" s="19">
        <f>((Plan2!B305/Plan2!B293)*100)-100</f>
        <v>16.196613760892703</v>
      </c>
      <c r="C305" s="19">
        <f>((Plan2!C305/Plan2!C293)*100)-100</f>
        <v>13.102936313190725</v>
      </c>
      <c r="D305" s="19">
        <f>((Plan2!D305/Plan2!D293)*100)-100</f>
        <v>16.143197164733252</v>
      </c>
      <c r="E305" s="19">
        <f>((Plan2!E305/Plan2!E293)*100)-100</f>
        <v>-5.8812306059986952</v>
      </c>
      <c r="F305" s="19">
        <f>((Plan2!F305/Plan2!F293)*100)-100</f>
        <v>-7.7682219104165569</v>
      </c>
      <c r="G305" s="19">
        <f>((Plan2!G305/Plan2!G293)*100)-100</f>
        <v>1.9595613573756765</v>
      </c>
      <c r="H305" s="19">
        <f>((Plan2!H305/Plan2!H293)*100)-100</f>
        <v>3.9371212262118434</v>
      </c>
      <c r="I305" s="19">
        <f>((Plan2!I305/Plan2!I293)*100)-100</f>
        <v>13.712518790359709</v>
      </c>
      <c r="J305" s="19">
        <f>((Plan2!J305/Plan2!J293)*100)-100</f>
        <v>14.18131437609938</v>
      </c>
      <c r="K305" s="1"/>
      <c r="L305" s="1"/>
      <c r="M305" s="1"/>
      <c r="N305" s="1"/>
    </row>
    <row r="306" spans="1:14" x14ac:dyDescent="0.25">
      <c r="A306" s="3">
        <v>45323</v>
      </c>
      <c r="B306" s="19">
        <f>((Plan2!B306/Plan2!B294)*100)-100</f>
        <v>10.575451030440746</v>
      </c>
      <c r="C306" s="19">
        <f>((Plan2!C306/Plan2!C294)*100)-100</f>
        <v>13.669845696975486</v>
      </c>
      <c r="D306" s="19">
        <f>((Plan2!D306/Plan2!D294)*100)-100</f>
        <v>12.967502061552878</v>
      </c>
      <c r="E306" s="19">
        <f>((Plan2!E306/Plan2!E294)*100)-100</f>
        <v>39.756135430738397</v>
      </c>
      <c r="F306" s="19">
        <f>((Plan2!F306/Plan2!F294)*100)-100</f>
        <v>-4.892824660485914</v>
      </c>
      <c r="G306" s="19">
        <f>((Plan2!G306/Plan2!G294)*100)-100</f>
        <v>-3.7964135606183333</v>
      </c>
      <c r="H306" s="19">
        <f>((Plan2!H306/Plan2!H294)*100)-100</f>
        <v>69.27098818294391</v>
      </c>
      <c r="I306" s="19">
        <f>((Plan2!I306/Plan2!I294)*100)-100</f>
        <v>15.374198634010668</v>
      </c>
      <c r="J306" s="19">
        <f>((Plan2!J306/Plan2!J294)*100)-100</f>
        <v>14.004585561277622</v>
      </c>
      <c r="K306" s="1"/>
      <c r="L306" s="1"/>
      <c r="M306" s="1"/>
      <c r="N306" s="1"/>
    </row>
    <row r="307" spans="1:14" x14ac:dyDescent="0.25">
      <c r="A307" s="7">
        <v>45352</v>
      </c>
      <c r="B307" s="50">
        <f>((Plan2!B307/Plan2!B295)*100)-100</f>
        <v>20.928623072842683</v>
      </c>
      <c r="C307" s="50">
        <f>((Plan2!C307/Plan2!C295)*100)-100</f>
        <v>11.042206810371312</v>
      </c>
      <c r="D307" s="50">
        <f>((Plan2!D307/Plan2!D295)*100)-100</f>
        <v>82.299270948689013</v>
      </c>
      <c r="E307" s="50">
        <f>((Plan2!E307/Plan2!E295)*100)-100</f>
        <v>-5.8457885387952189</v>
      </c>
      <c r="F307" s="50">
        <f>((Plan2!F307/Plan2!F295)*100)-100</f>
        <v>-13.42725930577474</v>
      </c>
      <c r="G307" s="50">
        <f>((Plan2!G307/Plan2!G295)*100)-100</f>
        <v>2.8421078048163082</v>
      </c>
      <c r="H307" s="50">
        <f>((Plan2!H307/Plan2!H295)*100)-100</f>
        <v>9.687432785571076</v>
      </c>
      <c r="I307" s="50">
        <f>((Plan2!I307/Plan2!I295)*100)-100</f>
        <v>22.052604833579565</v>
      </c>
      <c r="J307" s="50">
        <f>((Plan2!J307/Plan2!J295)*100)-100</f>
        <v>19.887636440004755</v>
      </c>
      <c r="K307" s="1"/>
      <c r="L307" s="1"/>
      <c r="M307" s="1"/>
      <c r="N307" s="1"/>
    </row>
    <row r="308" spans="1:14" x14ac:dyDescent="0.25">
      <c r="A308" s="53" t="s">
        <v>11</v>
      </c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s="34" customFormat="1" x14ac:dyDescent="0.25">
      <c r="A309" s="61" t="s">
        <v>59</v>
      </c>
      <c r="B309" s="61"/>
      <c r="C309" s="61"/>
      <c r="D309" s="61"/>
      <c r="E309" s="61"/>
      <c r="F309" s="61"/>
      <c r="G309" s="61"/>
      <c r="H309" s="61"/>
      <c r="I309" s="61"/>
      <c r="J309" s="61"/>
    </row>
    <row r="310" spans="1:14" x14ac:dyDescent="0.25">
      <c r="A310" s="4"/>
      <c r="B310" s="1"/>
      <c r="C310" s="1"/>
      <c r="D310" s="1"/>
      <c r="E310" s="1"/>
      <c r="F310" s="1"/>
      <c r="G310" s="1"/>
      <c r="H310" s="1"/>
      <c r="I310" s="1"/>
      <c r="J310" s="1"/>
    </row>
    <row r="311" spans="1:14" x14ac:dyDescent="0.25">
      <c r="A311" s="4"/>
      <c r="B311" s="24"/>
    </row>
    <row r="312" spans="1:14" x14ac:dyDescent="0.25">
      <c r="A312" s="4"/>
      <c r="B312" s="24"/>
      <c r="F312" s="1"/>
    </row>
    <row r="313" spans="1:14" x14ac:dyDescent="0.25">
      <c r="A313" s="4"/>
      <c r="B313" s="24"/>
      <c r="F313" s="1"/>
    </row>
    <row r="314" spans="1:14" x14ac:dyDescent="0.25">
      <c r="B314" s="28"/>
      <c r="C314" s="28"/>
      <c r="D314" s="28"/>
      <c r="E314" s="28"/>
      <c r="F314" s="1"/>
      <c r="G314" s="28"/>
      <c r="H314" s="28"/>
    </row>
    <row r="315" spans="1:14" x14ac:dyDescent="0.25">
      <c r="A315" s="4"/>
      <c r="B315" s="24"/>
      <c r="C315" s="24"/>
      <c r="D315" s="24"/>
      <c r="E315" s="24"/>
      <c r="F315" s="24"/>
      <c r="G315" s="24"/>
      <c r="H315" s="24"/>
    </row>
    <row r="316" spans="1:14" x14ac:dyDescent="0.25">
      <c r="B316" s="28"/>
      <c r="C316" s="28"/>
      <c r="D316" s="28"/>
      <c r="E316" s="28"/>
      <c r="F316" s="28"/>
      <c r="G316" s="28"/>
      <c r="H316" s="28"/>
    </row>
    <row r="317" spans="1:14" x14ac:dyDescent="0.25">
      <c r="B317" s="32"/>
      <c r="C317" s="32"/>
      <c r="D317" s="32"/>
      <c r="E317" s="32"/>
      <c r="F317" s="32"/>
      <c r="G317" s="32"/>
      <c r="H317" s="32"/>
    </row>
    <row r="318" spans="1:14" x14ac:dyDescent="0.25">
      <c r="B318" s="24"/>
    </row>
    <row r="319" spans="1:14" x14ac:dyDescent="0.25">
      <c r="B319" s="24"/>
    </row>
    <row r="320" spans="1:14" x14ac:dyDescent="0.25">
      <c r="B320" s="24"/>
    </row>
    <row r="321" spans="2:2" x14ac:dyDescent="0.25">
      <c r="B321" s="24"/>
    </row>
    <row r="322" spans="2:2" x14ac:dyDescent="0.25">
      <c r="B322" s="24"/>
    </row>
    <row r="323" spans="2:2" x14ac:dyDescent="0.25">
      <c r="B323" s="24"/>
    </row>
    <row r="324" spans="2:2" x14ac:dyDescent="0.25">
      <c r="B324" s="24"/>
    </row>
    <row r="325" spans="2:2" x14ac:dyDescent="0.25">
      <c r="B325" s="24"/>
    </row>
    <row r="326" spans="2:2" x14ac:dyDescent="0.25">
      <c r="B326" s="24"/>
    </row>
    <row r="327" spans="2:2" x14ac:dyDescent="0.25">
      <c r="B327" s="24"/>
    </row>
    <row r="328" spans="2:2" x14ac:dyDescent="0.25">
      <c r="B328" s="24"/>
    </row>
    <row r="329" spans="2:2" x14ac:dyDescent="0.25">
      <c r="B329" s="24"/>
    </row>
    <row r="330" spans="2:2" x14ac:dyDescent="0.25">
      <c r="B330" s="24"/>
    </row>
    <row r="331" spans="2:2" x14ac:dyDescent="0.25">
      <c r="B331" s="24"/>
    </row>
    <row r="332" spans="2:2" x14ac:dyDescent="0.25">
      <c r="B332" s="24"/>
    </row>
    <row r="333" spans="2:2" x14ac:dyDescent="0.25">
      <c r="B333" s="24"/>
    </row>
    <row r="334" spans="2:2" x14ac:dyDescent="0.25">
      <c r="B334" s="24"/>
    </row>
    <row r="335" spans="2:2" x14ac:dyDescent="0.25">
      <c r="B335" s="24"/>
    </row>
    <row r="336" spans="2:2" x14ac:dyDescent="0.25">
      <c r="B336" s="24"/>
    </row>
    <row r="337" spans="2:2" x14ac:dyDescent="0.25">
      <c r="B337" s="24"/>
    </row>
    <row r="338" spans="2:2" x14ac:dyDescent="0.25">
      <c r="B338" s="24"/>
    </row>
    <row r="339" spans="2:2" x14ac:dyDescent="0.25">
      <c r="B339" s="24"/>
    </row>
    <row r="340" spans="2:2" x14ac:dyDescent="0.25">
      <c r="B340" s="24"/>
    </row>
    <row r="341" spans="2:2" x14ac:dyDescent="0.25">
      <c r="B341" s="24"/>
    </row>
    <row r="342" spans="2:2" x14ac:dyDescent="0.25">
      <c r="B342" s="24"/>
    </row>
    <row r="343" spans="2:2" x14ac:dyDescent="0.25">
      <c r="B343" s="24"/>
    </row>
    <row r="344" spans="2:2" x14ac:dyDescent="0.25">
      <c r="B344" s="24"/>
    </row>
    <row r="345" spans="2:2" x14ac:dyDescent="0.25">
      <c r="B345" s="24"/>
    </row>
    <row r="346" spans="2:2" x14ac:dyDescent="0.25">
      <c r="B346" s="24"/>
    </row>
    <row r="347" spans="2:2" x14ac:dyDescent="0.25">
      <c r="B347" s="24"/>
    </row>
    <row r="348" spans="2:2" x14ac:dyDescent="0.25">
      <c r="B348" s="24"/>
    </row>
    <row r="349" spans="2:2" x14ac:dyDescent="0.25">
      <c r="B349" s="24"/>
    </row>
    <row r="350" spans="2:2" x14ac:dyDescent="0.25">
      <c r="B350" s="24"/>
    </row>
    <row r="351" spans="2:2" x14ac:dyDescent="0.25">
      <c r="B351" s="24"/>
    </row>
    <row r="352" spans="2:2" x14ac:dyDescent="0.25">
      <c r="B352" s="24"/>
    </row>
    <row r="353" spans="2:2" x14ac:dyDescent="0.25">
      <c r="B353" s="24"/>
    </row>
    <row r="354" spans="2:2" x14ac:dyDescent="0.25">
      <c r="B354" s="24"/>
    </row>
    <row r="355" spans="2:2" x14ac:dyDescent="0.25">
      <c r="B355" s="24"/>
    </row>
    <row r="356" spans="2:2" x14ac:dyDescent="0.25">
      <c r="B356" s="24"/>
    </row>
    <row r="357" spans="2:2" x14ac:dyDescent="0.25">
      <c r="B357" s="24"/>
    </row>
    <row r="358" spans="2:2" x14ac:dyDescent="0.25">
      <c r="B358" s="24"/>
    </row>
    <row r="359" spans="2:2" x14ac:dyDescent="0.25">
      <c r="B359" s="24"/>
    </row>
    <row r="360" spans="2:2" x14ac:dyDescent="0.25">
      <c r="B360" s="24"/>
    </row>
    <row r="361" spans="2:2" x14ac:dyDescent="0.25">
      <c r="B361" s="24"/>
    </row>
    <row r="362" spans="2:2" x14ac:dyDescent="0.25">
      <c r="B362" s="24"/>
    </row>
    <row r="363" spans="2:2" x14ac:dyDescent="0.25">
      <c r="B363" s="24"/>
    </row>
    <row r="364" spans="2:2" x14ac:dyDescent="0.25">
      <c r="B364" s="24"/>
    </row>
    <row r="365" spans="2:2" x14ac:dyDescent="0.25">
      <c r="B365" s="24"/>
    </row>
    <row r="366" spans="2:2" x14ac:dyDescent="0.25">
      <c r="B366" s="24"/>
    </row>
    <row r="367" spans="2:2" x14ac:dyDescent="0.25">
      <c r="B367" s="24"/>
    </row>
    <row r="368" spans="2:2" x14ac:dyDescent="0.25">
      <c r="B368" s="24"/>
    </row>
    <row r="369" spans="2:2" x14ac:dyDescent="0.25">
      <c r="B369" s="24"/>
    </row>
    <row r="370" spans="2:2" x14ac:dyDescent="0.25">
      <c r="B370" s="24"/>
    </row>
    <row r="371" spans="2:2" x14ac:dyDescent="0.25">
      <c r="B371" s="24"/>
    </row>
    <row r="372" spans="2:2" x14ac:dyDescent="0.25">
      <c r="B372" s="24"/>
    </row>
    <row r="373" spans="2:2" x14ac:dyDescent="0.25">
      <c r="B373" s="24"/>
    </row>
    <row r="374" spans="2:2" x14ac:dyDescent="0.25">
      <c r="B374" s="24"/>
    </row>
    <row r="375" spans="2:2" x14ac:dyDescent="0.25">
      <c r="B375" s="24"/>
    </row>
    <row r="376" spans="2:2" x14ac:dyDescent="0.25">
      <c r="B376" s="24"/>
    </row>
    <row r="377" spans="2:2" x14ac:dyDescent="0.25">
      <c r="B377" s="24"/>
    </row>
    <row r="378" spans="2:2" x14ac:dyDescent="0.25">
      <c r="B378" s="24"/>
    </row>
    <row r="379" spans="2:2" x14ac:dyDescent="0.25">
      <c r="B379" s="24"/>
    </row>
    <row r="380" spans="2:2" x14ac:dyDescent="0.25">
      <c r="B380" s="24"/>
    </row>
    <row r="381" spans="2:2" x14ac:dyDescent="0.25">
      <c r="B381" s="24"/>
    </row>
    <row r="382" spans="2:2" x14ac:dyDescent="0.25">
      <c r="B382" s="24"/>
    </row>
    <row r="383" spans="2:2" x14ac:dyDescent="0.25">
      <c r="B383" s="24"/>
    </row>
    <row r="384" spans="2:2" x14ac:dyDescent="0.25">
      <c r="B384" s="24"/>
    </row>
    <row r="385" spans="2:2" x14ac:dyDescent="0.25">
      <c r="B385" s="24"/>
    </row>
    <row r="386" spans="2:2" x14ac:dyDescent="0.25">
      <c r="B386" s="24"/>
    </row>
    <row r="387" spans="2:2" x14ac:dyDescent="0.25">
      <c r="B387" s="24"/>
    </row>
    <row r="388" spans="2:2" x14ac:dyDescent="0.25">
      <c r="B388" s="24"/>
    </row>
    <row r="389" spans="2:2" x14ac:dyDescent="0.25">
      <c r="B389" s="24"/>
    </row>
    <row r="390" spans="2:2" x14ac:dyDescent="0.25">
      <c r="B390" s="24"/>
    </row>
    <row r="391" spans="2:2" x14ac:dyDescent="0.25">
      <c r="B391" s="24"/>
    </row>
    <row r="392" spans="2:2" x14ac:dyDescent="0.25">
      <c r="B392" s="24"/>
    </row>
    <row r="393" spans="2:2" x14ac:dyDescent="0.25">
      <c r="B393" s="24"/>
    </row>
    <row r="394" spans="2:2" x14ac:dyDescent="0.25">
      <c r="B394" s="24"/>
    </row>
    <row r="395" spans="2:2" x14ac:dyDescent="0.25">
      <c r="B395" s="24"/>
    </row>
    <row r="396" spans="2:2" x14ac:dyDescent="0.25">
      <c r="B396" s="24"/>
    </row>
    <row r="397" spans="2:2" x14ac:dyDescent="0.25">
      <c r="B397" s="24"/>
    </row>
    <row r="398" spans="2:2" x14ac:dyDescent="0.25">
      <c r="B398" s="24"/>
    </row>
    <row r="399" spans="2:2" x14ac:dyDescent="0.25">
      <c r="B399" s="24"/>
    </row>
    <row r="400" spans="2:2" x14ac:dyDescent="0.25">
      <c r="B400" s="24"/>
    </row>
    <row r="401" spans="2:2" x14ac:dyDescent="0.25">
      <c r="B401" s="24"/>
    </row>
    <row r="402" spans="2:2" x14ac:dyDescent="0.25">
      <c r="B402" s="24"/>
    </row>
    <row r="403" spans="2:2" x14ac:dyDescent="0.25">
      <c r="B403" s="24"/>
    </row>
    <row r="404" spans="2:2" x14ac:dyDescent="0.25">
      <c r="B404" s="24"/>
    </row>
    <row r="405" spans="2:2" x14ac:dyDescent="0.25">
      <c r="B405" s="24"/>
    </row>
    <row r="406" spans="2:2" x14ac:dyDescent="0.25">
      <c r="B406" s="24"/>
    </row>
    <row r="407" spans="2:2" x14ac:dyDescent="0.25">
      <c r="B407" s="24"/>
    </row>
    <row r="408" spans="2:2" x14ac:dyDescent="0.25">
      <c r="B408" s="24"/>
    </row>
    <row r="409" spans="2:2" x14ac:dyDescent="0.25">
      <c r="B409" s="24"/>
    </row>
    <row r="410" spans="2:2" x14ac:dyDescent="0.25">
      <c r="B410" s="24"/>
    </row>
    <row r="411" spans="2:2" x14ac:dyDescent="0.25">
      <c r="B411" s="24"/>
    </row>
    <row r="412" spans="2:2" x14ac:dyDescent="0.25">
      <c r="B412" s="24"/>
    </row>
    <row r="413" spans="2:2" x14ac:dyDescent="0.25">
      <c r="B413" s="24"/>
    </row>
    <row r="414" spans="2:2" x14ac:dyDescent="0.25">
      <c r="B414" s="24"/>
    </row>
    <row r="415" spans="2:2" x14ac:dyDescent="0.25">
      <c r="B415" s="24"/>
    </row>
    <row r="416" spans="2:2" x14ac:dyDescent="0.25">
      <c r="B416" s="24"/>
    </row>
    <row r="417" spans="2:2" x14ac:dyDescent="0.25">
      <c r="B417" s="24"/>
    </row>
    <row r="418" spans="2:2" x14ac:dyDescent="0.25">
      <c r="B418" s="24"/>
    </row>
    <row r="419" spans="2:2" x14ac:dyDescent="0.25">
      <c r="B419" s="24"/>
    </row>
    <row r="420" spans="2:2" x14ac:dyDescent="0.25">
      <c r="B420" s="24"/>
    </row>
    <row r="421" spans="2:2" x14ac:dyDescent="0.25">
      <c r="B421" s="24"/>
    </row>
    <row r="422" spans="2:2" x14ac:dyDescent="0.25">
      <c r="B422" s="24"/>
    </row>
    <row r="423" spans="2:2" x14ac:dyDescent="0.25">
      <c r="B423" s="24"/>
    </row>
    <row r="424" spans="2:2" x14ac:dyDescent="0.25">
      <c r="B424" s="24"/>
    </row>
    <row r="425" spans="2:2" x14ac:dyDescent="0.25">
      <c r="B425" s="24"/>
    </row>
    <row r="426" spans="2:2" x14ac:dyDescent="0.25">
      <c r="B426" s="24"/>
    </row>
    <row r="427" spans="2:2" x14ac:dyDescent="0.25">
      <c r="B427" s="24"/>
    </row>
    <row r="428" spans="2:2" x14ac:dyDescent="0.25">
      <c r="B428" s="24"/>
    </row>
    <row r="429" spans="2:2" x14ac:dyDescent="0.25">
      <c r="B429" s="24"/>
    </row>
    <row r="430" spans="2:2" x14ac:dyDescent="0.25">
      <c r="B430" s="24"/>
    </row>
    <row r="431" spans="2:2" x14ac:dyDescent="0.25">
      <c r="B431" s="24"/>
    </row>
    <row r="432" spans="2:2" x14ac:dyDescent="0.25">
      <c r="B432" s="24"/>
    </row>
    <row r="433" spans="2:2" x14ac:dyDescent="0.25">
      <c r="B433" s="24"/>
    </row>
    <row r="434" spans="2:2" x14ac:dyDescent="0.25">
      <c r="B434" s="24"/>
    </row>
    <row r="435" spans="2:2" x14ac:dyDescent="0.25">
      <c r="B435" s="24"/>
    </row>
    <row r="436" spans="2:2" x14ac:dyDescent="0.25">
      <c r="B436" s="24"/>
    </row>
    <row r="437" spans="2:2" x14ac:dyDescent="0.25">
      <c r="B437" s="24"/>
    </row>
    <row r="438" spans="2:2" x14ac:dyDescent="0.25">
      <c r="B438" s="24"/>
    </row>
    <row r="439" spans="2:2" x14ac:dyDescent="0.25">
      <c r="B439" s="24"/>
    </row>
    <row r="440" spans="2:2" x14ac:dyDescent="0.25">
      <c r="B440" s="24"/>
    </row>
    <row r="441" spans="2:2" x14ac:dyDescent="0.25">
      <c r="B441" s="24"/>
    </row>
    <row r="442" spans="2:2" x14ac:dyDescent="0.25">
      <c r="B442" s="24"/>
    </row>
    <row r="443" spans="2:2" x14ac:dyDescent="0.25">
      <c r="B443" s="24"/>
    </row>
    <row r="444" spans="2:2" x14ac:dyDescent="0.25">
      <c r="B444" s="24"/>
    </row>
    <row r="445" spans="2:2" x14ac:dyDescent="0.25">
      <c r="B445" s="24"/>
    </row>
    <row r="446" spans="2:2" x14ac:dyDescent="0.25">
      <c r="B446" s="24"/>
    </row>
    <row r="447" spans="2:2" x14ac:dyDescent="0.25">
      <c r="B447" s="24"/>
    </row>
    <row r="448" spans="2:2" x14ac:dyDescent="0.25">
      <c r="B448" s="24"/>
    </row>
    <row r="449" spans="2:2" x14ac:dyDescent="0.25">
      <c r="B449" s="24"/>
    </row>
    <row r="450" spans="2:2" x14ac:dyDescent="0.25">
      <c r="B450" s="24"/>
    </row>
    <row r="451" spans="2:2" x14ac:dyDescent="0.25">
      <c r="B451" s="24"/>
    </row>
    <row r="452" spans="2:2" x14ac:dyDescent="0.25">
      <c r="B452" s="24"/>
    </row>
    <row r="453" spans="2:2" x14ac:dyDescent="0.25">
      <c r="B453" s="24"/>
    </row>
    <row r="454" spans="2:2" x14ac:dyDescent="0.25">
      <c r="B454" s="24"/>
    </row>
    <row r="455" spans="2:2" x14ac:dyDescent="0.25">
      <c r="B455" s="24"/>
    </row>
    <row r="456" spans="2:2" x14ac:dyDescent="0.25">
      <c r="B456" s="10"/>
    </row>
    <row r="457" spans="2:2" x14ac:dyDescent="0.25">
      <c r="B457" s="24"/>
    </row>
    <row r="458" spans="2:2" x14ac:dyDescent="0.25">
      <c r="B458" s="24"/>
    </row>
    <row r="459" spans="2:2" x14ac:dyDescent="0.25">
      <c r="B459" s="24"/>
    </row>
    <row r="460" spans="2:2" x14ac:dyDescent="0.25">
      <c r="B460" s="10"/>
    </row>
    <row r="461" spans="2:2" x14ac:dyDescent="0.25">
      <c r="B461" s="10"/>
    </row>
    <row r="462" spans="2:2" x14ac:dyDescent="0.25">
      <c r="B462" s="10"/>
    </row>
    <row r="463" spans="2:2" x14ac:dyDescent="0.25">
      <c r="B463" s="10"/>
    </row>
    <row r="464" spans="2:2" x14ac:dyDescent="0.25">
      <c r="B464" s="10"/>
    </row>
    <row r="465" spans="2:2" x14ac:dyDescent="0.25">
      <c r="B465" s="10"/>
    </row>
    <row r="466" spans="2:2" x14ac:dyDescent="0.25">
      <c r="B466" s="10"/>
    </row>
    <row r="467" spans="2:2" x14ac:dyDescent="0.25">
      <c r="B467" s="10"/>
    </row>
    <row r="468" spans="2:2" x14ac:dyDescent="0.25">
      <c r="B468" s="10"/>
    </row>
    <row r="469" spans="2:2" x14ac:dyDescent="0.25">
      <c r="B469" s="10"/>
    </row>
    <row r="470" spans="2:2" x14ac:dyDescent="0.25">
      <c r="B470" s="10"/>
    </row>
    <row r="471" spans="2:2" x14ac:dyDescent="0.25">
      <c r="B471" s="10"/>
    </row>
    <row r="472" spans="2:2" x14ac:dyDescent="0.25">
      <c r="B472" s="10"/>
    </row>
    <row r="473" spans="2:2" x14ac:dyDescent="0.25">
      <c r="B473" s="10"/>
    </row>
    <row r="474" spans="2:2" x14ac:dyDescent="0.25">
      <c r="B474" s="10"/>
    </row>
    <row r="475" spans="2:2" x14ac:dyDescent="0.25">
      <c r="B475" s="10"/>
    </row>
    <row r="476" spans="2:2" x14ac:dyDescent="0.25">
      <c r="B476" s="10"/>
    </row>
    <row r="477" spans="2:2" x14ac:dyDescent="0.25">
      <c r="B477" s="10"/>
    </row>
    <row r="478" spans="2:2" x14ac:dyDescent="0.25">
      <c r="B478" s="10"/>
    </row>
    <row r="479" spans="2:2" x14ac:dyDescent="0.25">
      <c r="B479" s="10"/>
    </row>
    <row r="480" spans="2:2" x14ac:dyDescent="0.25">
      <c r="B480" s="10"/>
    </row>
    <row r="481" spans="2:2" x14ac:dyDescent="0.25">
      <c r="B481" s="10"/>
    </row>
    <row r="482" spans="2:2" x14ac:dyDescent="0.25">
      <c r="B482" s="10"/>
    </row>
    <row r="483" spans="2:2" x14ac:dyDescent="0.25">
      <c r="B483" s="10"/>
    </row>
    <row r="484" spans="2:2" x14ac:dyDescent="0.25">
      <c r="B484" s="10"/>
    </row>
    <row r="485" spans="2:2" x14ac:dyDescent="0.25">
      <c r="B485" s="10"/>
    </row>
    <row r="486" spans="2:2" x14ac:dyDescent="0.25">
      <c r="B486" s="10"/>
    </row>
    <row r="487" spans="2:2" x14ac:dyDescent="0.25">
      <c r="B487" s="10"/>
    </row>
    <row r="488" spans="2:2" x14ac:dyDescent="0.25">
      <c r="B488" s="10"/>
    </row>
    <row r="489" spans="2:2" x14ac:dyDescent="0.25">
      <c r="B489" s="10"/>
    </row>
    <row r="490" spans="2:2" x14ac:dyDescent="0.25">
      <c r="B490" s="10"/>
    </row>
    <row r="491" spans="2:2" x14ac:dyDescent="0.25">
      <c r="B491" s="10"/>
    </row>
    <row r="492" spans="2:2" x14ac:dyDescent="0.25">
      <c r="B492" s="10"/>
    </row>
    <row r="493" spans="2:2" x14ac:dyDescent="0.25">
      <c r="B493" s="10"/>
    </row>
    <row r="494" spans="2:2" x14ac:dyDescent="0.25">
      <c r="B494" s="10"/>
    </row>
    <row r="495" spans="2:2" x14ac:dyDescent="0.25">
      <c r="B495" s="10"/>
    </row>
    <row r="496" spans="2:2" x14ac:dyDescent="0.25">
      <c r="B496" s="10"/>
    </row>
  </sheetData>
  <mergeCells count="7">
    <mergeCell ref="A309:J309"/>
    <mergeCell ref="M2:Q2"/>
    <mergeCell ref="A3:A4"/>
    <mergeCell ref="B3:F3"/>
    <mergeCell ref="G3:H3"/>
    <mergeCell ref="I3:I4"/>
    <mergeCell ref="J3:J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EE496"/>
  <sheetViews>
    <sheetView workbookViewId="0">
      <pane xSplit="1" ySplit="124" topLeftCell="B125" activePane="bottomRight" state="frozen"/>
      <selection pane="topRight" activeCell="B1" sqref="B1"/>
      <selection pane="bottomLeft" activeCell="A125" sqref="A125"/>
      <selection pane="bottomRight" activeCell="B125" sqref="B125"/>
    </sheetView>
  </sheetViews>
  <sheetFormatPr defaultColWidth="14" defaultRowHeight="15" x14ac:dyDescent="0.25"/>
  <cols>
    <col min="1" max="1" width="9.7109375" customWidth="1"/>
    <col min="2" max="2" width="16.42578125" bestFit="1" customWidth="1"/>
    <col min="3" max="5" width="15.42578125" customWidth="1"/>
    <col min="6" max="6" width="18.140625" bestFit="1" customWidth="1"/>
    <col min="7" max="8" width="15.42578125" customWidth="1"/>
    <col min="9" max="9" width="17.42578125" customWidth="1"/>
    <col min="10" max="10" width="15.5703125" customWidth="1"/>
    <col min="11" max="11" width="13.85546875" bestFit="1" customWidth="1"/>
    <col min="12" max="12" width="17.28515625" bestFit="1" customWidth="1"/>
  </cols>
  <sheetData>
    <row r="1" spans="1:16359" ht="18.75" x14ac:dyDescent="0.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  <c r="AMM1" s="6"/>
      <c r="AMN1" s="6"/>
      <c r="AMO1" s="6"/>
      <c r="AMP1" s="6"/>
      <c r="AMQ1" s="6"/>
      <c r="AMR1" s="6"/>
      <c r="AMS1" s="6"/>
      <c r="AMT1" s="6"/>
      <c r="AMU1" s="6"/>
      <c r="AMV1" s="6"/>
      <c r="AMW1" s="6"/>
      <c r="AMX1" s="6"/>
      <c r="AMY1" s="6"/>
      <c r="AMZ1" s="6"/>
      <c r="ANA1" s="6"/>
      <c r="ANB1" s="6"/>
      <c r="ANC1" s="6"/>
      <c r="AND1" s="6"/>
      <c r="ANE1" s="6"/>
      <c r="ANF1" s="6"/>
      <c r="ANG1" s="6"/>
      <c r="ANH1" s="6"/>
      <c r="ANI1" s="6"/>
      <c r="ANJ1" s="6"/>
      <c r="ANK1" s="6"/>
      <c r="ANL1" s="6"/>
      <c r="ANM1" s="6"/>
      <c r="ANN1" s="6"/>
      <c r="ANO1" s="6"/>
      <c r="ANP1" s="6"/>
      <c r="ANQ1" s="6"/>
      <c r="ANR1" s="6"/>
      <c r="ANS1" s="6"/>
      <c r="ANT1" s="6"/>
      <c r="ANU1" s="6"/>
      <c r="ANV1" s="6"/>
      <c r="ANW1" s="6"/>
      <c r="ANX1" s="6"/>
      <c r="ANY1" s="6"/>
      <c r="ANZ1" s="6"/>
      <c r="AOA1" s="6"/>
      <c r="AOB1" s="6"/>
      <c r="AOC1" s="6"/>
      <c r="AOD1" s="6"/>
      <c r="AOE1" s="6"/>
      <c r="AOF1" s="6"/>
      <c r="AOG1" s="6"/>
      <c r="AOH1" s="6"/>
      <c r="AOI1" s="6"/>
      <c r="AOJ1" s="6"/>
      <c r="AOK1" s="6"/>
      <c r="AOL1" s="6"/>
      <c r="AOM1" s="6"/>
      <c r="AON1" s="6"/>
      <c r="AOO1" s="6"/>
      <c r="AOP1" s="6"/>
      <c r="AOQ1" s="6"/>
      <c r="AOR1" s="6"/>
      <c r="AOS1" s="6"/>
      <c r="AOT1" s="6"/>
      <c r="AOU1" s="6"/>
      <c r="AOV1" s="6"/>
      <c r="AOW1" s="6"/>
      <c r="AOX1" s="6"/>
      <c r="AOY1" s="6"/>
      <c r="AOZ1" s="6"/>
      <c r="APA1" s="6"/>
      <c r="APB1" s="6"/>
      <c r="APC1" s="6"/>
      <c r="APD1" s="6"/>
      <c r="APE1" s="6"/>
      <c r="APF1" s="6"/>
      <c r="APG1" s="6"/>
      <c r="APH1" s="6"/>
      <c r="API1" s="6"/>
      <c r="APJ1" s="6"/>
      <c r="APK1" s="6"/>
      <c r="APL1" s="6"/>
      <c r="APM1" s="6"/>
      <c r="APN1" s="6"/>
      <c r="APO1" s="6"/>
      <c r="APP1" s="6"/>
      <c r="APQ1" s="6"/>
      <c r="APR1" s="6"/>
      <c r="APS1" s="6"/>
      <c r="APT1" s="6"/>
      <c r="APU1" s="6"/>
      <c r="APV1" s="6"/>
      <c r="APW1" s="6"/>
      <c r="APX1" s="6"/>
      <c r="APY1" s="6"/>
      <c r="APZ1" s="6"/>
      <c r="AQA1" s="6"/>
      <c r="AQB1" s="6"/>
      <c r="AQC1" s="6"/>
      <c r="AQD1" s="6"/>
      <c r="AQE1" s="6"/>
      <c r="AQF1" s="6"/>
      <c r="AQG1" s="6"/>
      <c r="AQH1" s="6"/>
      <c r="AQI1" s="6"/>
      <c r="AQJ1" s="6"/>
      <c r="AQK1" s="6"/>
      <c r="AQL1" s="6"/>
      <c r="AQM1" s="6"/>
      <c r="AQN1" s="6"/>
      <c r="AQO1" s="6"/>
      <c r="AQP1" s="6"/>
      <c r="AQQ1" s="6"/>
      <c r="AQR1" s="6"/>
      <c r="AQS1" s="6"/>
      <c r="AQT1" s="6"/>
      <c r="AQU1" s="6"/>
      <c r="AQV1" s="6"/>
      <c r="AQW1" s="6"/>
      <c r="AQX1" s="6"/>
      <c r="AQY1" s="6"/>
      <c r="AQZ1" s="6"/>
      <c r="ARA1" s="6"/>
      <c r="ARB1" s="6"/>
      <c r="ARC1" s="6"/>
      <c r="ARD1" s="6"/>
      <c r="ARE1" s="6"/>
      <c r="ARF1" s="6"/>
      <c r="ARG1" s="6"/>
      <c r="ARH1" s="6"/>
      <c r="ARI1" s="6"/>
      <c r="ARJ1" s="6"/>
      <c r="ARK1" s="6"/>
      <c r="ARL1" s="6"/>
      <c r="ARM1" s="6"/>
      <c r="ARN1" s="6"/>
      <c r="ARO1" s="6"/>
      <c r="ARP1" s="6"/>
      <c r="ARQ1" s="6"/>
      <c r="ARR1" s="6"/>
      <c r="ARS1" s="6"/>
      <c r="ART1" s="6"/>
      <c r="ARU1" s="6"/>
      <c r="ARV1" s="6"/>
      <c r="ARW1" s="6"/>
      <c r="ARX1" s="6"/>
      <c r="ARY1" s="6"/>
      <c r="ARZ1" s="6"/>
      <c r="ASA1" s="6"/>
      <c r="ASB1" s="6"/>
      <c r="ASC1" s="6"/>
      <c r="ASD1" s="6"/>
      <c r="ASE1" s="6"/>
      <c r="ASF1" s="6"/>
      <c r="ASG1" s="6"/>
      <c r="ASH1" s="6"/>
      <c r="ASI1" s="6"/>
      <c r="ASJ1" s="6"/>
      <c r="ASK1" s="6"/>
      <c r="ASL1" s="6"/>
      <c r="ASM1" s="6"/>
      <c r="ASN1" s="6"/>
      <c r="ASO1" s="6"/>
      <c r="ASP1" s="6"/>
      <c r="ASQ1" s="6"/>
      <c r="ASR1" s="6"/>
      <c r="ASS1" s="6"/>
      <c r="AST1" s="6"/>
      <c r="ASU1" s="6"/>
      <c r="ASV1" s="6"/>
      <c r="ASW1" s="6"/>
      <c r="ASX1" s="6"/>
      <c r="ASY1" s="6"/>
      <c r="ASZ1" s="6"/>
      <c r="ATA1" s="6"/>
      <c r="ATB1" s="6"/>
      <c r="ATC1" s="6"/>
      <c r="ATD1" s="6"/>
      <c r="ATE1" s="6"/>
      <c r="ATF1" s="6"/>
      <c r="ATG1" s="6"/>
      <c r="ATH1" s="6"/>
      <c r="ATI1" s="6"/>
      <c r="ATJ1" s="6"/>
      <c r="ATK1" s="6"/>
      <c r="ATL1" s="6"/>
      <c r="ATM1" s="6"/>
      <c r="ATN1" s="6"/>
      <c r="ATO1" s="6"/>
      <c r="ATP1" s="6"/>
      <c r="ATQ1" s="6"/>
      <c r="ATR1" s="6"/>
      <c r="ATS1" s="6"/>
      <c r="ATT1" s="6"/>
      <c r="ATU1" s="6"/>
      <c r="ATV1" s="6"/>
      <c r="ATW1" s="6"/>
      <c r="ATX1" s="6"/>
      <c r="ATY1" s="6"/>
      <c r="ATZ1" s="6"/>
      <c r="AUA1" s="6"/>
      <c r="AUB1" s="6"/>
      <c r="AUC1" s="6"/>
      <c r="AUD1" s="6"/>
      <c r="AUE1" s="6"/>
      <c r="AUF1" s="6"/>
      <c r="AUG1" s="6"/>
      <c r="AUH1" s="6"/>
      <c r="AUI1" s="6"/>
      <c r="AUJ1" s="6"/>
      <c r="AUK1" s="6"/>
      <c r="AUL1" s="6"/>
      <c r="AUM1" s="6"/>
      <c r="AUN1" s="6"/>
      <c r="AUO1" s="6"/>
      <c r="AUP1" s="6"/>
      <c r="AUQ1" s="6"/>
      <c r="AUR1" s="6"/>
      <c r="AUS1" s="6"/>
      <c r="AUT1" s="6"/>
      <c r="AUU1" s="6"/>
      <c r="AUV1" s="6"/>
      <c r="AUW1" s="6"/>
      <c r="AUX1" s="6"/>
      <c r="AUY1" s="6"/>
      <c r="AUZ1" s="6"/>
      <c r="AVA1" s="6"/>
      <c r="AVB1" s="6"/>
      <c r="AVC1" s="6"/>
      <c r="AVD1" s="6"/>
      <c r="AVE1" s="6"/>
      <c r="AVF1" s="6"/>
      <c r="AVG1" s="6"/>
      <c r="AVH1" s="6"/>
      <c r="AVI1" s="6"/>
      <c r="AVJ1" s="6"/>
      <c r="AVK1" s="6"/>
      <c r="AVL1" s="6"/>
      <c r="AVM1" s="6"/>
      <c r="AVN1" s="6"/>
      <c r="AVO1" s="6"/>
      <c r="AVP1" s="6"/>
      <c r="AVQ1" s="6"/>
      <c r="AVR1" s="6"/>
      <c r="AVS1" s="6"/>
      <c r="AVT1" s="6"/>
      <c r="AVU1" s="6"/>
      <c r="AVV1" s="6"/>
      <c r="AVW1" s="6"/>
      <c r="AVX1" s="6"/>
      <c r="AVY1" s="6"/>
      <c r="AVZ1" s="6"/>
      <c r="AWA1" s="6"/>
      <c r="AWB1" s="6"/>
      <c r="AWC1" s="6"/>
      <c r="AWD1" s="6"/>
      <c r="AWE1" s="6"/>
      <c r="AWF1" s="6"/>
      <c r="AWG1" s="6"/>
      <c r="AWH1" s="6"/>
      <c r="AWI1" s="6"/>
      <c r="AWJ1" s="6"/>
      <c r="AWK1" s="6"/>
      <c r="AWL1" s="6"/>
      <c r="AWM1" s="6"/>
      <c r="AWN1" s="6"/>
      <c r="AWO1" s="6"/>
      <c r="AWP1" s="6"/>
      <c r="AWQ1" s="6"/>
      <c r="AWR1" s="6"/>
      <c r="AWS1" s="6"/>
      <c r="AWT1" s="6"/>
      <c r="AWU1" s="6"/>
      <c r="AWV1" s="6"/>
      <c r="AWW1" s="6"/>
      <c r="AWX1" s="6"/>
      <c r="AWY1" s="6"/>
      <c r="AWZ1" s="6"/>
      <c r="AXA1" s="6"/>
      <c r="AXB1" s="6"/>
      <c r="AXC1" s="6"/>
      <c r="AXD1" s="6"/>
      <c r="AXE1" s="6"/>
      <c r="AXF1" s="6"/>
      <c r="AXG1" s="6"/>
      <c r="AXH1" s="6"/>
      <c r="AXI1" s="6"/>
      <c r="AXJ1" s="6"/>
      <c r="AXK1" s="6"/>
      <c r="AXL1" s="6"/>
      <c r="AXM1" s="6"/>
      <c r="AXN1" s="6"/>
      <c r="AXO1" s="6"/>
      <c r="AXP1" s="6"/>
      <c r="AXQ1" s="6"/>
      <c r="AXR1" s="6"/>
      <c r="AXS1" s="6"/>
      <c r="AXT1" s="6"/>
      <c r="AXU1" s="6"/>
      <c r="AXV1" s="6"/>
      <c r="AXW1" s="6"/>
      <c r="AXX1" s="6"/>
      <c r="AXY1" s="6"/>
      <c r="AXZ1" s="6"/>
      <c r="AYA1" s="6"/>
      <c r="AYB1" s="6"/>
      <c r="AYC1" s="6"/>
      <c r="AYD1" s="6"/>
      <c r="AYE1" s="6"/>
      <c r="AYF1" s="6"/>
      <c r="AYG1" s="6"/>
      <c r="AYH1" s="6"/>
      <c r="AYI1" s="6"/>
      <c r="AYJ1" s="6"/>
      <c r="AYK1" s="6"/>
      <c r="AYL1" s="6"/>
      <c r="AYM1" s="6"/>
      <c r="AYN1" s="6"/>
      <c r="AYO1" s="6"/>
      <c r="AYP1" s="6"/>
      <c r="AYQ1" s="6"/>
      <c r="AYR1" s="6"/>
      <c r="AYS1" s="6"/>
      <c r="AYT1" s="6"/>
      <c r="AYU1" s="6"/>
      <c r="AYV1" s="6"/>
      <c r="AYW1" s="6"/>
      <c r="AYX1" s="6"/>
      <c r="AYY1" s="6"/>
      <c r="AYZ1" s="6"/>
      <c r="AZA1" s="6"/>
      <c r="AZB1" s="6"/>
      <c r="AZC1" s="6"/>
      <c r="AZD1" s="6"/>
      <c r="AZE1" s="6"/>
      <c r="AZF1" s="6"/>
      <c r="AZG1" s="6"/>
      <c r="AZH1" s="6"/>
      <c r="AZI1" s="6"/>
      <c r="AZJ1" s="6"/>
      <c r="AZK1" s="6"/>
      <c r="AZL1" s="6"/>
      <c r="AZM1" s="6"/>
      <c r="AZN1" s="6"/>
      <c r="AZO1" s="6"/>
      <c r="AZP1" s="6"/>
      <c r="AZQ1" s="6"/>
      <c r="AZR1" s="6"/>
      <c r="AZS1" s="6"/>
      <c r="AZT1" s="6"/>
      <c r="AZU1" s="6"/>
      <c r="AZV1" s="6"/>
      <c r="AZW1" s="6"/>
      <c r="AZX1" s="6"/>
      <c r="AZY1" s="6"/>
      <c r="AZZ1" s="6"/>
      <c r="BAA1" s="6"/>
      <c r="BAB1" s="6"/>
      <c r="BAC1" s="6"/>
      <c r="BAD1" s="6"/>
      <c r="BAE1" s="6"/>
      <c r="BAF1" s="6"/>
      <c r="BAG1" s="6"/>
      <c r="BAH1" s="6"/>
      <c r="BAI1" s="6"/>
      <c r="BAJ1" s="6"/>
      <c r="BAK1" s="6"/>
      <c r="BAL1" s="6"/>
      <c r="BAM1" s="6"/>
      <c r="BAN1" s="6"/>
      <c r="BAO1" s="6"/>
      <c r="BAP1" s="6"/>
      <c r="BAQ1" s="6"/>
      <c r="BAR1" s="6"/>
      <c r="BAS1" s="6"/>
      <c r="BAT1" s="6"/>
      <c r="BAU1" s="6"/>
      <c r="BAV1" s="6"/>
      <c r="BAW1" s="6"/>
      <c r="BAX1" s="6"/>
      <c r="BAY1" s="6"/>
      <c r="BAZ1" s="6"/>
      <c r="BBA1" s="6"/>
      <c r="BBB1" s="6"/>
      <c r="BBC1" s="6"/>
      <c r="BBD1" s="6"/>
      <c r="BBE1" s="6"/>
      <c r="BBF1" s="6"/>
      <c r="BBG1" s="6"/>
      <c r="BBH1" s="6"/>
      <c r="BBI1" s="6"/>
      <c r="BBJ1" s="6"/>
      <c r="BBK1" s="6"/>
      <c r="BBL1" s="6"/>
      <c r="BBM1" s="6"/>
      <c r="BBN1" s="6"/>
      <c r="BBO1" s="6"/>
      <c r="BBP1" s="6"/>
      <c r="BBQ1" s="6"/>
      <c r="BBR1" s="6"/>
      <c r="BBS1" s="6"/>
      <c r="BBT1" s="6"/>
      <c r="BBU1" s="6"/>
      <c r="BBV1" s="6"/>
      <c r="BBW1" s="6"/>
      <c r="BBX1" s="6"/>
      <c r="BBY1" s="6"/>
      <c r="BBZ1" s="6"/>
      <c r="BCA1" s="6"/>
      <c r="BCB1" s="6"/>
      <c r="BCC1" s="6"/>
      <c r="BCD1" s="6"/>
      <c r="BCE1" s="6"/>
      <c r="BCF1" s="6"/>
      <c r="BCG1" s="6"/>
      <c r="BCH1" s="6"/>
      <c r="BCI1" s="6"/>
      <c r="BCJ1" s="6"/>
      <c r="BCK1" s="6"/>
      <c r="BCL1" s="6"/>
      <c r="BCM1" s="6"/>
      <c r="BCN1" s="6"/>
      <c r="BCO1" s="6"/>
      <c r="BCP1" s="6"/>
      <c r="BCQ1" s="6"/>
      <c r="BCR1" s="6"/>
      <c r="BCS1" s="6"/>
      <c r="BCT1" s="6"/>
      <c r="BCU1" s="6"/>
      <c r="BCV1" s="6"/>
      <c r="BCW1" s="6"/>
      <c r="BCX1" s="6"/>
      <c r="BCY1" s="6"/>
      <c r="BCZ1" s="6"/>
      <c r="BDA1" s="6"/>
      <c r="BDB1" s="6"/>
      <c r="BDC1" s="6"/>
      <c r="BDD1" s="6"/>
      <c r="BDE1" s="6"/>
      <c r="BDF1" s="6"/>
      <c r="BDG1" s="6"/>
      <c r="BDH1" s="6"/>
      <c r="BDI1" s="6"/>
      <c r="BDJ1" s="6"/>
      <c r="BDK1" s="6"/>
      <c r="BDL1" s="6"/>
      <c r="BDM1" s="6"/>
      <c r="BDN1" s="6"/>
      <c r="BDO1" s="6"/>
      <c r="BDP1" s="6"/>
      <c r="BDQ1" s="6"/>
      <c r="BDR1" s="6"/>
      <c r="BDS1" s="6"/>
      <c r="BDT1" s="6"/>
      <c r="BDU1" s="6"/>
      <c r="BDV1" s="6"/>
      <c r="BDW1" s="6"/>
      <c r="BDX1" s="6"/>
      <c r="BDY1" s="6"/>
      <c r="BDZ1" s="6"/>
      <c r="BEA1" s="6"/>
      <c r="BEB1" s="6"/>
      <c r="BEC1" s="6"/>
      <c r="BED1" s="6"/>
      <c r="BEE1" s="6"/>
      <c r="BEF1" s="6"/>
      <c r="BEG1" s="6"/>
      <c r="BEH1" s="6"/>
      <c r="BEI1" s="6"/>
      <c r="BEJ1" s="6"/>
      <c r="BEK1" s="6"/>
      <c r="BEL1" s="6"/>
      <c r="BEM1" s="6"/>
      <c r="BEN1" s="6"/>
      <c r="BEO1" s="6"/>
      <c r="BEP1" s="6"/>
      <c r="BEQ1" s="6"/>
      <c r="BER1" s="6"/>
      <c r="BES1" s="6"/>
      <c r="BET1" s="6"/>
      <c r="BEU1" s="6"/>
      <c r="BEV1" s="6"/>
      <c r="BEW1" s="6"/>
      <c r="BEX1" s="6"/>
      <c r="BEY1" s="6"/>
      <c r="BEZ1" s="6"/>
      <c r="BFA1" s="6"/>
      <c r="BFB1" s="6"/>
      <c r="BFC1" s="6"/>
      <c r="BFD1" s="6"/>
      <c r="BFE1" s="6"/>
      <c r="BFF1" s="6"/>
      <c r="BFG1" s="6"/>
      <c r="BFH1" s="6"/>
      <c r="BFI1" s="6"/>
      <c r="BFJ1" s="6"/>
      <c r="BFK1" s="6"/>
      <c r="BFL1" s="6"/>
      <c r="BFM1" s="6"/>
      <c r="BFN1" s="6"/>
      <c r="BFO1" s="6"/>
      <c r="BFP1" s="6"/>
      <c r="BFQ1" s="6"/>
      <c r="BFR1" s="6"/>
      <c r="BFS1" s="6"/>
      <c r="BFT1" s="6"/>
      <c r="BFU1" s="6"/>
      <c r="BFV1" s="6"/>
      <c r="BFW1" s="6"/>
      <c r="BFX1" s="6"/>
      <c r="BFY1" s="6"/>
      <c r="BFZ1" s="6"/>
      <c r="BGA1" s="6"/>
      <c r="BGB1" s="6"/>
      <c r="BGC1" s="6"/>
      <c r="BGD1" s="6"/>
      <c r="BGE1" s="6"/>
      <c r="BGF1" s="6"/>
      <c r="BGG1" s="6"/>
      <c r="BGH1" s="6"/>
      <c r="BGI1" s="6"/>
      <c r="BGJ1" s="6"/>
      <c r="BGK1" s="6"/>
      <c r="BGL1" s="6"/>
      <c r="BGM1" s="6"/>
      <c r="BGN1" s="6"/>
      <c r="BGO1" s="6"/>
      <c r="BGP1" s="6"/>
      <c r="BGQ1" s="6"/>
      <c r="BGR1" s="6"/>
      <c r="BGS1" s="6"/>
      <c r="BGT1" s="6"/>
      <c r="BGU1" s="6"/>
      <c r="BGV1" s="6"/>
      <c r="BGW1" s="6"/>
      <c r="BGX1" s="6"/>
      <c r="BGY1" s="6"/>
      <c r="BGZ1" s="6"/>
      <c r="BHA1" s="6"/>
      <c r="BHB1" s="6"/>
      <c r="BHC1" s="6"/>
      <c r="BHD1" s="6"/>
      <c r="BHE1" s="6"/>
      <c r="BHF1" s="6"/>
      <c r="BHG1" s="6"/>
      <c r="BHH1" s="6"/>
      <c r="BHI1" s="6"/>
      <c r="BHJ1" s="6"/>
      <c r="BHK1" s="6"/>
      <c r="BHL1" s="6"/>
      <c r="BHM1" s="6"/>
      <c r="BHN1" s="6"/>
      <c r="BHO1" s="6"/>
      <c r="BHP1" s="6"/>
      <c r="BHQ1" s="6"/>
      <c r="BHR1" s="6"/>
      <c r="BHS1" s="6"/>
      <c r="BHT1" s="6"/>
      <c r="BHU1" s="6"/>
      <c r="BHV1" s="6"/>
      <c r="BHW1" s="6"/>
      <c r="BHX1" s="6"/>
      <c r="BHY1" s="6"/>
      <c r="BHZ1" s="6"/>
      <c r="BIA1" s="6"/>
      <c r="BIB1" s="6"/>
      <c r="BIC1" s="6"/>
      <c r="BID1" s="6"/>
      <c r="BIE1" s="6"/>
      <c r="BIF1" s="6"/>
      <c r="BIG1" s="6"/>
      <c r="BIH1" s="6"/>
      <c r="BII1" s="6"/>
      <c r="BIJ1" s="6"/>
      <c r="BIK1" s="6"/>
      <c r="BIL1" s="6"/>
      <c r="BIM1" s="6"/>
      <c r="BIN1" s="6"/>
      <c r="BIO1" s="6"/>
      <c r="BIP1" s="6"/>
      <c r="BIQ1" s="6"/>
      <c r="BIR1" s="6"/>
      <c r="BIS1" s="6"/>
      <c r="BIT1" s="6"/>
      <c r="BIU1" s="6"/>
      <c r="BIV1" s="6"/>
      <c r="BIW1" s="6"/>
      <c r="BIX1" s="6"/>
      <c r="BIY1" s="6"/>
      <c r="BIZ1" s="6"/>
      <c r="BJA1" s="6"/>
      <c r="BJB1" s="6"/>
      <c r="BJC1" s="6"/>
      <c r="BJD1" s="6"/>
      <c r="BJE1" s="6"/>
      <c r="BJF1" s="6"/>
      <c r="BJG1" s="6"/>
      <c r="BJH1" s="6"/>
      <c r="BJI1" s="6"/>
      <c r="BJJ1" s="6"/>
      <c r="BJK1" s="6"/>
      <c r="BJL1" s="6"/>
      <c r="BJM1" s="6"/>
      <c r="BJN1" s="6"/>
      <c r="BJO1" s="6"/>
      <c r="BJP1" s="6"/>
      <c r="BJQ1" s="6"/>
      <c r="BJR1" s="6"/>
      <c r="BJS1" s="6"/>
      <c r="BJT1" s="6"/>
      <c r="BJU1" s="6"/>
      <c r="BJV1" s="6"/>
      <c r="BJW1" s="6"/>
      <c r="BJX1" s="6"/>
      <c r="BJY1" s="6"/>
      <c r="BJZ1" s="6"/>
      <c r="BKA1" s="6"/>
      <c r="BKB1" s="6"/>
      <c r="BKC1" s="6"/>
      <c r="BKD1" s="6"/>
      <c r="BKE1" s="6"/>
      <c r="BKF1" s="6"/>
      <c r="BKG1" s="6"/>
      <c r="BKH1" s="6"/>
      <c r="BKI1" s="6"/>
      <c r="BKJ1" s="6"/>
      <c r="BKK1" s="6"/>
      <c r="BKL1" s="6"/>
      <c r="BKM1" s="6"/>
      <c r="BKN1" s="6"/>
      <c r="BKO1" s="6"/>
      <c r="BKP1" s="6"/>
      <c r="BKQ1" s="6"/>
      <c r="BKR1" s="6"/>
      <c r="BKS1" s="6"/>
      <c r="BKT1" s="6"/>
      <c r="BKU1" s="6"/>
      <c r="BKV1" s="6"/>
      <c r="BKW1" s="6"/>
      <c r="BKX1" s="6"/>
      <c r="BKY1" s="6"/>
      <c r="BKZ1" s="6"/>
      <c r="BLA1" s="6"/>
      <c r="BLB1" s="6"/>
      <c r="BLC1" s="6"/>
      <c r="BLD1" s="6"/>
      <c r="BLE1" s="6"/>
      <c r="BLF1" s="6"/>
      <c r="BLG1" s="6"/>
      <c r="BLH1" s="6"/>
      <c r="BLI1" s="6"/>
      <c r="BLJ1" s="6"/>
      <c r="BLK1" s="6"/>
      <c r="BLL1" s="6"/>
      <c r="BLM1" s="6"/>
      <c r="BLN1" s="6"/>
      <c r="BLO1" s="6"/>
      <c r="BLP1" s="6"/>
      <c r="BLQ1" s="6"/>
      <c r="BLR1" s="6"/>
      <c r="BLS1" s="6"/>
      <c r="BLT1" s="6"/>
      <c r="BLU1" s="6"/>
      <c r="BLV1" s="6"/>
      <c r="BLW1" s="6"/>
      <c r="BLX1" s="6"/>
      <c r="BLY1" s="6"/>
      <c r="BLZ1" s="6"/>
      <c r="BMA1" s="6"/>
      <c r="BMB1" s="6"/>
      <c r="BMC1" s="6"/>
      <c r="BMD1" s="6"/>
      <c r="BME1" s="6"/>
      <c r="BMF1" s="6"/>
      <c r="BMG1" s="6"/>
      <c r="BMH1" s="6"/>
      <c r="BMI1" s="6"/>
      <c r="BMJ1" s="6"/>
      <c r="BMK1" s="6"/>
      <c r="BML1" s="6"/>
      <c r="BMM1" s="6"/>
      <c r="BMN1" s="6"/>
      <c r="BMO1" s="6"/>
      <c r="BMP1" s="6"/>
      <c r="BMQ1" s="6"/>
      <c r="BMR1" s="6"/>
      <c r="BMS1" s="6"/>
      <c r="BMT1" s="6"/>
      <c r="BMU1" s="6"/>
      <c r="BMV1" s="6"/>
      <c r="BMW1" s="6"/>
      <c r="BMX1" s="6"/>
      <c r="BMY1" s="6"/>
      <c r="BMZ1" s="6"/>
      <c r="BNA1" s="6"/>
      <c r="BNB1" s="6"/>
      <c r="BNC1" s="6"/>
      <c r="BND1" s="6"/>
      <c r="BNE1" s="6"/>
      <c r="BNF1" s="6"/>
      <c r="BNG1" s="6"/>
      <c r="BNH1" s="6"/>
      <c r="BNI1" s="6"/>
      <c r="BNJ1" s="6"/>
      <c r="BNK1" s="6"/>
      <c r="BNL1" s="6"/>
      <c r="BNM1" s="6"/>
      <c r="BNN1" s="6"/>
      <c r="BNO1" s="6"/>
      <c r="BNP1" s="6"/>
      <c r="BNQ1" s="6"/>
      <c r="BNR1" s="6"/>
      <c r="BNS1" s="6"/>
      <c r="BNT1" s="6"/>
      <c r="BNU1" s="6"/>
      <c r="BNV1" s="6"/>
      <c r="BNW1" s="6"/>
      <c r="BNX1" s="6"/>
      <c r="BNY1" s="6"/>
      <c r="BNZ1" s="6"/>
      <c r="BOA1" s="6"/>
      <c r="BOB1" s="6"/>
      <c r="BOC1" s="6"/>
      <c r="BOD1" s="6"/>
      <c r="BOE1" s="6"/>
      <c r="BOF1" s="6"/>
      <c r="BOG1" s="6"/>
      <c r="BOH1" s="6"/>
      <c r="BOI1" s="6"/>
      <c r="BOJ1" s="6"/>
      <c r="BOK1" s="6"/>
      <c r="BOL1" s="6"/>
      <c r="BOM1" s="6"/>
      <c r="BON1" s="6"/>
      <c r="BOO1" s="6"/>
      <c r="BOP1" s="6"/>
      <c r="BOQ1" s="6"/>
      <c r="BOR1" s="6"/>
      <c r="BOS1" s="6"/>
      <c r="BOT1" s="6"/>
      <c r="BOU1" s="6"/>
      <c r="BOV1" s="6"/>
      <c r="BOW1" s="6"/>
      <c r="BOX1" s="6"/>
      <c r="BOY1" s="6"/>
      <c r="BOZ1" s="6"/>
      <c r="BPA1" s="6"/>
      <c r="BPB1" s="6"/>
      <c r="BPC1" s="6"/>
      <c r="BPD1" s="6"/>
      <c r="BPE1" s="6"/>
      <c r="BPF1" s="6"/>
      <c r="BPG1" s="6"/>
      <c r="BPH1" s="6"/>
      <c r="BPI1" s="6"/>
      <c r="BPJ1" s="6"/>
      <c r="BPK1" s="6"/>
      <c r="BPL1" s="6"/>
      <c r="BPM1" s="6"/>
      <c r="BPN1" s="6"/>
      <c r="BPO1" s="6"/>
      <c r="BPP1" s="6"/>
      <c r="BPQ1" s="6"/>
      <c r="BPR1" s="6"/>
      <c r="BPS1" s="6"/>
      <c r="BPT1" s="6"/>
      <c r="BPU1" s="6"/>
      <c r="BPV1" s="6"/>
      <c r="BPW1" s="6"/>
      <c r="BPX1" s="6"/>
      <c r="BPY1" s="6"/>
      <c r="BPZ1" s="6"/>
      <c r="BQA1" s="6"/>
      <c r="BQB1" s="6"/>
      <c r="BQC1" s="6"/>
      <c r="BQD1" s="6"/>
      <c r="BQE1" s="6"/>
      <c r="BQF1" s="6"/>
      <c r="BQG1" s="6"/>
      <c r="BQH1" s="6"/>
      <c r="BQI1" s="6"/>
      <c r="BQJ1" s="6"/>
      <c r="BQK1" s="6"/>
      <c r="BQL1" s="6"/>
      <c r="BQM1" s="6"/>
      <c r="BQN1" s="6"/>
      <c r="BQO1" s="6"/>
      <c r="BQP1" s="6"/>
      <c r="BQQ1" s="6"/>
      <c r="BQR1" s="6"/>
      <c r="BQS1" s="6"/>
      <c r="BQT1" s="6"/>
      <c r="BQU1" s="6"/>
      <c r="BQV1" s="6"/>
      <c r="BQW1" s="6"/>
      <c r="BQX1" s="6"/>
      <c r="BQY1" s="6"/>
      <c r="BQZ1" s="6"/>
      <c r="BRA1" s="6"/>
      <c r="BRB1" s="6"/>
      <c r="BRC1" s="6"/>
      <c r="BRD1" s="6"/>
      <c r="BRE1" s="6"/>
      <c r="BRF1" s="6"/>
      <c r="BRG1" s="6"/>
      <c r="BRH1" s="6"/>
      <c r="BRI1" s="6"/>
      <c r="BRJ1" s="6"/>
      <c r="BRK1" s="6"/>
      <c r="BRL1" s="6"/>
      <c r="BRM1" s="6"/>
      <c r="BRN1" s="6"/>
      <c r="BRO1" s="6"/>
      <c r="BRP1" s="6"/>
      <c r="BRQ1" s="6"/>
      <c r="BRR1" s="6"/>
      <c r="BRS1" s="6"/>
      <c r="BRT1" s="6"/>
      <c r="BRU1" s="6"/>
      <c r="BRV1" s="6"/>
      <c r="BRW1" s="6"/>
      <c r="BRX1" s="6"/>
      <c r="BRY1" s="6"/>
      <c r="BRZ1" s="6"/>
      <c r="BSA1" s="6"/>
      <c r="BSB1" s="6"/>
      <c r="BSC1" s="6"/>
      <c r="BSD1" s="6"/>
      <c r="BSE1" s="6"/>
      <c r="BSF1" s="6"/>
      <c r="BSG1" s="6"/>
      <c r="BSH1" s="6"/>
      <c r="BSI1" s="6"/>
      <c r="BSJ1" s="6"/>
      <c r="BSK1" s="6"/>
      <c r="BSL1" s="6"/>
      <c r="BSM1" s="6"/>
      <c r="BSN1" s="6"/>
      <c r="BSO1" s="6"/>
      <c r="BSP1" s="6"/>
      <c r="BSQ1" s="6"/>
      <c r="BSR1" s="6"/>
      <c r="BSS1" s="6"/>
      <c r="BST1" s="6"/>
      <c r="BSU1" s="6"/>
      <c r="BSV1" s="6"/>
      <c r="BSW1" s="6"/>
      <c r="BSX1" s="6"/>
      <c r="BSY1" s="6"/>
      <c r="BSZ1" s="6"/>
      <c r="BTA1" s="6"/>
      <c r="BTB1" s="6"/>
      <c r="BTC1" s="6"/>
      <c r="BTD1" s="6"/>
      <c r="BTE1" s="6"/>
      <c r="BTF1" s="6"/>
      <c r="BTG1" s="6"/>
      <c r="BTH1" s="6"/>
      <c r="BTI1" s="6"/>
      <c r="BTJ1" s="6"/>
      <c r="BTK1" s="6"/>
      <c r="BTL1" s="6"/>
      <c r="BTM1" s="6"/>
      <c r="BTN1" s="6"/>
      <c r="BTO1" s="6"/>
      <c r="BTP1" s="6"/>
      <c r="BTQ1" s="6"/>
      <c r="BTR1" s="6"/>
      <c r="BTS1" s="6"/>
      <c r="BTT1" s="6"/>
      <c r="BTU1" s="6"/>
      <c r="BTV1" s="6"/>
      <c r="BTW1" s="6"/>
      <c r="BTX1" s="6"/>
      <c r="BTY1" s="6"/>
      <c r="BTZ1" s="6"/>
      <c r="BUA1" s="6"/>
      <c r="BUB1" s="6"/>
      <c r="BUC1" s="6"/>
      <c r="BUD1" s="6"/>
      <c r="BUE1" s="6"/>
      <c r="BUF1" s="6"/>
      <c r="BUG1" s="6"/>
      <c r="BUH1" s="6"/>
      <c r="BUI1" s="6"/>
      <c r="BUJ1" s="6"/>
      <c r="BUK1" s="6"/>
      <c r="BUL1" s="6"/>
      <c r="BUM1" s="6"/>
      <c r="BUN1" s="6"/>
      <c r="BUO1" s="6"/>
      <c r="BUP1" s="6"/>
      <c r="BUQ1" s="6"/>
      <c r="BUR1" s="6"/>
      <c r="BUS1" s="6"/>
      <c r="BUT1" s="6"/>
      <c r="BUU1" s="6"/>
      <c r="BUV1" s="6"/>
      <c r="BUW1" s="6"/>
      <c r="BUX1" s="6"/>
      <c r="BUY1" s="6"/>
      <c r="BUZ1" s="6"/>
      <c r="BVA1" s="6"/>
      <c r="BVB1" s="6"/>
      <c r="BVC1" s="6"/>
      <c r="BVD1" s="6"/>
      <c r="BVE1" s="6"/>
      <c r="BVF1" s="6"/>
      <c r="BVG1" s="6"/>
      <c r="BVH1" s="6"/>
      <c r="BVI1" s="6"/>
      <c r="BVJ1" s="6"/>
      <c r="BVK1" s="6"/>
      <c r="BVL1" s="6"/>
      <c r="BVM1" s="6"/>
      <c r="BVN1" s="6"/>
      <c r="BVO1" s="6"/>
      <c r="BVP1" s="6"/>
      <c r="BVQ1" s="6"/>
      <c r="BVR1" s="6"/>
      <c r="BVS1" s="6"/>
      <c r="BVT1" s="6"/>
      <c r="BVU1" s="6"/>
      <c r="BVV1" s="6"/>
      <c r="BVW1" s="6"/>
      <c r="BVX1" s="6"/>
      <c r="BVY1" s="6"/>
      <c r="BVZ1" s="6"/>
      <c r="BWA1" s="6"/>
      <c r="BWB1" s="6"/>
      <c r="BWC1" s="6"/>
      <c r="BWD1" s="6"/>
      <c r="BWE1" s="6"/>
      <c r="BWF1" s="6"/>
      <c r="BWG1" s="6"/>
      <c r="BWH1" s="6"/>
      <c r="BWI1" s="6"/>
      <c r="BWJ1" s="6"/>
      <c r="BWK1" s="6"/>
      <c r="BWL1" s="6"/>
      <c r="BWM1" s="6"/>
      <c r="BWN1" s="6"/>
      <c r="BWO1" s="6"/>
      <c r="BWP1" s="6"/>
      <c r="BWQ1" s="6"/>
      <c r="BWR1" s="6"/>
      <c r="BWS1" s="6"/>
      <c r="BWT1" s="6"/>
      <c r="BWU1" s="6"/>
      <c r="BWV1" s="6"/>
      <c r="BWW1" s="6"/>
      <c r="BWX1" s="6"/>
      <c r="BWY1" s="6"/>
      <c r="BWZ1" s="6"/>
      <c r="BXA1" s="6"/>
      <c r="BXB1" s="6"/>
      <c r="BXC1" s="6"/>
      <c r="BXD1" s="6"/>
      <c r="BXE1" s="6"/>
      <c r="BXF1" s="6"/>
      <c r="BXG1" s="6"/>
      <c r="BXH1" s="6"/>
      <c r="BXI1" s="6"/>
      <c r="BXJ1" s="6"/>
      <c r="BXK1" s="6"/>
      <c r="BXL1" s="6"/>
      <c r="BXM1" s="6"/>
      <c r="BXN1" s="6"/>
      <c r="BXO1" s="6"/>
      <c r="BXP1" s="6"/>
      <c r="BXQ1" s="6"/>
      <c r="BXR1" s="6"/>
      <c r="BXS1" s="6"/>
      <c r="BXT1" s="6"/>
      <c r="BXU1" s="6"/>
      <c r="BXV1" s="6"/>
      <c r="BXW1" s="6"/>
      <c r="BXX1" s="6"/>
      <c r="BXY1" s="6"/>
      <c r="BXZ1" s="6"/>
      <c r="BYA1" s="6"/>
      <c r="BYB1" s="6"/>
      <c r="BYC1" s="6"/>
      <c r="BYD1" s="6"/>
      <c r="BYE1" s="6"/>
      <c r="BYF1" s="6"/>
      <c r="BYG1" s="6"/>
      <c r="BYH1" s="6"/>
      <c r="BYI1" s="6"/>
      <c r="BYJ1" s="6"/>
      <c r="BYK1" s="6"/>
      <c r="BYL1" s="6"/>
      <c r="BYM1" s="6"/>
      <c r="BYN1" s="6"/>
      <c r="BYO1" s="6"/>
      <c r="BYP1" s="6"/>
      <c r="BYQ1" s="6"/>
      <c r="BYR1" s="6"/>
      <c r="BYS1" s="6"/>
      <c r="BYT1" s="6"/>
      <c r="BYU1" s="6"/>
      <c r="BYV1" s="6"/>
      <c r="BYW1" s="6"/>
      <c r="BYX1" s="6"/>
      <c r="BYY1" s="6"/>
      <c r="BYZ1" s="6"/>
      <c r="BZA1" s="6"/>
      <c r="BZB1" s="6"/>
      <c r="BZC1" s="6"/>
      <c r="BZD1" s="6"/>
      <c r="BZE1" s="6"/>
      <c r="BZF1" s="6"/>
      <c r="BZG1" s="6"/>
      <c r="BZH1" s="6"/>
      <c r="BZI1" s="6"/>
      <c r="BZJ1" s="6"/>
      <c r="BZK1" s="6"/>
      <c r="BZL1" s="6"/>
      <c r="BZM1" s="6"/>
      <c r="BZN1" s="6"/>
      <c r="BZO1" s="6"/>
      <c r="BZP1" s="6"/>
      <c r="BZQ1" s="6"/>
      <c r="BZR1" s="6"/>
      <c r="BZS1" s="6"/>
      <c r="BZT1" s="6"/>
      <c r="BZU1" s="6"/>
      <c r="BZV1" s="6"/>
      <c r="BZW1" s="6"/>
      <c r="BZX1" s="6"/>
      <c r="BZY1" s="6"/>
      <c r="BZZ1" s="6"/>
      <c r="CAA1" s="6"/>
      <c r="CAB1" s="6"/>
      <c r="CAC1" s="6"/>
      <c r="CAD1" s="6"/>
      <c r="CAE1" s="6"/>
      <c r="CAF1" s="6"/>
      <c r="CAG1" s="6"/>
      <c r="CAH1" s="6"/>
      <c r="CAI1" s="6"/>
      <c r="CAJ1" s="6"/>
      <c r="CAK1" s="6"/>
      <c r="CAL1" s="6"/>
      <c r="CAM1" s="6"/>
      <c r="CAN1" s="6"/>
      <c r="CAO1" s="6"/>
      <c r="CAP1" s="6"/>
      <c r="CAQ1" s="6"/>
      <c r="CAR1" s="6"/>
      <c r="CAS1" s="6"/>
      <c r="CAT1" s="6"/>
      <c r="CAU1" s="6"/>
      <c r="CAV1" s="6"/>
      <c r="CAW1" s="6"/>
      <c r="CAX1" s="6"/>
      <c r="CAY1" s="6"/>
      <c r="CAZ1" s="6"/>
      <c r="CBA1" s="6"/>
      <c r="CBB1" s="6"/>
      <c r="CBC1" s="6"/>
      <c r="CBD1" s="6"/>
      <c r="CBE1" s="6"/>
      <c r="CBF1" s="6"/>
      <c r="CBG1" s="6"/>
      <c r="CBH1" s="6"/>
      <c r="CBI1" s="6"/>
      <c r="CBJ1" s="6"/>
      <c r="CBK1" s="6"/>
      <c r="CBL1" s="6"/>
      <c r="CBM1" s="6"/>
      <c r="CBN1" s="6"/>
      <c r="CBO1" s="6"/>
      <c r="CBP1" s="6"/>
      <c r="CBQ1" s="6"/>
      <c r="CBR1" s="6"/>
      <c r="CBS1" s="6"/>
      <c r="CBT1" s="6"/>
      <c r="CBU1" s="6"/>
      <c r="CBV1" s="6"/>
      <c r="CBW1" s="6"/>
      <c r="CBX1" s="6"/>
      <c r="CBY1" s="6"/>
      <c r="CBZ1" s="6"/>
      <c r="CCA1" s="6"/>
      <c r="CCB1" s="6"/>
      <c r="CCC1" s="6"/>
      <c r="CCD1" s="6"/>
      <c r="CCE1" s="6"/>
      <c r="CCF1" s="6"/>
      <c r="CCG1" s="6"/>
      <c r="CCH1" s="6"/>
      <c r="CCI1" s="6"/>
      <c r="CCJ1" s="6"/>
      <c r="CCK1" s="6"/>
      <c r="CCL1" s="6"/>
      <c r="CCM1" s="6"/>
      <c r="CCN1" s="6"/>
      <c r="CCO1" s="6"/>
      <c r="CCP1" s="6"/>
      <c r="CCQ1" s="6"/>
      <c r="CCR1" s="6"/>
      <c r="CCS1" s="6"/>
      <c r="CCT1" s="6"/>
      <c r="CCU1" s="6"/>
      <c r="CCV1" s="6"/>
      <c r="CCW1" s="6"/>
      <c r="CCX1" s="6"/>
      <c r="CCY1" s="6"/>
      <c r="CCZ1" s="6"/>
      <c r="CDA1" s="6"/>
      <c r="CDB1" s="6"/>
      <c r="CDC1" s="6"/>
      <c r="CDD1" s="6"/>
      <c r="CDE1" s="6"/>
      <c r="CDF1" s="6"/>
      <c r="CDG1" s="6"/>
      <c r="CDH1" s="6"/>
      <c r="CDI1" s="6"/>
      <c r="CDJ1" s="6"/>
      <c r="CDK1" s="6"/>
      <c r="CDL1" s="6"/>
      <c r="CDM1" s="6"/>
      <c r="CDN1" s="6"/>
      <c r="CDO1" s="6"/>
      <c r="CDP1" s="6"/>
      <c r="CDQ1" s="6"/>
      <c r="CDR1" s="6"/>
      <c r="CDS1" s="6"/>
      <c r="CDT1" s="6"/>
      <c r="CDU1" s="6"/>
      <c r="CDV1" s="6"/>
      <c r="CDW1" s="6"/>
      <c r="CDX1" s="6"/>
      <c r="CDY1" s="6"/>
      <c r="CDZ1" s="6"/>
      <c r="CEA1" s="6"/>
      <c r="CEB1" s="6"/>
      <c r="CEC1" s="6"/>
      <c r="CED1" s="6"/>
      <c r="CEE1" s="6"/>
      <c r="CEF1" s="6"/>
      <c r="CEG1" s="6"/>
      <c r="CEH1" s="6"/>
      <c r="CEI1" s="6"/>
      <c r="CEJ1" s="6"/>
      <c r="CEK1" s="6"/>
      <c r="CEL1" s="6"/>
      <c r="CEM1" s="6"/>
      <c r="CEN1" s="6"/>
      <c r="CEO1" s="6"/>
      <c r="CEP1" s="6"/>
      <c r="CEQ1" s="6"/>
      <c r="CER1" s="6"/>
      <c r="CES1" s="6"/>
      <c r="CET1" s="6"/>
      <c r="CEU1" s="6"/>
      <c r="CEV1" s="6"/>
      <c r="CEW1" s="6"/>
      <c r="CEX1" s="6"/>
      <c r="CEY1" s="6"/>
      <c r="CEZ1" s="6"/>
      <c r="CFA1" s="6"/>
      <c r="CFB1" s="6"/>
      <c r="CFC1" s="6"/>
      <c r="CFD1" s="6"/>
      <c r="CFE1" s="6"/>
      <c r="CFF1" s="6"/>
      <c r="CFG1" s="6"/>
      <c r="CFH1" s="6"/>
      <c r="CFI1" s="6"/>
      <c r="CFJ1" s="6"/>
      <c r="CFK1" s="6"/>
      <c r="CFL1" s="6"/>
      <c r="CFM1" s="6"/>
      <c r="CFN1" s="6"/>
      <c r="CFO1" s="6"/>
      <c r="CFP1" s="6"/>
      <c r="CFQ1" s="6"/>
      <c r="CFR1" s="6"/>
      <c r="CFS1" s="6"/>
      <c r="CFT1" s="6"/>
      <c r="CFU1" s="6"/>
      <c r="CFV1" s="6"/>
      <c r="CFW1" s="6"/>
      <c r="CFX1" s="6"/>
      <c r="CFY1" s="6"/>
      <c r="CFZ1" s="6"/>
      <c r="CGA1" s="6"/>
      <c r="CGB1" s="6"/>
      <c r="CGC1" s="6"/>
      <c r="CGD1" s="6"/>
      <c r="CGE1" s="6"/>
      <c r="CGF1" s="6"/>
      <c r="CGG1" s="6"/>
      <c r="CGH1" s="6"/>
      <c r="CGI1" s="6"/>
      <c r="CGJ1" s="6"/>
      <c r="CGK1" s="6"/>
      <c r="CGL1" s="6"/>
      <c r="CGM1" s="6"/>
      <c r="CGN1" s="6"/>
      <c r="CGO1" s="6"/>
      <c r="CGP1" s="6"/>
      <c r="CGQ1" s="6"/>
      <c r="CGR1" s="6"/>
      <c r="CGS1" s="6"/>
      <c r="CGT1" s="6"/>
      <c r="CGU1" s="6"/>
      <c r="CGV1" s="6"/>
      <c r="CGW1" s="6"/>
      <c r="CGX1" s="6"/>
      <c r="CGY1" s="6"/>
      <c r="CGZ1" s="6"/>
      <c r="CHA1" s="6"/>
      <c r="CHB1" s="6"/>
      <c r="CHC1" s="6"/>
      <c r="CHD1" s="6"/>
      <c r="CHE1" s="6"/>
      <c r="CHF1" s="6"/>
      <c r="CHG1" s="6"/>
      <c r="CHH1" s="6"/>
      <c r="CHI1" s="6"/>
      <c r="CHJ1" s="6"/>
      <c r="CHK1" s="6"/>
      <c r="CHL1" s="6"/>
      <c r="CHM1" s="6"/>
      <c r="CHN1" s="6"/>
      <c r="CHO1" s="6"/>
      <c r="CHP1" s="6"/>
      <c r="CHQ1" s="6"/>
      <c r="CHR1" s="6"/>
      <c r="CHS1" s="6"/>
      <c r="CHT1" s="6"/>
      <c r="CHU1" s="6"/>
      <c r="CHV1" s="6"/>
      <c r="CHW1" s="6"/>
      <c r="CHX1" s="6"/>
      <c r="CHY1" s="6"/>
      <c r="CHZ1" s="6"/>
      <c r="CIA1" s="6"/>
      <c r="CIB1" s="6"/>
      <c r="CIC1" s="6"/>
      <c r="CID1" s="6"/>
      <c r="CIE1" s="6"/>
      <c r="CIF1" s="6"/>
      <c r="CIG1" s="6"/>
      <c r="CIH1" s="6"/>
      <c r="CII1" s="6"/>
      <c r="CIJ1" s="6"/>
      <c r="CIK1" s="6"/>
      <c r="CIL1" s="6"/>
      <c r="CIM1" s="6"/>
      <c r="CIN1" s="6"/>
      <c r="CIO1" s="6"/>
      <c r="CIP1" s="6"/>
      <c r="CIQ1" s="6"/>
      <c r="CIR1" s="6"/>
      <c r="CIS1" s="6"/>
      <c r="CIT1" s="6"/>
      <c r="CIU1" s="6"/>
      <c r="CIV1" s="6"/>
      <c r="CIW1" s="6"/>
      <c r="CIX1" s="6"/>
      <c r="CIY1" s="6"/>
      <c r="CIZ1" s="6"/>
      <c r="CJA1" s="6"/>
      <c r="CJB1" s="6"/>
      <c r="CJC1" s="6"/>
      <c r="CJD1" s="6"/>
      <c r="CJE1" s="6"/>
      <c r="CJF1" s="6"/>
      <c r="CJG1" s="6"/>
      <c r="CJH1" s="6"/>
      <c r="CJI1" s="6"/>
      <c r="CJJ1" s="6"/>
      <c r="CJK1" s="6"/>
      <c r="CJL1" s="6"/>
      <c r="CJM1" s="6"/>
      <c r="CJN1" s="6"/>
      <c r="CJO1" s="6"/>
      <c r="CJP1" s="6"/>
      <c r="CJQ1" s="6"/>
      <c r="CJR1" s="6"/>
      <c r="CJS1" s="6"/>
      <c r="CJT1" s="6"/>
      <c r="CJU1" s="6"/>
      <c r="CJV1" s="6"/>
      <c r="CJW1" s="6"/>
      <c r="CJX1" s="6"/>
      <c r="CJY1" s="6"/>
      <c r="CJZ1" s="6"/>
      <c r="CKA1" s="6"/>
      <c r="CKB1" s="6"/>
      <c r="CKC1" s="6"/>
      <c r="CKD1" s="6"/>
      <c r="CKE1" s="6"/>
      <c r="CKF1" s="6"/>
      <c r="CKG1" s="6"/>
      <c r="CKH1" s="6"/>
      <c r="CKI1" s="6"/>
      <c r="CKJ1" s="6"/>
      <c r="CKK1" s="6"/>
      <c r="CKL1" s="6"/>
      <c r="CKM1" s="6"/>
      <c r="CKN1" s="6"/>
      <c r="CKO1" s="6"/>
      <c r="CKP1" s="6"/>
      <c r="CKQ1" s="6"/>
      <c r="CKR1" s="6"/>
      <c r="CKS1" s="6"/>
      <c r="CKT1" s="6"/>
      <c r="CKU1" s="6"/>
      <c r="CKV1" s="6"/>
      <c r="CKW1" s="6"/>
      <c r="CKX1" s="6"/>
      <c r="CKY1" s="6"/>
      <c r="CKZ1" s="6"/>
      <c r="CLA1" s="6"/>
      <c r="CLB1" s="6"/>
      <c r="CLC1" s="6"/>
      <c r="CLD1" s="6"/>
      <c r="CLE1" s="6"/>
      <c r="CLF1" s="6"/>
      <c r="CLG1" s="6"/>
      <c r="CLH1" s="6"/>
      <c r="CLI1" s="6"/>
      <c r="CLJ1" s="6"/>
      <c r="CLK1" s="6"/>
      <c r="CLL1" s="6"/>
      <c r="CLM1" s="6"/>
      <c r="CLN1" s="6"/>
      <c r="CLO1" s="6"/>
      <c r="CLP1" s="6"/>
      <c r="CLQ1" s="6"/>
      <c r="CLR1" s="6"/>
      <c r="CLS1" s="6"/>
      <c r="CLT1" s="6"/>
      <c r="CLU1" s="6"/>
      <c r="CLV1" s="6"/>
      <c r="CLW1" s="6"/>
      <c r="CLX1" s="6"/>
      <c r="CLY1" s="6"/>
      <c r="CLZ1" s="6"/>
      <c r="CMA1" s="6"/>
      <c r="CMB1" s="6"/>
      <c r="CMC1" s="6"/>
      <c r="CMD1" s="6"/>
      <c r="CME1" s="6"/>
      <c r="CMF1" s="6"/>
      <c r="CMG1" s="6"/>
      <c r="CMH1" s="6"/>
      <c r="CMI1" s="6"/>
      <c r="CMJ1" s="6"/>
      <c r="CMK1" s="6"/>
      <c r="CML1" s="6"/>
      <c r="CMM1" s="6"/>
      <c r="CMN1" s="6"/>
      <c r="CMO1" s="6"/>
      <c r="CMP1" s="6"/>
      <c r="CMQ1" s="6"/>
      <c r="CMR1" s="6"/>
      <c r="CMS1" s="6"/>
      <c r="CMT1" s="6"/>
      <c r="CMU1" s="6"/>
      <c r="CMV1" s="6"/>
      <c r="CMW1" s="6"/>
      <c r="CMX1" s="6"/>
      <c r="CMY1" s="6"/>
      <c r="CMZ1" s="6"/>
      <c r="CNA1" s="6"/>
      <c r="CNB1" s="6"/>
      <c r="CNC1" s="6"/>
      <c r="CND1" s="6"/>
      <c r="CNE1" s="6"/>
      <c r="CNF1" s="6"/>
      <c r="CNG1" s="6"/>
      <c r="CNH1" s="6"/>
      <c r="CNI1" s="6"/>
      <c r="CNJ1" s="6"/>
      <c r="CNK1" s="6"/>
      <c r="CNL1" s="6"/>
      <c r="CNM1" s="6"/>
      <c r="CNN1" s="6"/>
      <c r="CNO1" s="6"/>
      <c r="CNP1" s="6"/>
      <c r="CNQ1" s="6"/>
      <c r="CNR1" s="6"/>
      <c r="CNS1" s="6"/>
      <c r="CNT1" s="6"/>
      <c r="CNU1" s="6"/>
      <c r="CNV1" s="6"/>
      <c r="CNW1" s="6"/>
      <c r="CNX1" s="6"/>
      <c r="CNY1" s="6"/>
      <c r="CNZ1" s="6"/>
      <c r="COA1" s="6"/>
      <c r="COB1" s="6"/>
      <c r="COC1" s="6"/>
      <c r="COD1" s="6"/>
      <c r="COE1" s="6"/>
      <c r="COF1" s="6"/>
      <c r="COG1" s="6"/>
      <c r="COH1" s="6"/>
      <c r="COI1" s="6"/>
      <c r="COJ1" s="6"/>
      <c r="COK1" s="6"/>
      <c r="COL1" s="6"/>
      <c r="COM1" s="6"/>
      <c r="CON1" s="6"/>
      <c r="COO1" s="6"/>
      <c r="COP1" s="6"/>
      <c r="COQ1" s="6"/>
      <c r="COR1" s="6"/>
      <c r="COS1" s="6"/>
      <c r="COT1" s="6"/>
      <c r="COU1" s="6"/>
      <c r="COV1" s="6"/>
      <c r="COW1" s="6"/>
      <c r="COX1" s="6"/>
      <c r="COY1" s="6"/>
      <c r="COZ1" s="6"/>
      <c r="CPA1" s="6"/>
      <c r="CPB1" s="6"/>
      <c r="CPC1" s="6"/>
      <c r="CPD1" s="6"/>
      <c r="CPE1" s="6"/>
      <c r="CPF1" s="6"/>
      <c r="CPG1" s="6"/>
      <c r="CPH1" s="6"/>
      <c r="CPI1" s="6"/>
      <c r="CPJ1" s="6"/>
      <c r="CPK1" s="6"/>
      <c r="CPL1" s="6"/>
      <c r="CPM1" s="6"/>
      <c r="CPN1" s="6"/>
      <c r="CPO1" s="6"/>
      <c r="CPP1" s="6"/>
      <c r="CPQ1" s="6"/>
      <c r="CPR1" s="6"/>
      <c r="CPS1" s="6"/>
      <c r="CPT1" s="6"/>
      <c r="CPU1" s="6"/>
      <c r="CPV1" s="6"/>
      <c r="CPW1" s="6"/>
      <c r="CPX1" s="6"/>
      <c r="CPY1" s="6"/>
      <c r="CPZ1" s="6"/>
      <c r="CQA1" s="6"/>
      <c r="CQB1" s="6"/>
      <c r="CQC1" s="6"/>
      <c r="CQD1" s="6"/>
      <c r="CQE1" s="6"/>
      <c r="CQF1" s="6"/>
      <c r="CQG1" s="6"/>
      <c r="CQH1" s="6"/>
      <c r="CQI1" s="6"/>
      <c r="CQJ1" s="6"/>
      <c r="CQK1" s="6"/>
      <c r="CQL1" s="6"/>
      <c r="CQM1" s="6"/>
      <c r="CQN1" s="6"/>
      <c r="CQO1" s="6"/>
      <c r="CQP1" s="6"/>
      <c r="CQQ1" s="6"/>
      <c r="CQR1" s="6"/>
      <c r="CQS1" s="6"/>
      <c r="CQT1" s="6"/>
      <c r="CQU1" s="6"/>
      <c r="CQV1" s="6"/>
      <c r="CQW1" s="6"/>
      <c r="CQX1" s="6"/>
      <c r="CQY1" s="6"/>
      <c r="CQZ1" s="6"/>
      <c r="CRA1" s="6"/>
      <c r="CRB1" s="6"/>
      <c r="CRC1" s="6"/>
      <c r="CRD1" s="6"/>
      <c r="CRE1" s="6"/>
      <c r="CRF1" s="6"/>
      <c r="CRG1" s="6"/>
      <c r="CRH1" s="6"/>
      <c r="CRI1" s="6"/>
      <c r="CRJ1" s="6"/>
      <c r="CRK1" s="6"/>
      <c r="CRL1" s="6"/>
      <c r="CRM1" s="6"/>
      <c r="CRN1" s="6"/>
      <c r="CRO1" s="6"/>
      <c r="CRP1" s="6"/>
      <c r="CRQ1" s="6"/>
      <c r="CRR1" s="6"/>
      <c r="CRS1" s="6"/>
      <c r="CRT1" s="6"/>
      <c r="CRU1" s="6"/>
      <c r="CRV1" s="6"/>
      <c r="CRW1" s="6"/>
      <c r="CRX1" s="6"/>
      <c r="CRY1" s="6"/>
      <c r="CRZ1" s="6"/>
      <c r="CSA1" s="6"/>
      <c r="CSB1" s="6"/>
      <c r="CSC1" s="6"/>
      <c r="CSD1" s="6"/>
      <c r="CSE1" s="6"/>
      <c r="CSF1" s="6"/>
      <c r="CSG1" s="6"/>
      <c r="CSH1" s="6"/>
      <c r="CSI1" s="6"/>
      <c r="CSJ1" s="6"/>
      <c r="CSK1" s="6"/>
      <c r="CSL1" s="6"/>
      <c r="CSM1" s="6"/>
      <c r="CSN1" s="6"/>
      <c r="CSO1" s="6"/>
      <c r="CSP1" s="6"/>
      <c r="CSQ1" s="6"/>
      <c r="CSR1" s="6"/>
      <c r="CSS1" s="6"/>
      <c r="CST1" s="6"/>
      <c r="CSU1" s="6"/>
      <c r="CSV1" s="6"/>
      <c r="CSW1" s="6"/>
      <c r="CSX1" s="6"/>
      <c r="CSY1" s="6"/>
      <c r="CSZ1" s="6"/>
      <c r="CTA1" s="6"/>
      <c r="CTB1" s="6"/>
      <c r="CTC1" s="6"/>
      <c r="CTD1" s="6"/>
      <c r="CTE1" s="6"/>
      <c r="CTF1" s="6"/>
      <c r="CTG1" s="6"/>
      <c r="CTH1" s="6"/>
      <c r="CTI1" s="6"/>
      <c r="CTJ1" s="6"/>
      <c r="CTK1" s="6"/>
      <c r="CTL1" s="6"/>
      <c r="CTM1" s="6"/>
      <c r="CTN1" s="6"/>
      <c r="CTO1" s="6"/>
      <c r="CTP1" s="6"/>
      <c r="CTQ1" s="6"/>
      <c r="CTR1" s="6"/>
      <c r="CTS1" s="6"/>
      <c r="CTT1" s="6"/>
      <c r="CTU1" s="6"/>
      <c r="CTV1" s="6"/>
      <c r="CTW1" s="6"/>
      <c r="CTX1" s="6"/>
      <c r="CTY1" s="6"/>
      <c r="CTZ1" s="6"/>
      <c r="CUA1" s="6"/>
      <c r="CUB1" s="6"/>
      <c r="CUC1" s="6"/>
      <c r="CUD1" s="6"/>
      <c r="CUE1" s="6"/>
      <c r="CUF1" s="6"/>
      <c r="CUG1" s="6"/>
      <c r="CUH1" s="6"/>
      <c r="CUI1" s="6"/>
      <c r="CUJ1" s="6"/>
      <c r="CUK1" s="6"/>
      <c r="CUL1" s="6"/>
      <c r="CUM1" s="6"/>
      <c r="CUN1" s="6"/>
      <c r="CUO1" s="6"/>
      <c r="CUP1" s="6"/>
      <c r="CUQ1" s="6"/>
      <c r="CUR1" s="6"/>
      <c r="CUS1" s="6"/>
      <c r="CUT1" s="6"/>
      <c r="CUU1" s="6"/>
      <c r="CUV1" s="6"/>
      <c r="CUW1" s="6"/>
      <c r="CUX1" s="6"/>
      <c r="CUY1" s="6"/>
      <c r="CUZ1" s="6"/>
      <c r="CVA1" s="6"/>
      <c r="CVB1" s="6"/>
      <c r="CVC1" s="6"/>
      <c r="CVD1" s="6"/>
      <c r="CVE1" s="6"/>
      <c r="CVF1" s="6"/>
      <c r="CVG1" s="6"/>
      <c r="CVH1" s="6"/>
      <c r="CVI1" s="6"/>
      <c r="CVJ1" s="6"/>
      <c r="CVK1" s="6"/>
      <c r="CVL1" s="6"/>
      <c r="CVM1" s="6"/>
      <c r="CVN1" s="6"/>
      <c r="CVO1" s="6"/>
      <c r="CVP1" s="6"/>
      <c r="CVQ1" s="6"/>
      <c r="CVR1" s="6"/>
      <c r="CVS1" s="6"/>
      <c r="CVT1" s="6"/>
      <c r="CVU1" s="6"/>
      <c r="CVV1" s="6"/>
      <c r="CVW1" s="6"/>
      <c r="CVX1" s="6"/>
      <c r="CVY1" s="6"/>
      <c r="CVZ1" s="6"/>
      <c r="CWA1" s="6"/>
      <c r="CWB1" s="6"/>
      <c r="CWC1" s="6"/>
      <c r="CWD1" s="6"/>
      <c r="CWE1" s="6"/>
      <c r="CWF1" s="6"/>
      <c r="CWG1" s="6"/>
      <c r="CWH1" s="6"/>
      <c r="CWI1" s="6"/>
      <c r="CWJ1" s="6"/>
      <c r="CWK1" s="6"/>
      <c r="CWL1" s="6"/>
      <c r="CWM1" s="6"/>
      <c r="CWN1" s="6"/>
      <c r="CWO1" s="6"/>
      <c r="CWP1" s="6"/>
      <c r="CWQ1" s="6"/>
      <c r="CWR1" s="6"/>
      <c r="CWS1" s="6"/>
      <c r="CWT1" s="6"/>
      <c r="CWU1" s="6"/>
      <c r="CWV1" s="6"/>
      <c r="CWW1" s="6"/>
      <c r="CWX1" s="6"/>
      <c r="CWY1" s="6"/>
      <c r="CWZ1" s="6"/>
      <c r="CXA1" s="6"/>
      <c r="CXB1" s="6"/>
      <c r="CXC1" s="6"/>
      <c r="CXD1" s="6"/>
      <c r="CXE1" s="6"/>
      <c r="CXF1" s="6"/>
      <c r="CXG1" s="6"/>
      <c r="CXH1" s="6"/>
      <c r="CXI1" s="6"/>
      <c r="CXJ1" s="6"/>
      <c r="CXK1" s="6"/>
      <c r="CXL1" s="6"/>
      <c r="CXM1" s="6"/>
      <c r="CXN1" s="6"/>
      <c r="CXO1" s="6"/>
      <c r="CXP1" s="6"/>
      <c r="CXQ1" s="6"/>
      <c r="CXR1" s="6"/>
      <c r="CXS1" s="6"/>
      <c r="CXT1" s="6"/>
      <c r="CXU1" s="6"/>
      <c r="CXV1" s="6"/>
      <c r="CXW1" s="6"/>
      <c r="CXX1" s="6"/>
      <c r="CXY1" s="6"/>
      <c r="CXZ1" s="6"/>
      <c r="CYA1" s="6"/>
      <c r="CYB1" s="6"/>
      <c r="CYC1" s="6"/>
      <c r="CYD1" s="6"/>
      <c r="CYE1" s="6"/>
      <c r="CYF1" s="6"/>
      <c r="CYG1" s="6"/>
      <c r="CYH1" s="6"/>
      <c r="CYI1" s="6"/>
      <c r="CYJ1" s="6"/>
      <c r="CYK1" s="6"/>
      <c r="CYL1" s="6"/>
      <c r="CYM1" s="6"/>
      <c r="CYN1" s="6"/>
      <c r="CYO1" s="6"/>
      <c r="CYP1" s="6"/>
      <c r="CYQ1" s="6"/>
      <c r="CYR1" s="6"/>
      <c r="CYS1" s="6"/>
      <c r="CYT1" s="6"/>
      <c r="CYU1" s="6"/>
      <c r="CYV1" s="6"/>
      <c r="CYW1" s="6"/>
      <c r="CYX1" s="6"/>
      <c r="CYY1" s="6"/>
      <c r="CYZ1" s="6"/>
      <c r="CZA1" s="6"/>
      <c r="CZB1" s="6"/>
      <c r="CZC1" s="6"/>
      <c r="CZD1" s="6"/>
      <c r="CZE1" s="6"/>
      <c r="CZF1" s="6"/>
      <c r="CZG1" s="6"/>
      <c r="CZH1" s="6"/>
      <c r="CZI1" s="6"/>
      <c r="CZJ1" s="6"/>
      <c r="CZK1" s="6"/>
      <c r="CZL1" s="6"/>
      <c r="CZM1" s="6"/>
      <c r="CZN1" s="6"/>
      <c r="CZO1" s="6"/>
      <c r="CZP1" s="6"/>
      <c r="CZQ1" s="6"/>
      <c r="CZR1" s="6"/>
      <c r="CZS1" s="6"/>
      <c r="CZT1" s="6"/>
      <c r="CZU1" s="6"/>
      <c r="CZV1" s="6"/>
      <c r="CZW1" s="6"/>
      <c r="CZX1" s="6"/>
      <c r="CZY1" s="6"/>
      <c r="CZZ1" s="6"/>
      <c r="DAA1" s="6"/>
      <c r="DAB1" s="6"/>
      <c r="DAC1" s="6"/>
      <c r="DAD1" s="6"/>
      <c r="DAE1" s="6"/>
      <c r="DAF1" s="6"/>
      <c r="DAG1" s="6"/>
      <c r="DAH1" s="6"/>
      <c r="DAI1" s="6"/>
      <c r="DAJ1" s="6"/>
      <c r="DAK1" s="6"/>
      <c r="DAL1" s="6"/>
      <c r="DAM1" s="6"/>
      <c r="DAN1" s="6"/>
      <c r="DAO1" s="6"/>
      <c r="DAP1" s="6"/>
      <c r="DAQ1" s="6"/>
      <c r="DAR1" s="6"/>
      <c r="DAS1" s="6"/>
      <c r="DAT1" s="6"/>
      <c r="DAU1" s="6"/>
      <c r="DAV1" s="6"/>
      <c r="DAW1" s="6"/>
      <c r="DAX1" s="6"/>
      <c r="DAY1" s="6"/>
      <c r="DAZ1" s="6"/>
      <c r="DBA1" s="6"/>
      <c r="DBB1" s="6"/>
      <c r="DBC1" s="6"/>
      <c r="DBD1" s="6"/>
      <c r="DBE1" s="6"/>
      <c r="DBF1" s="6"/>
      <c r="DBG1" s="6"/>
      <c r="DBH1" s="6"/>
      <c r="DBI1" s="6"/>
      <c r="DBJ1" s="6"/>
      <c r="DBK1" s="6"/>
      <c r="DBL1" s="6"/>
      <c r="DBM1" s="6"/>
      <c r="DBN1" s="6"/>
      <c r="DBO1" s="6"/>
      <c r="DBP1" s="6"/>
      <c r="DBQ1" s="6"/>
      <c r="DBR1" s="6"/>
      <c r="DBS1" s="6"/>
      <c r="DBT1" s="6"/>
      <c r="DBU1" s="6"/>
      <c r="DBV1" s="6"/>
      <c r="DBW1" s="6"/>
      <c r="DBX1" s="6"/>
      <c r="DBY1" s="6"/>
      <c r="DBZ1" s="6"/>
      <c r="DCA1" s="6"/>
      <c r="DCB1" s="6"/>
      <c r="DCC1" s="6"/>
      <c r="DCD1" s="6"/>
      <c r="DCE1" s="6"/>
      <c r="DCF1" s="6"/>
      <c r="DCG1" s="6"/>
      <c r="DCH1" s="6"/>
      <c r="DCI1" s="6"/>
      <c r="DCJ1" s="6"/>
      <c r="DCK1" s="6"/>
      <c r="DCL1" s="6"/>
      <c r="DCM1" s="6"/>
      <c r="DCN1" s="6"/>
      <c r="DCO1" s="6"/>
      <c r="DCP1" s="6"/>
      <c r="DCQ1" s="6"/>
      <c r="DCR1" s="6"/>
      <c r="DCS1" s="6"/>
      <c r="DCT1" s="6"/>
      <c r="DCU1" s="6"/>
      <c r="DCV1" s="6"/>
      <c r="DCW1" s="6"/>
      <c r="DCX1" s="6"/>
      <c r="DCY1" s="6"/>
      <c r="DCZ1" s="6"/>
      <c r="DDA1" s="6"/>
      <c r="DDB1" s="6"/>
      <c r="DDC1" s="6"/>
      <c r="DDD1" s="6"/>
      <c r="DDE1" s="6"/>
      <c r="DDF1" s="6"/>
      <c r="DDG1" s="6"/>
      <c r="DDH1" s="6"/>
      <c r="DDI1" s="6"/>
      <c r="DDJ1" s="6"/>
      <c r="DDK1" s="6"/>
      <c r="DDL1" s="6"/>
      <c r="DDM1" s="6"/>
      <c r="DDN1" s="6"/>
      <c r="DDO1" s="6"/>
      <c r="DDP1" s="6"/>
      <c r="DDQ1" s="6"/>
      <c r="DDR1" s="6"/>
      <c r="DDS1" s="6"/>
      <c r="DDT1" s="6"/>
      <c r="DDU1" s="6"/>
      <c r="DDV1" s="6"/>
      <c r="DDW1" s="6"/>
      <c r="DDX1" s="6"/>
      <c r="DDY1" s="6"/>
      <c r="DDZ1" s="6"/>
      <c r="DEA1" s="6"/>
      <c r="DEB1" s="6"/>
      <c r="DEC1" s="6"/>
      <c r="DED1" s="6"/>
      <c r="DEE1" s="6"/>
      <c r="DEF1" s="6"/>
      <c r="DEG1" s="6"/>
      <c r="DEH1" s="6"/>
      <c r="DEI1" s="6"/>
      <c r="DEJ1" s="6"/>
      <c r="DEK1" s="6"/>
      <c r="DEL1" s="6"/>
      <c r="DEM1" s="6"/>
      <c r="DEN1" s="6"/>
      <c r="DEO1" s="6"/>
      <c r="DEP1" s="6"/>
      <c r="DEQ1" s="6"/>
      <c r="DER1" s="6"/>
      <c r="DES1" s="6"/>
      <c r="DET1" s="6"/>
      <c r="DEU1" s="6"/>
      <c r="DEV1" s="6"/>
      <c r="DEW1" s="6"/>
      <c r="DEX1" s="6"/>
      <c r="DEY1" s="6"/>
      <c r="DEZ1" s="6"/>
      <c r="DFA1" s="6"/>
      <c r="DFB1" s="6"/>
      <c r="DFC1" s="6"/>
      <c r="DFD1" s="6"/>
      <c r="DFE1" s="6"/>
      <c r="DFF1" s="6"/>
      <c r="DFG1" s="6"/>
      <c r="DFH1" s="6"/>
      <c r="DFI1" s="6"/>
      <c r="DFJ1" s="6"/>
      <c r="DFK1" s="6"/>
      <c r="DFL1" s="6"/>
      <c r="DFM1" s="6"/>
      <c r="DFN1" s="6"/>
      <c r="DFO1" s="6"/>
      <c r="DFP1" s="6"/>
      <c r="DFQ1" s="6"/>
      <c r="DFR1" s="6"/>
      <c r="DFS1" s="6"/>
      <c r="DFT1" s="6"/>
      <c r="DFU1" s="6"/>
      <c r="DFV1" s="6"/>
      <c r="DFW1" s="6"/>
      <c r="DFX1" s="6"/>
      <c r="DFY1" s="6"/>
      <c r="DFZ1" s="6"/>
      <c r="DGA1" s="6"/>
      <c r="DGB1" s="6"/>
      <c r="DGC1" s="6"/>
      <c r="DGD1" s="6"/>
      <c r="DGE1" s="6"/>
      <c r="DGF1" s="6"/>
      <c r="DGG1" s="6"/>
      <c r="DGH1" s="6"/>
      <c r="DGI1" s="6"/>
      <c r="DGJ1" s="6"/>
      <c r="DGK1" s="6"/>
      <c r="DGL1" s="6"/>
      <c r="DGM1" s="6"/>
      <c r="DGN1" s="6"/>
      <c r="DGO1" s="6"/>
      <c r="DGP1" s="6"/>
      <c r="DGQ1" s="6"/>
      <c r="DGR1" s="6"/>
      <c r="DGS1" s="6"/>
      <c r="DGT1" s="6"/>
      <c r="DGU1" s="6"/>
      <c r="DGV1" s="6"/>
      <c r="DGW1" s="6"/>
      <c r="DGX1" s="6"/>
      <c r="DGY1" s="6"/>
      <c r="DGZ1" s="6"/>
      <c r="DHA1" s="6"/>
      <c r="DHB1" s="6"/>
      <c r="DHC1" s="6"/>
      <c r="DHD1" s="6"/>
      <c r="DHE1" s="6"/>
      <c r="DHF1" s="6"/>
      <c r="DHG1" s="6"/>
      <c r="DHH1" s="6"/>
      <c r="DHI1" s="6"/>
      <c r="DHJ1" s="6"/>
      <c r="DHK1" s="6"/>
      <c r="DHL1" s="6"/>
      <c r="DHM1" s="6"/>
      <c r="DHN1" s="6"/>
      <c r="DHO1" s="6"/>
      <c r="DHP1" s="6"/>
      <c r="DHQ1" s="6"/>
      <c r="DHR1" s="6"/>
      <c r="DHS1" s="6"/>
      <c r="DHT1" s="6"/>
      <c r="DHU1" s="6"/>
      <c r="DHV1" s="6"/>
      <c r="DHW1" s="6"/>
      <c r="DHX1" s="6"/>
      <c r="DHY1" s="6"/>
      <c r="DHZ1" s="6"/>
      <c r="DIA1" s="6"/>
      <c r="DIB1" s="6"/>
      <c r="DIC1" s="6"/>
      <c r="DID1" s="6"/>
      <c r="DIE1" s="6"/>
      <c r="DIF1" s="6"/>
      <c r="DIG1" s="6"/>
      <c r="DIH1" s="6"/>
      <c r="DII1" s="6"/>
      <c r="DIJ1" s="6"/>
      <c r="DIK1" s="6"/>
      <c r="DIL1" s="6"/>
      <c r="DIM1" s="6"/>
      <c r="DIN1" s="6"/>
      <c r="DIO1" s="6"/>
      <c r="DIP1" s="6"/>
      <c r="DIQ1" s="6"/>
      <c r="DIR1" s="6"/>
      <c r="DIS1" s="6"/>
      <c r="DIT1" s="6"/>
      <c r="DIU1" s="6"/>
      <c r="DIV1" s="6"/>
      <c r="DIW1" s="6"/>
      <c r="DIX1" s="6"/>
      <c r="DIY1" s="6"/>
      <c r="DIZ1" s="6"/>
      <c r="DJA1" s="6"/>
      <c r="DJB1" s="6"/>
      <c r="DJC1" s="6"/>
      <c r="DJD1" s="6"/>
      <c r="DJE1" s="6"/>
      <c r="DJF1" s="6"/>
      <c r="DJG1" s="6"/>
      <c r="DJH1" s="6"/>
      <c r="DJI1" s="6"/>
      <c r="DJJ1" s="6"/>
      <c r="DJK1" s="6"/>
      <c r="DJL1" s="6"/>
      <c r="DJM1" s="6"/>
      <c r="DJN1" s="6"/>
      <c r="DJO1" s="6"/>
      <c r="DJP1" s="6"/>
      <c r="DJQ1" s="6"/>
      <c r="DJR1" s="6"/>
      <c r="DJS1" s="6"/>
      <c r="DJT1" s="6"/>
      <c r="DJU1" s="6"/>
      <c r="DJV1" s="6"/>
      <c r="DJW1" s="6"/>
      <c r="DJX1" s="6"/>
      <c r="DJY1" s="6"/>
      <c r="DJZ1" s="6"/>
      <c r="DKA1" s="6"/>
      <c r="DKB1" s="6"/>
      <c r="DKC1" s="6"/>
      <c r="DKD1" s="6"/>
      <c r="DKE1" s="6"/>
      <c r="DKF1" s="6"/>
      <c r="DKG1" s="6"/>
      <c r="DKH1" s="6"/>
      <c r="DKI1" s="6"/>
      <c r="DKJ1" s="6"/>
      <c r="DKK1" s="6"/>
      <c r="DKL1" s="6"/>
      <c r="DKM1" s="6"/>
      <c r="DKN1" s="6"/>
      <c r="DKO1" s="6"/>
      <c r="DKP1" s="6"/>
      <c r="DKQ1" s="6"/>
      <c r="DKR1" s="6"/>
      <c r="DKS1" s="6"/>
      <c r="DKT1" s="6"/>
      <c r="DKU1" s="6"/>
      <c r="DKV1" s="6"/>
      <c r="DKW1" s="6"/>
      <c r="DKX1" s="6"/>
      <c r="DKY1" s="6"/>
      <c r="DKZ1" s="6"/>
      <c r="DLA1" s="6"/>
      <c r="DLB1" s="6"/>
      <c r="DLC1" s="6"/>
      <c r="DLD1" s="6"/>
      <c r="DLE1" s="6"/>
      <c r="DLF1" s="6"/>
      <c r="DLG1" s="6"/>
      <c r="DLH1" s="6"/>
      <c r="DLI1" s="6"/>
      <c r="DLJ1" s="6"/>
      <c r="DLK1" s="6"/>
      <c r="DLL1" s="6"/>
      <c r="DLM1" s="6"/>
      <c r="DLN1" s="6"/>
      <c r="DLO1" s="6"/>
      <c r="DLP1" s="6"/>
      <c r="DLQ1" s="6"/>
      <c r="DLR1" s="6"/>
      <c r="DLS1" s="6"/>
      <c r="DLT1" s="6"/>
      <c r="DLU1" s="6"/>
      <c r="DLV1" s="6"/>
      <c r="DLW1" s="6"/>
      <c r="DLX1" s="6"/>
      <c r="DLY1" s="6"/>
      <c r="DLZ1" s="6"/>
      <c r="DMA1" s="6"/>
      <c r="DMB1" s="6"/>
      <c r="DMC1" s="6"/>
      <c r="DMD1" s="6"/>
      <c r="DME1" s="6"/>
      <c r="DMF1" s="6"/>
      <c r="DMG1" s="6"/>
      <c r="DMH1" s="6"/>
      <c r="DMI1" s="6"/>
      <c r="DMJ1" s="6"/>
      <c r="DMK1" s="6"/>
      <c r="DML1" s="6"/>
      <c r="DMM1" s="6"/>
      <c r="DMN1" s="6"/>
      <c r="DMO1" s="6"/>
      <c r="DMP1" s="6"/>
      <c r="DMQ1" s="6"/>
      <c r="DMR1" s="6"/>
      <c r="DMS1" s="6"/>
      <c r="DMT1" s="6"/>
      <c r="DMU1" s="6"/>
      <c r="DMV1" s="6"/>
      <c r="DMW1" s="6"/>
      <c r="DMX1" s="6"/>
      <c r="DMY1" s="6"/>
      <c r="DMZ1" s="6"/>
      <c r="DNA1" s="6"/>
      <c r="DNB1" s="6"/>
      <c r="DNC1" s="6"/>
      <c r="DND1" s="6"/>
      <c r="DNE1" s="6"/>
      <c r="DNF1" s="6"/>
      <c r="DNG1" s="6"/>
      <c r="DNH1" s="6"/>
      <c r="DNI1" s="6"/>
      <c r="DNJ1" s="6"/>
      <c r="DNK1" s="6"/>
      <c r="DNL1" s="6"/>
      <c r="DNM1" s="6"/>
      <c r="DNN1" s="6"/>
      <c r="DNO1" s="6"/>
      <c r="DNP1" s="6"/>
      <c r="DNQ1" s="6"/>
      <c r="DNR1" s="6"/>
      <c r="DNS1" s="6"/>
      <c r="DNT1" s="6"/>
      <c r="DNU1" s="6"/>
      <c r="DNV1" s="6"/>
      <c r="DNW1" s="6"/>
      <c r="DNX1" s="6"/>
      <c r="DNY1" s="6"/>
      <c r="DNZ1" s="6"/>
      <c r="DOA1" s="6"/>
      <c r="DOB1" s="6"/>
      <c r="DOC1" s="6"/>
      <c r="DOD1" s="6"/>
      <c r="DOE1" s="6"/>
      <c r="DOF1" s="6"/>
      <c r="DOG1" s="6"/>
      <c r="DOH1" s="6"/>
      <c r="DOI1" s="6"/>
      <c r="DOJ1" s="6"/>
      <c r="DOK1" s="6"/>
      <c r="DOL1" s="6"/>
      <c r="DOM1" s="6"/>
      <c r="DON1" s="6"/>
      <c r="DOO1" s="6"/>
      <c r="DOP1" s="6"/>
      <c r="DOQ1" s="6"/>
      <c r="DOR1" s="6"/>
      <c r="DOS1" s="6"/>
      <c r="DOT1" s="6"/>
      <c r="DOU1" s="6"/>
      <c r="DOV1" s="6"/>
      <c r="DOW1" s="6"/>
      <c r="DOX1" s="6"/>
      <c r="DOY1" s="6"/>
      <c r="DOZ1" s="6"/>
      <c r="DPA1" s="6"/>
      <c r="DPB1" s="6"/>
      <c r="DPC1" s="6"/>
      <c r="DPD1" s="6"/>
      <c r="DPE1" s="6"/>
      <c r="DPF1" s="6"/>
      <c r="DPG1" s="6"/>
      <c r="DPH1" s="6"/>
      <c r="DPI1" s="6"/>
      <c r="DPJ1" s="6"/>
      <c r="DPK1" s="6"/>
      <c r="DPL1" s="6"/>
      <c r="DPM1" s="6"/>
      <c r="DPN1" s="6"/>
      <c r="DPO1" s="6"/>
      <c r="DPP1" s="6"/>
      <c r="DPQ1" s="6"/>
      <c r="DPR1" s="6"/>
      <c r="DPS1" s="6"/>
      <c r="DPT1" s="6"/>
      <c r="DPU1" s="6"/>
      <c r="DPV1" s="6"/>
      <c r="DPW1" s="6"/>
      <c r="DPX1" s="6"/>
      <c r="DPY1" s="6"/>
      <c r="DPZ1" s="6"/>
      <c r="DQA1" s="6"/>
      <c r="DQB1" s="6"/>
      <c r="DQC1" s="6"/>
      <c r="DQD1" s="6"/>
      <c r="DQE1" s="6"/>
      <c r="DQF1" s="6"/>
      <c r="DQG1" s="6"/>
      <c r="DQH1" s="6"/>
      <c r="DQI1" s="6"/>
      <c r="DQJ1" s="6"/>
      <c r="DQK1" s="6"/>
      <c r="DQL1" s="6"/>
      <c r="DQM1" s="6"/>
      <c r="DQN1" s="6"/>
      <c r="DQO1" s="6"/>
      <c r="DQP1" s="6"/>
      <c r="DQQ1" s="6"/>
      <c r="DQR1" s="6"/>
      <c r="DQS1" s="6"/>
      <c r="DQT1" s="6"/>
      <c r="DQU1" s="6"/>
      <c r="DQV1" s="6"/>
      <c r="DQW1" s="6"/>
      <c r="DQX1" s="6"/>
      <c r="DQY1" s="6"/>
      <c r="DQZ1" s="6"/>
      <c r="DRA1" s="6"/>
      <c r="DRB1" s="6"/>
      <c r="DRC1" s="6"/>
      <c r="DRD1" s="6"/>
      <c r="DRE1" s="6"/>
      <c r="DRF1" s="6"/>
      <c r="DRG1" s="6"/>
      <c r="DRH1" s="6"/>
      <c r="DRI1" s="6"/>
      <c r="DRJ1" s="6"/>
      <c r="DRK1" s="6"/>
      <c r="DRL1" s="6"/>
      <c r="DRM1" s="6"/>
      <c r="DRN1" s="6"/>
      <c r="DRO1" s="6"/>
      <c r="DRP1" s="6"/>
      <c r="DRQ1" s="6"/>
      <c r="DRR1" s="6"/>
      <c r="DRS1" s="6"/>
      <c r="DRT1" s="6"/>
      <c r="DRU1" s="6"/>
      <c r="DRV1" s="6"/>
      <c r="DRW1" s="6"/>
      <c r="DRX1" s="6"/>
      <c r="DRY1" s="6"/>
      <c r="DRZ1" s="6"/>
      <c r="DSA1" s="6"/>
      <c r="DSB1" s="6"/>
      <c r="DSC1" s="6"/>
      <c r="DSD1" s="6"/>
      <c r="DSE1" s="6"/>
      <c r="DSF1" s="6"/>
      <c r="DSG1" s="6"/>
      <c r="DSH1" s="6"/>
      <c r="DSI1" s="6"/>
      <c r="DSJ1" s="6"/>
      <c r="DSK1" s="6"/>
      <c r="DSL1" s="6"/>
      <c r="DSM1" s="6"/>
      <c r="DSN1" s="6"/>
      <c r="DSO1" s="6"/>
      <c r="DSP1" s="6"/>
      <c r="DSQ1" s="6"/>
      <c r="DSR1" s="6"/>
      <c r="DSS1" s="6"/>
      <c r="DST1" s="6"/>
      <c r="DSU1" s="6"/>
      <c r="DSV1" s="6"/>
      <c r="DSW1" s="6"/>
      <c r="DSX1" s="6"/>
      <c r="DSY1" s="6"/>
      <c r="DSZ1" s="6"/>
      <c r="DTA1" s="6"/>
      <c r="DTB1" s="6"/>
      <c r="DTC1" s="6"/>
      <c r="DTD1" s="6"/>
      <c r="DTE1" s="6"/>
      <c r="DTF1" s="6"/>
      <c r="DTG1" s="6"/>
      <c r="DTH1" s="6"/>
      <c r="DTI1" s="6"/>
      <c r="DTJ1" s="6"/>
      <c r="DTK1" s="6"/>
      <c r="DTL1" s="6"/>
      <c r="DTM1" s="6"/>
      <c r="DTN1" s="6"/>
      <c r="DTO1" s="6"/>
      <c r="DTP1" s="6"/>
      <c r="DTQ1" s="6"/>
      <c r="DTR1" s="6"/>
      <c r="DTS1" s="6"/>
      <c r="DTT1" s="6"/>
      <c r="DTU1" s="6"/>
      <c r="DTV1" s="6"/>
      <c r="DTW1" s="6"/>
      <c r="DTX1" s="6"/>
      <c r="DTY1" s="6"/>
      <c r="DTZ1" s="6"/>
      <c r="DUA1" s="6"/>
      <c r="DUB1" s="6"/>
      <c r="DUC1" s="6"/>
      <c r="DUD1" s="6"/>
      <c r="DUE1" s="6"/>
      <c r="DUF1" s="6"/>
      <c r="DUG1" s="6"/>
      <c r="DUH1" s="6"/>
      <c r="DUI1" s="6"/>
      <c r="DUJ1" s="6"/>
      <c r="DUK1" s="6"/>
      <c r="DUL1" s="6"/>
      <c r="DUM1" s="6"/>
      <c r="DUN1" s="6"/>
      <c r="DUO1" s="6"/>
      <c r="DUP1" s="6"/>
      <c r="DUQ1" s="6"/>
      <c r="DUR1" s="6"/>
      <c r="DUS1" s="6"/>
      <c r="DUT1" s="6"/>
      <c r="DUU1" s="6"/>
      <c r="DUV1" s="6"/>
      <c r="DUW1" s="6"/>
      <c r="DUX1" s="6"/>
      <c r="DUY1" s="6"/>
      <c r="DUZ1" s="6"/>
      <c r="DVA1" s="6"/>
      <c r="DVB1" s="6"/>
      <c r="DVC1" s="6"/>
      <c r="DVD1" s="6"/>
      <c r="DVE1" s="6"/>
      <c r="DVF1" s="6"/>
      <c r="DVG1" s="6"/>
      <c r="DVH1" s="6"/>
      <c r="DVI1" s="6"/>
      <c r="DVJ1" s="6"/>
      <c r="DVK1" s="6"/>
      <c r="DVL1" s="6"/>
      <c r="DVM1" s="6"/>
      <c r="DVN1" s="6"/>
      <c r="DVO1" s="6"/>
      <c r="DVP1" s="6"/>
      <c r="DVQ1" s="6"/>
      <c r="DVR1" s="6"/>
      <c r="DVS1" s="6"/>
      <c r="DVT1" s="6"/>
      <c r="DVU1" s="6"/>
      <c r="DVV1" s="6"/>
      <c r="DVW1" s="6"/>
      <c r="DVX1" s="6"/>
      <c r="DVY1" s="6"/>
      <c r="DVZ1" s="6"/>
      <c r="DWA1" s="6"/>
      <c r="DWB1" s="6"/>
      <c r="DWC1" s="6"/>
      <c r="DWD1" s="6"/>
      <c r="DWE1" s="6"/>
      <c r="DWF1" s="6"/>
      <c r="DWG1" s="6"/>
      <c r="DWH1" s="6"/>
      <c r="DWI1" s="6"/>
      <c r="DWJ1" s="6"/>
      <c r="DWK1" s="6"/>
      <c r="DWL1" s="6"/>
      <c r="DWM1" s="6"/>
      <c r="DWN1" s="6"/>
      <c r="DWO1" s="6"/>
      <c r="DWP1" s="6"/>
      <c r="DWQ1" s="6"/>
      <c r="DWR1" s="6"/>
      <c r="DWS1" s="6"/>
      <c r="DWT1" s="6"/>
      <c r="DWU1" s="6"/>
      <c r="DWV1" s="6"/>
      <c r="DWW1" s="6"/>
      <c r="DWX1" s="6"/>
      <c r="DWY1" s="6"/>
      <c r="DWZ1" s="6"/>
      <c r="DXA1" s="6"/>
      <c r="DXB1" s="6"/>
      <c r="DXC1" s="6"/>
      <c r="DXD1" s="6"/>
      <c r="DXE1" s="6"/>
      <c r="DXF1" s="6"/>
      <c r="DXG1" s="6"/>
      <c r="DXH1" s="6"/>
      <c r="DXI1" s="6"/>
      <c r="DXJ1" s="6"/>
      <c r="DXK1" s="6"/>
      <c r="DXL1" s="6"/>
      <c r="DXM1" s="6"/>
      <c r="DXN1" s="6"/>
      <c r="DXO1" s="6"/>
      <c r="DXP1" s="6"/>
      <c r="DXQ1" s="6"/>
      <c r="DXR1" s="6"/>
      <c r="DXS1" s="6"/>
      <c r="DXT1" s="6"/>
      <c r="DXU1" s="6"/>
      <c r="DXV1" s="6"/>
      <c r="DXW1" s="6"/>
      <c r="DXX1" s="6"/>
      <c r="DXY1" s="6"/>
      <c r="DXZ1" s="6"/>
      <c r="DYA1" s="6"/>
      <c r="DYB1" s="6"/>
      <c r="DYC1" s="6"/>
      <c r="DYD1" s="6"/>
      <c r="DYE1" s="6"/>
      <c r="DYF1" s="6"/>
      <c r="DYG1" s="6"/>
      <c r="DYH1" s="6"/>
      <c r="DYI1" s="6"/>
      <c r="DYJ1" s="6"/>
      <c r="DYK1" s="6"/>
      <c r="DYL1" s="6"/>
      <c r="DYM1" s="6"/>
      <c r="DYN1" s="6"/>
      <c r="DYO1" s="6"/>
      <c r="DYP1" s="6"/>
      <c r="DYQ1" s="6"/>
      <c r="DYR1" s="6"/>
      <c r="DYS1" s="6"/>
      <c r="DYT1" s="6"/>
      <c r="DYU1" s="6"/>
      <c r="DYV1" s="6"/>
      <c r="DYW1" s="6"/>
      <c r="DYX1" s="6"/>
      <c r="DYY1" s="6"/>
      <c r="DYZ1" s="6"/>
      <c r="DZA1" s="6"/>
      <c r="DZB1" s="6"/>
      <c r="DZC1" s="6"/>
      <c r="DZD1" s="6"/>
      <c r="DZE1" s="6"/>
      <c r="DZF1" s="6"/>
      <c r="DZG1" s="6"/>
      <c r="DZH1" s="6"/>
      <c r="DZI1" s="6"/>
      <c r="DZJ1" s="6"/>
      <c r="DZK1" s="6"/>
      <c r="DZL1" s="6"/>
      <c r="DZM1" s="6"/>
      <c r="DZN1" s="6"/>
      <c r="DZO1" s="6"/>
      <c r="DZP1" s="6"/>
      <c r="DZQ1" s="6"/>
      <c r="DZR1" s="6"/>
      <c r="DZS1" s="6"/>
      <c r="DZT1" s="6"/>
      <c r="DZU1" s="6"/>
      <c r="DZV1" s="6"/>
      <c r="DZW1" s="6"/>
      <c r="DZX1" s="6"/>
      <c r="DZY1" s="6"/>
      <c r="DZZ1" s="6"/>
      <c r="EAA1" s="6"/>
      <c r="EAB1" s="6"/>
      <c r="EAC1" s="6"/>
      <c r="EAD1" s="6"/>
      <c r="EAE1" s="6"/>
      <c r="EAF1" s="6"/>
      <c r="EAG1" s="6"/>
      <c r="EAH1" s="6"/>
      <c r="EAI1" s="6"/>
      <c r="EAJ1" s="6"/>
      <c r="EAK1" s="6"/>
      <c r="EAL1" s="6"/>
      <c r="EAM1" s="6"/>
      <c r="EAN1" s="6"/>
      <c r="EAO1" s="6"/>
      <c r="EAP1" s="6"/>
      <c r="EAQ1" s="6"/>
      <c r="EAR1" s="6"/>
      <c r="EAS1" s="6"/>
      <c r="EAT1" s="6"/>
      <c r="EAU1" s="6"/>
      <c r="EAV1" s="6"/>
      <c r="EAW1" s="6"/>
      <c r="EAX1" s="6"/>
      <c r="EAY1" s="6"/>
      <c r="EAZ1" s="6"/>
      <c r="EBA1" s="6"/>
      <c r="EBB1" s="6"/>
      <c r="EBC1" s="6"/>
      <c r="EBD1" s="6"/>
      <c r="EBE1" s="6"/>
      <c r="EBF1" s="6"/>
      <c r="EBG1" s="6"/>
      <c r="EBH1" s="6"/>
      <c r="EBI1" s="6"/>
      <c r="EBJ1" s="6"/>
      <c r="EBK1" s="6"/>
      <c r="EBL1" s="6"/>
      <c r="EBM1" s="6"/>
      <c r="EBN1" s="6"/>
      <c r="EBO1" s="6"/>
      <c r="EBP1" s="6"/>
      <c r="EBQ1" s="6"/>
      <c r="EBR1" s="6"/>
      <c r="EBS1" s="6"/>
      <c r="EBT1" s="6"/>
      <c r="EBU1" s="6"/>
      <c r="EBV1" s="6"/>
      <c r="EBW1" s="6"/>
      <c r="EBX1" s="6"/>
      <c r="EBY1" s="6"/>
      <c r="EBZ1" s="6"/>
      <c r="ECA1" s="6"/>
      <c r="ECB1" s="6"/>
      <c r="ECC1" s="6"/>
      <c r="ECD1" s="6"/>
      <c r="ECE1" s="6"/>
      <c r="ECF1" s="6"/>
      <c r="ECG1" s="6"/>
      <c r="ECH1" s="6"/>
      <c r="ECI1" s="6"/>
      <c r="ECJ1" s="6"/>
      <c r="ECK1" s="6"/>
      <c r="ECL1" s="6"/>
      <c r="ECM1" s="6"/>
      <c r="ECN1" s="6"/>
      <c r="ECO1" s="6"/>
      <c r="ECP1" s="6"/>
      <c r="ECQ1" s="6"/>
      <c r="ECR1" s="6"/>
      <c r="ECS1" s="6"/>
      <c r="ECT1" s="6"/>
      <c r="ECU1" s="6"/>
      <c r="ECV1" s="6"/>
      <c r="ECW1" s="6"/>
      <c r="ECX1" s="6"/>
      <c r="ECY1" s="6"/>
      <c r="ECZ1" s="6"/>
      <c r="EDA1" s="6"/>
      <c r="EDB1" s="6"/>
      <c r="EDC1" s="6"/>
      <c r="EDD1" s="6"/>
      <c r="EDE1" s="6"/>
      <c r="EDF1" s="6"/>
      <c r="EDG1" s="6"/>
      <c r="EDH1" s="6"/>
      <c r="EDI1" s="6"/>
      <c r="EDJ1" s="6"/>
      <c r="EDK1" s="6"/>
      <c r="EDL1" s="6"/>
      <c r="EDM1" s="6"/>
      <c r="EDN1" s="6"/>
      <c r="EDO1" s="6"/>
      <c r="EDP1" s="6"/>
      <c r="EDQ1" s="6"/>
      <c r="EDR1" s="6"/>
      <c r="EDS1" s="6"/>
      <c r="EDT1" s="6"/>
      <c r="EDU1" s="6"/>
      <c r="EDV1" s="6"/>
      <c r="EDW1" s="6"/>
      <c r="EDX1" s="6"/>
      <c r="EDY1" s="6"/>
      <c r="EDZ1" s="6"/>
      <c r="EEA1" s="6"/>
      <c r="EEB1" s="6"/>
      <c r="EEC1" s="6"/>
      <c r="EED1" s="6"/>
      <c r="EEE1" s="6"/>
      <c r="EEF1" s="6"/>
      <c r="EEG1" s="6"/>
      <c r="EEH1" s="6"/>
      <c r="EEI1" s="6"/>
      <c r="EEJ1" s="6"/>
      <c r="EEK1" s="6"/>
      <c r="EEL1" s="6"/>
      <c r="EEM1" s="6"/>
      <c r="EEN1" s="6"/>
      <c r="EEO1" s="6"/>
      <c r="EEP1" s="6"/>
      <c r="EEQ1" s="6"/>
      <c r="EER1" s="6"/>
      <c r="EES1" s="6"/>
      <c r="EET1" s="6"/>
      <c r="EEU1" s="6"/>
      <c r="EEV1" s="6"/>
      <c r="EEW1" s="6"/>
      <c r="EEX1" s="6"/>
      <c r="EEY1" s="6"/>
      <c r="EEZ1" s="6"/>
      <c r="EFA1" s="6"/>
      <c r="EFB1" s="6"/>
      <c r="EFC1" s="6"/>
      <c r="EFD1" s="6"/>
      <c r="EFE1" s="6"/>
      <c r="EFF1" s="6"/>
      <c r="EFG1" s="6"/>
      <c r="EFH1" s="6"/>
      <c r="EFI1" s="6"/>
      <c r="EFJ1" s="6"/>
      <c r="EFK1" s="6"/>
      <c r="EFL1" s="6"/>
      <c r="EFM1" s="6"/>
      <c r="EFN1" s="6"/>
      <c r="EFO1" s="6"/>
      <c r="EFP1" s="6"/>
      <c r="EFQ1" s="6"/>
      <c r="EFR1" s="6"/>
      <c r="EFS1" s="6"/>
      <c r="EFT1" s="6"/>
      <c r="EFU1" s="6"/>
      <c r="EFV1" s="6"/>
      <c r="EFW1" s="6"/>
      <c r="EFX1" s="6"/>
      <c r="EFY1" s="6"/>
      <c r="EFZ1" s="6"/>
      <c r="EGA1" s="6"/>
      <c r="EGB1" s="6"/>
      <c r="EGC1" s="6"/>
      <c r="EGD1" s="6"/>
      <c r="EGE1" s="6"/>
      <c r="EGF1" s="6"/>
      <c r="EGG1" s="6"/>
      <c r="EGH1" s="6"/>
      <c r="EGI1" s="6"/>
      <c r="EGJ1" s="6"/>
      <c r="EGK1" s="6"/>
      <c r="EGL1" s="6"/>
      <c r="EGM1" s="6"/>
      <c r="EGN1" s="6"/>
      <c r="EGO1" s="6"/>
      <c r="EGP1" s="6"/>
      <c r="EGQ1" s="6"/>
      <c r="EGR1" s="6"/>
      <c r="EGS1" s="6"/>
      <c r="EGT1" s="6"/>
      <c r="EGU1" s="6"/>
      <c r="EGV1" s="6"/>
      <c r="EGW1" s="6"/>
      <c r="EGX1" s="6"/>
      <c r="EGY1" s="6"/>
      <c r="EGZ1" s="6"/>
      <c r="EHA1" s="6"/>
      <c r="EHB1" s="6"/>
      <c r="EHC1" s="6"/>
      <c r="EHD1" s="6"/>
      <c r="EHE1" s="6"/>
      <c r="EHF1" s="6"/>
      <c r="EHG1" s="6"/>
      <c r="EHH1" s="6"/>
      <c r="EHI1" s="6"/>
      <c r="EHJ1" s="6"/>
      <c r="EHK1" s="6"/>
      <c r="EHL1" s="6"/>
      <c r="EHM1" s="6"/>
      <c r="EHN1" s="6"/>
      <c r="EHO1" s="6"/>
      <c r="EHP1" s="6"/>
      <c r="EHQ1" s="6"/>
      <c r="EHR1" s="6"/>
      <c r="EHS1" s="6"/>
      <c r="EHT1" s="6"/>
      <c r="EHU1" s="6"/>
      <c r="EHV1" s="6"/>
      <c r="EHW1" s="6"/>
      <c r="EHX1" s="6"/>
      <c r="EHY1" s="6"/>
      <c r="EHZ1" s="6"/>
      <c r="EIA1" s="6"/>
      <c r="EIB1" s="6"/>
      <c r="EIC1" s="6"/>
      <c r="EID1" s="6"/>
      <c r="EIE1" s="6"/>
      <c r="EIF1" s="6"/>
      <c r="EIG1" s="6"/>
      <c r="EIH1" s="6"/>
      <c r="EII1" s="6"/>
      <c r="EIJ1" s="6"/>
      <c r="EIK1" s="6"/>
      <c r="EIL1" s="6"/>
      <c r="EIM1" s="6"/>
      <c r="EIN1" s="6"/>
      <c r="EIO1" s="6"/>
      <c r="EIP1" s="6"/>
      <c r="EIQ1" s="6"/>
      <c r="EIR1" s="6"/>
      <c r="EIS1" s="6"/>
      <c r="EIT1" s="6"/>
      <c r="EIU1" s="6"/>
      <c r="EIV1" s="6"/>
      <c r="EIW1" s="6"/>
      <c r="EIX1" s="6"/>
      <c r="EIY1" s="6"/>
      <c r="EIZ1" s="6"/>
      <c r="EJA1" s="6"/>
      <c r="EJB1" s="6"/>
      <c r="EJC1" s="6"/>
      <c r="EJD1" s="6"/>
      <c r="EJE1" s="6"/>
      <c r="EJF1" s="6"/>
      <c r="EJG1" s="6"/>
      <c r="EJH1" s="6"/>
      <c r="EJI1" s="6"/>
      <c r="EJJ1" s="6"/>
      <c r="EJK1" s="6"/>
      <c r="EJL1" s="6"/>
      <c r="EJM1" s="6"/>
      <c r="EJN1" s="6"/>
      <c r="EJO1" s="6"/>
      <c r="EJP1" s="6"/>
      <c r="EJQ1" s="6"/>
      <c r="EJR1" s="6"/>
      <c r="EJS1" s="6"/>
      <c r="EJT1" s="6"/>
      <c r="EJU1" s="6"/>
      <c r="EJV1" s="6"/>
      <c r="EJW1" s="6"/>
      <c r="EJX1" s="6"/>
      <c r="EJY1" s="6"/>
      <c r="EJZ1" s="6"/>
      <c r="EKA1" s="6"/>
      <c r="EKB1" s="6"/>
      <c r="EKC1" s="6"/>
      <c r="EKD1" s="6"/>
      <c r="EKE1" s="6"/>
      <c r="EKF1" s="6"/>
      <c r="EKG1" s="6"/>
      <c r="EKH1" s="6"/>
      <c r="EKI1" s="6"/>
      <c r="EKJ1" s="6"/>
      <c r="EKK1" s="6"/>
      <c r="EKL1" s="6"/>
      <c r="EKM1" s="6"/>
      <c r="EKN1" s="6"/>
      <c r="EKO1" s="6"/>
      <c r="EKP1" s="6"/>
      <c r="EKQ1" s="6"/>
      <c r="EKR1" s="6"/>
      <c r="EKS1" s="6"/>
      <c r="EKT1" s="6"/>
      <c r="EKU1" s="6"/>
      <c r="EKV1" s="6"/>
      <c r="EKW1" s="6"/>
      <c r="EKX1" s="6"/>
      <c r="EKY1" s="6"/>
      <c r="EKZ1" s="6"/>
      <c r="ELA1" s="6"/>
      <c r="ELB1" s="6"/>
      <c r="ELC1" s="6"/>
      <c r="ELD1" s="6"/>
      <c r="ELE1" s="6"/>
      <c r="ELF1" s="6"/>
      <c r="ELG1" s="6"/>
      <c r="ELH1" s="6"/>
      <c r="ELI1" s="6"/>
      <c r="ELJ1" s="6"/>
      <c r="ELK1" s="6"/>
      <c r="ELL1" s="6"/>
      <c r="ELM1" s="6"/>
      <c r="ELN1" s="6"/>
      <c r="ELO1" s="6"/>
      <c r="ELP1" s="6"/>
      <c r="ELQ1" s="6"/>
      <c r="ELR1" s="6"/>
      <c r="ELS1" s="6"/>
      <c r="ELT1" s="6"/>
      <c r="ELU1" s="6"/>
      <c r="ELV1" s="6"/>
      <c r="ELW1" s="6"/>
      <c r="ELX1" s="6"/>
      <c r="ELY1" s="6"/>
      <c r="ELZ1" s="6"/>
      <c r="EMA1" s="6"/>
      <c r="EMB1" s="6"/>
      <c r="EMC1" s="6"/>
      <c r="EMD1" s="6"/>
      <c r="EME1" s="6"/>
      <c r="EMF1" s="6"/>
      <c r="EMG1" s="6"/>
      <c r="EMH1" s="6"/>
      <c r="EMI1" s="6"/>
      <c r="EMJ1" s="6"/>
      <c r="EMK1" s="6"/>
      <c r="EML1" s="6"/>
      <c r="EMM1" s="6"/>
      <c r="EMN1" s="6"/>
      <c r="EMO1" s="6"/>
      <c r="EMP1" s="6"/>
      <c r="EMQ1" s="6"/>
      <c r="EMR1" s="6"/>
      <c r="EMS1" s="6"/>
      <c r="EMT1" s="6"/>
      <c r="EMU1" s="6"/>
      <c r="EMV1" s="6"/>
      <c r="EMW1" s="6"/>
      <c r="EMX1" s="6"/>
      <c r="EMY1" s="6"/>
      <c r="EMZ1" s="6"/>
      <c r="ENA1" s="6"/>
      <c r="ENB1" s="6"/>
      <c r="ENC1" s="6"/>
      <c r="END1" s="6"/>
      <c r="ENE1" s="6"/>
      <c r="ENF1" s="6"/>
      <c r="ENG1" s="6"/>
      <c r="ENH1" s="6"/>
      <c r="ENI1" s="6"/>
      <c r="ENJ1" s="6"/>
      <c r="ENK1" s="6"/>
      <c r="ENL1" s="6"/>
      <c r="ENM1" s="6"/>
      <c r="ENN1" s="6"/>
      <c r="ENO1" s="6"/>
      <c r="ENP1" s="6"/>
      <c r="ENQ1" s="6"/>
      <c r="ENR1" s="6"/>
      <c r="ENS1" s="6"/>
      <c r="ENT1" s="6"/>
      <c r="ENU1" s="6"/>
      <c r="ENV1" s="6"/>
      <c r="ENW1" s="6"/>
      <c r="ENX1" s="6"/>
      <c r="ENY1" s="6"/>
      <c r="ENZ1" s="6"/>
      <c r="EOA1" s="6"/>
      <c r="EOB1" s="6"/>
      <c r="EOC1" s="6"/>
      <c r="EOD1" s="6"/>
      <c r="EOE1" s="6"/>
      <c r="EOF1" s="6"/>
      <c r="EOG1" s="6"/>
      <c r="EOH1" s="6"/>
      <c r="EOI1" s="6"/>
      <c r="EOJ1" s="6"/>
      <c r="EOK1" s="6"/>
      <c r="EOL1" s="6"/>
      <c r="EOM1" s="6"/>
      <c r="EON1" s="6"/>
      <c r="EOO1" s="6"/>
      <c r="EOP1" s="6"/>
      <c r="EOQ1" s="6"/>
      <c r="EOR1" s="6"/>
      <c r="EOS1" s="6"/>
      <c r="EOT1" s="6"/>
      <c r="EOU1" s="6"/>
      <c r="EOV1" s="6"/>
      <c r="EOW1" s="6"/>
      <c r="EOX1" s="6"/>
      <c r="EOY1" s="6"/>
      <c r="EOZ1" s="6"/>
      <c r="EPA1" s="6"/>
      <c r="EPB1" s="6"/>
      <c r="EPC1" s="6"/>
      <c r="EPD1" s="6"/>
      <c r="EPE1" s="6"/>
      <c r="EPF1" s="6"/>
      <c r="EPG1" s="6"/>
      <c r="EPH1" s="6"/>
      <c r="EPI1" s="6"/>
      <c r="EPJ1" s="6"/>
      <c r="EPK1" s="6"/>
      <c r="EPL1" s="6"/>
      <c r="EPM1" s="6"/>
      <c r="EPN1" s="6"/>
      <c r="EPO1" s="6"/>
      <c r="EPP1" s="6"/>
      <c r="EPQ1" s="6"/>
      <c r="EPR1" s="6"/>
      <c r="EPS1" s="6"/>
      <c r="EPT1" s="6"/>
      <c r="EPU1" s="6"/>
      <c r="EPV1" s="6"/>
      <c r="EPW1" s="6"/>
      <c r="EPX1" s="6"/>
      <c r="EPY1" s="6"/>
      <c r="EPZ1" s="6"/>
      <c r="EQA1" s="6"/>
      <c r="EQB1" s="6"/>
      <c r="EQC1" s="6"/>
      <c r="EQD1" s="6"/>
      <c r="EQE1" s="6"/>
      <c r="EQF1" s="6"/>
      <c r="EQG1" s="6"/>
      <c r="EQH1" s="6"/>
      <c r="EQI1" s="6"/>
      <c r="EQJ1" s="6"/>
      <c r="EQK1" s="6"/>
      <c r="EQL1" s="6"/>
      <c r="EQM1" s="6"/>
      <c r="EQN1" s="6"/>
      <c r="EQO1" s="6"/>
      <c r="EQP1" s="6"/>
      <c r="EQQ1" s="6"/>
      <c r="EQR1" s="6"/>
      <c r="EQS1" s="6"/>
      <c r="EQT1" s="6"/>
      <c r="EQU1" s="6"/>
      <c r="EQV1" s="6"/>
      <c r="EQW1" s="6"/>
      <c r="EQX1" s="6"/>
      <c r="EQY1" s="6"/>
      <c r="EQZ1" s="6"/>
      <c r="ERA1" s="6"/>
      <c r="ERB1" s="6"/>
      <c r="ERC1" s="6"/>
      <c r="ERD1" s="6"/>
      <c r="ERE1" s="6"/>
      <c r="ERF1" s="6"/>
      <c r="ERG1" s="6"/>
      <c r="ERH1" s="6"/>
      <c r="ERI1" s="6"/>
      <c r="ERJ1" s="6"/>
      <c r="ERK1" s="6"/>
      <c r="ERL1" s="6"/>
      <c r="ERM1" s="6"/>
      <c r="ERN1" s="6"/>
      <c r="ERO1" s="6"/>
      <c r="ERP1" s="6"/>
      <c r="ERQ1" s="6"/>
      <c r="ERR1" s="6"/>
      <c r="ERS1" s="6"/>
      <c r="ERT1" s="6"/>
      <c r="ERU1" s="6"/>
      <c r="ERV1" s="6"/>
      <c r="ERW1" s="6"/>
      <c r="ERX1" s="6"/>
      <c r="ERY1" s="6"/>
      <c r="ERZ1" s="6"/>
      <c r="ESA1" s="6"/>
      <c r="ESB1" s="6"/>
      <c r="ESC1" s="6"/>
      <c r="ESD1" s="6"/>
      <c r="ESE1" s="6"/>
      <c r="ESF1" s="6"/>
      <c r="ESG1" s="6"/>
      <c r="ESH1" s="6"/>
      <c r="ESI1" s="6"/>
      <c r="ESJ1" s="6"/>
      <c r="ESK1" s="6"/>
      <c r="ESL1" s="6"/>
      <c r="ESM1" s="6"/>
      <c r="ESN1" s="6"/>
      <c r="ESO1" s="6"/>
      <c r="ESP1" s="6"/>
      <c r="ESQ1" s="6"/>
      <c r="ESR1" s="6"/>
      <c r="ESS1" s="6"/>
      <c r="EST1" s="6"/>
      <c r="ESU1" s="6"/>
      <c r="ESV1" s="6"/>
      <c r="ESW1" s="6"/>
      <c r="ESX1" s="6"/>
      <c r="ESY1" s="6"/>
      <c r="ESZ1" s="6"/>
      <c r="ETA1" s="6"/>
      <c r="ETB1" s="6"/>
      <c r="ETC1" s="6"/>
      <c r="ETD1" s="6"/>
      <c r="ETE1" s="6"/>
      <c r="ETF1" s="6"/>
      <c r="ETG1" s="6"/>
      <c r="ETH1" s="6"/>
      <c r="ETI1" s="6"/>
      <c r="ETJ1" s="6"/>
      <c r="ETK1" s="6"/>
      <c r="ETL1" s="6"/>
      <c r="ETM1" s="6"/>
      <c r="ETN1" s="6"/>
      <c r="ETO1" s="6"/>
      <c r="ETP1" s="6"/>
      <c r="ETQ1" s="6"/>
      <c r="ETR1" s="6"/>
      <c r="ETS1" s="6"/>
      <c r="ETT1" s="6"/>
      <c r="ETU1" s="6"/>
      <c r="ETV1" s="6"/>
      <c r="ETW1" s="6"/>
      <c r="ETX1" s="6"/>
      <c r="ETY1" s="6"/>
      <c r="ETZ1" s="6"/>
      <c r="EUA1" s="6"/>
      <c r="EUB1" s="6"/>
      <c r="EUC1" s="6"/>
      <c r="EUD1" s="6"/>
      <c r="EUE1" s="6"/>
      <c r="EUF1" s="6"/>
      <c r="EUG1" s="6"/>
      <c r="EUH1" s="6"/>
      <c r="EUI1" s="6"/>
      <c r="EUJ1" s="6"/>
      <c r="EUK1" s="6"/>
      <c r="EUL1" s="6"/>
      <c r="EUM1" s="6"/>
      <c r="EUN1" s="6"/>
      <c r="EUO1" s="6"/>
      <c r="EUP1" s="6"/>
      <c r="EUQ1" s="6"/>
      <c r="EUR1" s="6"/>
      <c r="EUS1" s="6"/>
      <c r="EUT1" s="6"/>
      <c r="EUU1" s="6"/>
      <c r="EUV1" s="6"/>
      <c r="EUW1" s="6"/>
      <c r="EUX1" s="6"/>
      <c r="EUY1" s="6"/>
      <c r="EUZ1" s="6"/>
      <c r="EVA1" s="6"/>
      <c r="EVB1" s="6"/>
      <c r="EVC1" s="6"/>
      <c r="EVD1" s="6"/>
      <c r="EVE1" s="6"/>
      <c r="EVF1" s="6"/>
      <c r="EVG1" s="6"/>
      <c r="EVH1" s="6"/>
      <c r="EVI1" s="6"/>
      <c r="EVJ1" s="6"/>
      <c r="EVK1" s="6"/>
      <c r="EVL1" s="6"/>
      <c r="EVM1" s="6"/>
      <c r="EVN1" s="6"/>
      <c r="EVO1" s="6"/>
      <c r="EVP1" s="6"/>
      <c r="EVQ1" s="6"/>
      <c r="EVR1" s="6"/>
      <c r="EVS1" s="6"/>
      <c r="EVT1" s="6"/>
      <c r="EVU1" s="6"/>
      <c r="EVV1" s="6"/>
      <c r="EVW1" s="6"/>
      <c r="EVX1" s="6"/>
      <c r="EVY1" s="6"/>
      <c r="EVZ1" s="6"/>
      <c r="EWA1" s="6"/>
      <c r="EWB1" s="6"/>
      <c r="EWC1" s="6"/>
      <c r="EWD1" s="6"/>
      <c r="EWE1" s="6"/>
      <c r="EWF1" s="6"/>
      <c r="EWG1" s="6"/>
      <c r="EWH1" s="6"/>
      <c r="EWI1" s="6"/>
      <c r="EWJ1" s="6"/>
      <c r="EWK1" s="6"/>
      <c r="EWL1" s="6"/>
      <c r="EWM1" s="6"/>
      <c r="EWN1" s="6"/>
      <c r="EWO1" s="6"/>
      <c r="EWP1" s="6"/>
      <c r="EWQ1" s="6"/>
      <c r="EWR1" s="6"/>
      <c r="EWS1" s="6"/>
      <c r="EWT1" s="6"/>
      <c r="EWU1" s="6"/>
      <c r="EWV1" s="6"/>
      <c r="EWW1" s="6"/>
      <c r="EWX1" s="6"/>
      <c r="EWY1" s="6"/>
      <c r="EWZ1" s="6"/>
      <c r="EXA1" s="6"/>
      <c r="EXB1" s="6"/>
      <c r="EXC1" s="6"/>
      <c r="EXD1" s="6"/>
      <c r="EXE1" s="6"/>
      <c r="EXF1" s="6"/>
      <c r="EXG1" s="6"/>
      <c r="EXH1" s="6"/>
      <c r="EXI1" s="6"/>
      <c r="EXJ1" s="6"/>
      <c r="EXK1" s="6"/>
      <c r="EXL1" s="6"/>
      <c r="EXM1" s="6"/>
      <c r="EXN1" s="6"/>
      <c r="EXO1" s="6"/>
      <c r="EXP1" s="6"/>
      <c r="EXQ1" s="6"/>
      <c r="EXR1" s="6"/>
      <c r="EXS1" s="6"/>
      <c r="EXT1" s="6"/>
      <c r="EXU1" s="6"/>
      <c r="EXV1" s="6"/>
      <c r="EXW1" s="6"/>
      <c r="EXX1" s="6"/>
      <c r="EXY1" s="6"/>
      <c r="EXZ1" s="6"/>
      <c r="EYA1" s="6"/>
      <c r="EYB1" s="6"/>
      <c r="EYC1" s="6"/>
      <c r="EYD1" s="6"/>
      <c r="EYE1" s="6"/>
      <c r="EYF1" s="6"/>
      <c r="EYG1" s="6"/>
      <c r="EYH1" s="6"/>
      <c r="EYI1" s="6"/>
      <c r="EYJ1" s="6"/>
      <c r="EYK1" s="6"/>
      <c r="EYL1" s="6"/>
      <c r="EYM1" s="6"/>
      <c r="EYN1" s="6"/>
      <c r="EYO1" s="6"/>
      <c r="EYP1" s="6"/>
      <c r="EYQ1" s="6"/>
      <c r="EYR1" s="6"/>
      <c r="EYS1" s="6"/>
      <c r="EYT1" s="6"/>
      <c r="EYU1" s="6"/>
      <c r="EYV1" s="6"/>
      <c r="EYW1" s="6"/>
      <c r="EYX1" s="6"/>
      <c r="EYY1" s="6"/>
      <c r="EYZ1" s="6"/>
      <c r="EZA1" s="6"/>
      <c r="EZB1" s="6"/>
      <c r="EZC1" s="6"/>
      <c r="EZD1" s="6"/>
      <c r="EZE1" s="6"/>
      <c r="EZF1" s="6"/>
      <c r="EZG1" s="6"/>
      <c r="EZH1" s="6"/>
      <c r="EZI1" s="6"/>
      <c r="EZJ1" s="6"/>
      <c r="EZK1" s="6"/>
      <c r="EZL1" s="6"/>
      <c r="EZM1" s="6"/>
      <c r="EZN1" s="6"/>
      <c r="EZO1" s="6"/>
      <c r="EZP1" s="6"/>
      <c r="EZQ1" s="6"/>
      <c r="EZR1" s="6"/>
      <c r="EZS1" s="6"/>
      <c r="EZT1" s="6"/>
      <c r="EZU1" s="6"/>
      <c r="EZV1" s="6"/>
      <c r="EZW1" s="6"/>
      <c r="EZX1" s="6"/>
      <c r="EZY1" s="6"/>
      <c r="EZZ1" s="6"/>
      <c r="FAA1" s="6"/>
      <c r="FAB1" s="6"/>
      <c r="FAC1" s="6"/>
      <c r="FAD1" s="6"/>
      <c r="FAE1" s="6"/>
      <c r="FAF1" s="6"/>
      <c r="FAG1" s="6"/>
      <c r="FAH1" s="6"/>
      <c r="FAI1" s="6"/>
      <c r="FAJ1" s="6"/>
      <c r="FAK1" s="6"/>
      <c r="FAL1" s="6"/>
      <c r="FAM1" s="6"/>
      <c r="FAN1" s="6"/>
      <c r="FAO1" s="6"/>
      <c r="FAP1" s="6"/>
      <c r="FAQ1" s="6"/>
      <c r="FAR1" s="6"/>
      <c r="FAS1" s="6"/>
      <c r="FAT1" s="6"/>
      <c r="FAU1" s="6"/>
      <c r="FAV1" s="6"/>
      <c r="FAW1" s="6"/>
      <c r="FAX1" s="6"/>
      <c r="FAY1" s="6"/>
      <c r="FAZ1" s="6"/>
      <c r="FBA1" s="6"/>
      <c r="FBB1" s="6"/>
      <c r="FBC1" s="6"/>
      <c r="FBD1" s="6"/>
      <c r="FBE1" s="6"/>
      <c r="FBF1" s="6"/>
      <c r="FBG1" s="6"/>
      <c r="FBH1" s="6"/>
      <c r="FBI1" s="6"/>
      <c r="FBJ1" s="6"/>
      <c r="FBK1" s="6"/>
      <c r="FBL1" s="6"/>
      <c r="FBM1" s="6"/>
      <c r="FBN1" s="6"/>
      <c r="FBO1" s="6"/>
      <c r="FBP1" s="6"/>
      <c r="FBQ1" s="6"/>
      <c r="FBR1" s="6"/>
      <c r="FBS1" s="6"/>
      <c r="FBT1" s="6"/>
      <c r="FBU1" s="6"/>
      <c r="FBV1" s="6"/>
      <c r="FBW1" s="6"/>
      <c r="FBX1" s="6"/>
      <c r="FBY1" s="6"/>
      <c r="FBZ1" s="6"/>
      <c r="FCA1" s="6"/>
      <c r="FCB1" s="6"/>
      <c r="FCC1" s="6"/>
      <c r="FCD1" s="6"/>
      <c r="FCE1" s="6"/>
      <c r="FCF1" s="6"/>
      <c r="FCG1" s="6"/>
      <c r="FCH1" s="6"/>
      <c r="FCI1" s="6"/>
      <c r="FCJ1" s="6"/>
      <c r="FCK1" s="6"/>
      <c r="FCL1" s="6"/>
      <c r="FCM1" s="6"/>
      <c r="FCN1" s="6"/>
      <c r="FCO1" s="6"/>
      <c r="FCP1" s="6"/>
      <c r="FCQ1" s="6"/>
      <c r="FCR1" s="6"/>
      <c r="FCS1" s="6"/>
      <c r="FCT1" s="6"/>
      <c r="FCU1" s="6"/>
      <c r="FCV1" s="6"/>
      <c r="FCW1" s="6"/>
      <c r="FCX1" s="6"/>
      <c r="FCY1" s="6"/>
      <c r="FCZ1" s="6"/>
      <c r="FDA1" s="6"/>
      <c r="FDB1" s="6"/>
      <c r="FDC1" s="6"/>
      <c r="FDD1" s="6"/>
      <c r="FDE1" s="6"/>
      <c r="FDF1" s="6"/>
      <c r="FDG1" s="6"/>
      <c r="FDH1" s="6"/>
      <c r="FDI1" s="6"/>
      <c r="FDJ1" s="6"/>
      <c r="FDK1" s="6"/>
      <c r="FDL1" s="6"/>
      <c r="FDM1" s="6"/>
      <c r="FDN1" s="6"/>
      <c r="FDO1" s="6"/>
      <c r="FDP1" s="6"/>
      <c r="FDQ1" s="6"/>
      <c r="FDR1" s="6"/>
      <c r="FDS1" s="6"/>
      <c r="FDT1" s="6"/>
      <c r="FDU1" s="6"/>
      <c r="FDV1" s="6"/>
      <c r="FDW1" s="6"/>
      <c r="FDX1" s="6"/>
      <c r="FDY1" s="6"/>
      <c r="FDZ1" s="6"/>
      <c r="FEA1" s="6"/>
      <c r="FEB1" s="6"/>
      <c r="FEC1" s="6"/>
      <c r="FED1" s="6"/>
      <c r="FEE1" s="6"/>
      <c r="FEF1" s="6"/>
      <c r="FEG1" s="6"/>
      <c r="FEH1" s="6"/>
      <c r="FEI1" s="6"/>
      <c r="FEJ1" s="6"/>
      <c r="FEK1" s="6"/>
      <c r="FEL1" s="6"/>
      <c r="FEM1" s="6"/>
      <c r="FEN1" s="6"/>
      <c r="FEO1" s="6"/>
      <c r="FEP1" s="6"/>
      <c r="FEQ1" s="6"/>
      <c r="FER1" s="6"/>
      <c r="FES1" s="6"/>
      <c r="FET1" s="6"/>
      <c r="FEU1" s="6"/>
      <c r="FEV1" s="6"/>
      <c r="FEW1" s="6"/>
      <c r="FEX1" s="6"/>
      <c r="FEY1" s="6"/>
      <c r="FEZ1" s="6"/>
      <c r="FFA1" s="6"/>
      <c r="FFB1" s="6"/>
      <c r="FFC1" s="6"/>
      <c r="FFD1" s="6"/>
      <c r="FFE1" s="6"/>
      <c r="FFF1" s="6"/>
      <c r="FFG1" s="6"/>
      <c r="FFH1" s="6"/>
      <c r="FFI1" s="6"/>
      <c r="FFJ1" s="6"/>
      <c r="FFK1" s="6"/>
      <c r="FFL1" s="6"/>
      <c r="FFM1" s="6"/>
      <c r="FFN1" s="6"/>
      <c r="FFO1" s="6"/>
      <c r="FFP1" s="6"/>
      <c r="FFQ1" s="6"/>
      <c r="FFR1" s="6"/>
      <c r="FFS1" s="6"/>
      <c r="FFT1" s="6"/>
      <c r="FFU1" s="6"/>
      <c r="FFV1" s="6"/>
      <c r="FFW1" s="6"/>
      <c r="FFX1" s="6"/>
      <c r="FFY1" s="6"/>
      <c r="FFZ1" s="6"/>
      <c r="FGA1" s="6"/>
      <c r="FGB1" s="6"/>
      <c r="FGC1" s="6"/>
      <c r="FGD1" s="6"/>
      <c r="FGE1" s="6"/>
      <c r="FGF1" s="6"/>
      <c r="FGG1" s="6"/>
      <c r="FGH1" s="6"/>
      <c r="FGI1" s="6"/>
      <c r="FGJ1" s="6"/>
      <c r="FGK1" s="6"/>
      <c r="FGL1" s="6"/>
      <c r="FGM1" s="6"/>
      <c r="FGN1" s="6"/>
      <c r="FGO1" s="6"/>
      <c r="FGP1" s="6"/>
      <c r="FGQ1" s="6"/>
      <c r="FGR1" s="6"/>
      <c r="FGS1" s="6"/>
      <c r="FGT1" s="6"/>
      <c r="FGU1" s="6"/>
      <c r="FGV1" s="6"/>
      <c r="FGW1" s="6"/>
      <c r="FGX1" s="6"/>
      <c r="FGY1" s="6"/>
      <c r="FGZ1" s="6"/>
      <c r="FHA1" s="6"/>
      <c r="FHB1" s="6"/>
      <c r="FHC1" s="6"/>
      <c r="FHD1" s="6"/>
      <c r="FHE1" s="6"/>
      <c r="FHF1" s="6"/>
      <c r="FHG1" s="6"/>
      <c r="FHH1" s="6"/>
      <c r="FHI1" s="6"/>
      <c r="FHJ1" s="6"/>
      <c r="FHK1" s="6"/>
      <c r="FHL1" s="6"/>
      <c r="FHM1" s="6"/>
      <c r="FHN1" s="6"/>
      <c r="FHO1" s="6"/>
      <c r="FHP1" s="6"/>
      <c r="FHQ1" s="6"/>
      <c r="FHR1" s="6"/>
      <c r="FHS1" s="6"/>
      <c r="FHT1" s="6"/>
      <c r="FHU1" s="6"/>
      <c r="FHV1" s="6"/>
      <c r="FHW1" s="6"/>
      <c r="FHX1" s="6"/>
      <c r="FHY1" s="6"/>
      <c r="FHZ1" s="6"/>
      <c r="FIA1" s="6"/>
      <c r="FIB1" s="6"/>
      <c r="FIC1" s="6"/>
      <c r="FID1" s="6"/>
      <c r="FIE1" s="6"/>
      <c r="FIF1" s="6"/>
      <c r="FIG1" s="6"/>
      <c r="FIH1" s="6"/>
      <c r="FII1" s="6"/>
      <c r="FIJ1" s="6"/>
      <c r="FIK1" s="6"/>
      <c r="FIL1" s="6"/>
      <c r="FIM1" s="6"/>
      <c r="FIN1" s="6"/>
      <c r="FIO1" s="6"/>
      <c r="FIP1" s="6"/>
      <c r="FIQ1" s="6"/>
      <c r="FIR1" s="6"/>
      <c r="FIS1" s="6"/>
      <c r="FIT1" s="6"/>
      <c r="FIU1" s="6"/>
      <c r="FIV1" s="6"/>
      <c r="FIW1" s="6"/>
      <c r="FIX1" s="6"/>
      <c r="FIY1" s="6"/>
      <c r="FIZ1" s="6"/>
      <c r="FJA1" s="6"/>
      <c r="FJB1" s="6"/>
      <c r="FJC1" s="6"/>
      <c r="FJD1" s="6"/>
      <c r="FJE1" s="6"/>
      <c r="FJF1" s="6"/>
      <c r="FJG1" s="6"/>
      <c r="FJH1" s="6"/>
      <c r="FJI1" s="6"/>
      <c r="FJJ1" s="6"/>
      <c r="FJK1" s="6"/>
      <c r="FJL1" s="6"/>
      <c r="FJM1" s="6"/>
      <c r="FJN1" s="6"/>
      <c r="FJO1" s="6"/>
      <c r="FJP1" s="6"/>
      <c r="FJQ1" s="6"/>
      <c r="FJR1" s="6"/>
      <c r="FJS1" s="6"/>
      <c r="FJT1" s="6"/>
      <c r="FJU1" s="6"/>
      <c r="FJV1" s="6"/>
      <c r="FJW1" s="6"/>
      <c r="FJX1" s="6"/>
      <c r="FJY1" s="6"/>
      <c r="FJZ1" s="6"/>
      <c r="FKA1" s="6"/>
      <c r="FKB1" s="6"/>
      <c r="FKC1" s="6"/>
      <c r="FKD1" s="6"/>
      <c r="FKE1" s="6"/>
      <c r="FKF1" s="6"/>
      <c r="FKG1" s="6"/>
      <c r="FKH1" s="6"/>
      <c r="FKI1" s="6"/>
      <c r="FKJ1" s="6"/>
      <c r="FKK1" s="6"/>
      <c r="FKL1" s="6"/>
      <c r="FKM1" s="6"/>
      <c r="FKN1" s="6"/>
      <c r="FKO1" s="6"/>
      <c r="FKP1" s="6"/>
      <c r="FKQ1" s="6"/>
      <c r="FKR1" s="6"/>
      <c r="FKS1" s="6"/>
      <c r="FKT1" s="6"/>
      <c r="FKU1" s="6"/>
      <c r="FKV1" s="6"/>
      <c r="FKW1" s="6"/>
      <c r="FKX1" s="6"/>
      <c r="FKY1" s="6"/>
      <c r="FKZ1" s="6"/>
      <c r="FLA1" s="6"/>
      <c r="FLB1" s="6"/>
      <c r="FLC1" s="6"/>
      <c r="FLD1" s="6"/>
      <c r="FLE1" s="6"/>
      <c r="FLF1" s="6"/>
      <c r="FLG1" s="6"/>
      <c r="FLH1" s="6"/>
      <c r="FLI1" s="6"/>
      <c r="FLJ1" s="6"/>
      <c r="FLK1" s="6"/>
      <c r="FLL1" s="6"/>
      <c r="FLM1" s="6"/>
      <c r="FLN1" s="6"/>
      <c r="FLO1" s="6"/>
      <c r="FLP1" s="6"/>
      <c r="FLQ1" s="6"/>
      <c r="FLR1" s="6"/>
      <c r="FLS1" s="6"/>
      <c r="FLT1" s="6"/>
      <c r="FLU1" s="6"/>
      <c r="FLV1" s="6"/>
      <c r="FLW1" s="6"/>
      <c r="FLX1" s="6"/>
      <c r="FLY1" s="6"/>
      <c r="FLZ1" s="6"/>
      <c r="FMA1" s="6"/>
      <c r="FMB1" s="6"/>
      <c r="FMC1" s="6"/>
      <c r="FMD1" s="6"/>
      <c r="FME1" s="6"/>
      <c r="FMF1" s="6"/>
      <c r="FMG1" s="6"/>
      <c r="FMH1" s="6"/>
      <c r="FMI1" s="6"/>
      <c r="FMJ1" s="6"/>
      <c r="FMK1" s="6"/>
      <c r="FML1" s="6"/>
      <c r="FMM1" s="6"/>
      <c r="FMN1" s="6"/>
      <c r="FMO1" s="6"/>
      <c r="FMP1" s="6"/>
      <c r="FMQ1" s="6"/>
      <c r="FMR1" s="6"/>
      <c r="FMS1" s="6"/>
      <c r="FMT1" s="6"/>
      <c r="FMU1" s="6"/>
      <c r="FMV1" s="6"/>
      <c r="FMW1" s="6"/>
      <c r="FMX1" s="6"/>
      <c r="FMY1" s="6"/>
      <c r="FMZ1" s="6"/>
      <c r="FNA1" s="6"/>
      <c r="FNB1" s="6"/>
      <c r="FNC1" s="6"/>
      <c r="FND1" s="6"/>
      <c r="FNE1" s="6"/>
      <c r="FNF1" s="6"/>
      <c r="FNG1" s="6"/>
      <c r="FNH1" s="6"/>
      <c r="FNI1" s="6"/>
      <c r="FNJ1" s="6"/>
      <c r="FNK1" s="6"/>
      <c r="FNL1" s="6"/>
      <c r="FNM1" s="6"/>
      <c r="FNN1" s="6"/>
      <c r="FNO1" s="6"/>
      <c r="FNP1" s="6"/>
      <c r="FNQ1" s="6"/>
      <c r="FNR1" s="6"/>
      <c r="FNS1" s="6"/>
      <c r="FNT1" s="6"/>
      <c r="FNU1" s="6"/>
      <c r="FNV1" s="6"/>
      <c r="FNW1" s="6"/>
      <c r="FNX1" s="6"/>
      <c r="FNY1" s="6"/>
      <c r="FNZ1" s="6"/>
      <c r="FOA1" s="6"/>
      <c r="FOB1" s="6"/>
      <c r="FOC1" s="6"/>
      <c r="FOD1" s="6"/>
      <c r="FOE1" s="6"/>
      <c r="FOF1" s="6"/>
      <c r="FOG1" s="6"/>
      <c r="FOH1" s="6"/>
      <c r="FOI1" s="6"/>
      <c r="FOJ1" s="6"/>
      <c r="FOK1" s="6"/>
      <c r="FOL1" s="6"/>
      <c r="FOM1" s="6"/>
      <c r="FON1" s="6"/>
      <c r="FOO1" s="6"/>
      <c r="FOP1" s="6"/>
      <c r="FOQ1" s="6"/>
      <c r="FOR1" s="6"/>
      <c r="FOS1" s="6"/>
      <c r="FOT1" s="6"/>
      <c r="FOU1" s="6"/>
      <c r="FOV1" s="6"/>
      <c r="FOW1" s="6"/>
      <c r="FOX1" s="6"/>
      <c r="FOY1" s="6"/>
      <c r="FOZ1" s="6"/>
      <c r="FPA1" s="6"/>
      <c r="FPB1" s="6"/>
      <c r="FPC1" s="6"/>
      <c r="FPD1" s="6"/>
      <c r="FPE1" s="6"/>
      <c r="FPF1" s="6"/>
      <c r="FPG1" s="6"/>
      <c r="FPH1" s="6"/>
      <c r="FPI1" s="6"/>
      <c r="FPJ1" s="6"/>
      <c r="FPK1" s="6"/>
      <c r="FPL1" s="6"/>
      <c r="FPM1" s="6"/>
      <c r="FPN1" s="6"/>
      <c r="FPO1" s="6"/>
      <c r="FPP1" s="6"/>
      <c r="FPQ1" s="6"/>
      <c r="FPR1" s="6"/>
      <c r="FPS1" s="6"/>
      <c r="FPT1" s="6"/>
      <c r="FPU1" s="6"/>
      <c r="FPV1" s="6"/>
      <c r="FPW1" s="6"/>
      <c r="FPX1" s="6"/>
      <c r="FPY1" s="6"/>
      <c r="FPZ1" s="6"/>
      <c r="FQA1" s="6"/>
      <c r="FQB1" s="6"/>
      <c r="FQC1" s="6"/>
      <c r="FQD1" s="6"/>
      <c r="FQE1" s="6"/>
      <c r="FQF1" s="6"/>
      <c r="FQG1" s="6"/>
      <c r="FQH1" s="6"/>
      <c r="FQI1" s="6"/>
      <c r="FQJ1" s="6"/>
      <c r="FQK1" s="6"/>
      <c r="FQL1" s="6"/>
      <c r="FQM1" s="6"/>
      <c r="FQN1" s="6"/>
      <c r="FQO1" s="6"/>
      <c r="FQP1" s="6"/>
      <c r="FQQ1" s="6"/>
      <c r="FQR1" s="6"/>
      <c r="FQS1" s="6"/>
      <c r="FQT1" s="6"/>
      <c r="FQU1" s="6"/>
      <c r="FQV1" s="6"/>
      <c r="FQW1" s="6"/>
      <c r="FQX1" s="6"/>
      <c r="FQY1" s="6"/>
      <c r="FQZ1" s="6"/>
      <c r="FRA1" s="6"/>
      <c r="FRB1" s="6"/>
      <c r="FRC1" s="6"/>
      <c r="FRD1" s="6"/>
      <c r="FRE1" s="6"/>
      <c r="FRF1" s="6"/>
      <c r="FRG1" s="6"/>
      <c r="FRH1" s="6"/>
      <c r="FRI1" s="6"/>
      <c r="FRJ1" s="6"/>
      <c r="FRK1" s="6"/>
      <c r="FRL1" s="6"/>
      <c r="FRM1" s="6"/>
      <c r="FRN1" s="6"/>
      <c r="FRO1" s="6"/>
      <c r="FRP1" s="6"/>
      <c r="FRQ1" s="6"/>
      <c r="FRR1" s="6"/>
      <c r="FRS1" s="6"/>
      <c r="FRT1" s="6"/>
      <c r="FRU1" s="6"/>
      <c r="FRV1" s="6"/>
      <c r="FRW1" s="6"/>
      <c r="FRX1" s="6"/>
      <c r="FRY1" s="6"/>
      <c r="FRZ1" s="6"/>
      <c r="FSA1" s="6"/>
      <c r="FSB1" s="6"/>
      <c r="FSC1" s="6"/>
      <c r="FSD1" s="6"/>
      <c r="FSE1" s="6"/>
      <c r="FSF1" s="6"/>
      <c r="FSG1" s="6"/>
      <c r="FSH1" s="6"/>
      <c r="FSI1" s="6"/>
      <c r="FSJ1" s="6"/>
      <c r="FSK1" s="6"/>
      <c r="FSL1" s="6"/>
      <c r="FSM1" s="6"/>
      <c r="FSN1" s="6"/>
      <c r="FSO1" s="6"/>
      <c r="FSP1" s="6"/>
      <c r="FSQ1" s="6"/>
      <c r="FSR1" s="6"/>
      <c r="FSS1" s="6"/>
      <c r="FST1" s="6"/>
      <c r="FSU1" s="6"/>
      <c r="FSV1" s="6"/>
      <c r="FSW1" s="6"/>
      <c r="FSX1" s="6"/>
      <c r="FSY1" s="6"/>
      <c r="FSZ1" s="6"/>
      <c r="FTA1" s="6"/>
      <c r="FTB1" s="6"/>
      <c r="FTC1" s="6"/>
      <c r="FTD1" s="6"/>
      <c r="FTE1" s="6"/>
      <c r="FTF1" s="6"/>
      <c r="FTG1" s="6"/>
      <c r="FTH1" s="6"/>
      <c r="FTI1" s="6"/>
      <c r="FTJ1" s="6"/>
      <c r="FTK1" s="6"/>
      <c r="FTL1" s="6"/>
      <c r="FTM1" s="6"/>
      <c r="FTN1" s="6"/>
      <c r="FTO1" s="6"/>
      <c r="FTP1" s="6"/>
      <c r="FTQ1" s="6"/>
      <c r="FTR1" s="6"/>
      <c r="FTS1" s="6"/>
      <c r="FTT1" s="6"/>
      <c r="FTU1" s="6"/>
      <c r="FTV1" s="6"/>
      <c r="FTW1" s="6"/>
      <c r="FTX1" s="6"/>
      <c r="FTY1" s="6"/>
      <c r="FTZ1" s="6"/>
      <c r="FUA1" s="6"/>
      <c r="FUB1" s="6"/>
      <c r="FUC1" s="6"/>
      <c r="FUD1" s="6"/>
      <c r="FUE1" s="6"/>
      <c r="FUF1" s="6"/>
      <c r="FUG1" s="6"/>
      <c r="FUH1" s="6"/>
      <c r="FUI1" s="6"/>
      <c r="FUJ1" s="6"/>
      <c r="FUK1" s="6"/>
      <c r="FUL1" s="6"/>
      <c r="FUM1" s="6"/>
      <c r="FUN1" s="6"/>
      <c r="FUO1" s="6"/>
      <c r="FUP1" s="6"/>
      <c r="FUQ1" s="6"/>
      <c r="FUR1" s="6"/>
      <c r="FUS1" s="6"/>
      <c r="FUT1" s="6"/>
      <c r="FUU1" s="6"/>
      <c r="FUV1" s="6"/>
      <c r="FUW1" s="6"/>
      <c r="FUX1" s="6"/>
      <c r="FUY1" s="6"/>
      <c r="FUZ1" s="6"/>
      <c r="FVA1" s="6"/>
      <c r="FVB1" s="6"/>
      <c r="FVC1" s="6"/>
      <c r="FVD1" s="6"/>
      <c r="FVE1" s="6"/>
      <c r="FVF1" s="6"/>
      <c r="FVG1" s="6"/>
      <c r="FVH1" s="6"/>
      <c r="FVI1" s="6"/>
      <c r="FVJ1" s="6"/>
      <c r="FVK1" s="6"/>
      <c r="FVL1" s="6"/>
      <c r="FVM1" s="6"/>
      <c r="FVN1" s="6"/>
      <c r="FVO1" s="6"/>
      <c r="FVP1" s="6"/>
      <c r="FVQ1" s="6"/>
      <c r="FVR1" s="6"/>
      <c r="FVS1" s="6"/>
      <c r="FVT1" s="6"/>
      <c r="FVU1" s="6"/>
      <c r="FVV1" s="6"/>
      <c r="FVW1" s="6"/>
      <c r="FVX1" s="6"/>
      <c r="FVY1" s="6"/>
      <c r="FVZ1" s="6"/>
      <c r="FWA1" s="6"/>
      <c r="FWB1" s="6"/>
      <c r="FWC1" s="6"/>
      <c r="FWD1" s="6"/>
      <c r="FWE1" s="6"/>
      <c r="FWF1" s="6"/>
      <c r="FWG1" s="6"/>
      <c r="FWH1" s="6"/>
      <c r="FWI1" s="6"/>
      <c r="FWJ1" s="6"/>
      <c r="FWK1" s="6"/>
      <c r="FWL1" s="6"/>
      <c r="FWM1" s="6"/>
      <c r="FWN1" s="6"/>
      <c r="FWO1" s="6"/>
      <c r="FWP1" s="6"/>
      <c r="FWQ1" s="6"/>
      <c r="FWR1" s="6"/>
      <c r="FWS1" s="6"/>
      <c r="FWT1" s="6"/>
      <c r="FWU1" s="6"/>
      <c r="FWV1" s="6"/>
      <c r="FWW1" s="6"/>
      <c r="FWX1" s="6"/>
      <c r="FWY1" s="6"/>
      <c r="FWZ1" s="6"/>
      <c r="FXA1" s="6"/>
      <c r="FXB1" s="6"/>
      <c r="FXC1" s="6"/>
      <c r="FXD1" s="6"/>
      <c r="FXE1" s="6"/>
      <c r="FXF1" s="6"/>
      <c r="FXG1" s="6"/>
      <c r="FXH1" s="6"/>
      <c r="FXI1" s="6"/>
      <c r="FXJ1" s="6"/>
      <c r="FXK1" s="6"/>
      <c r="FXL1" s="6"/>
      <c r="FXM1" s="6"/>
      <c r="FXN1" s="6"/>
      <c r="FXO1" s="6"/>
      <c r="FXP1" s="6"/>
      <c r="FXQ1" s="6"/>
      <c r="FXR1" s="6"/>
      <c r="FXS1" s="6"/>
      <c r="FXT1" s="6"/>
      <c r="FXU1" s="6"/>
      <c r="FXV1" s="6"/>
      <c r="FXW1" s="6"/>
      <c r="FXX1" s="6"/>
      <c r="FXY1" s="6"/>
      <c r="FXZ1" s="6"/>
      <c r="FYA1" s="6"/>
      <c r="FYB1" s="6"/>
      <c r="FYC1" s="6"/>
      <c r="FYD1" s="6"/>
      <c r="FYE1" s="6"/>
      <c r="FYF1" s="6"/>
      <c r="FYG1" s="6"/>
      <c r="FYH1" s="6"/>
      <c r="FYI1" s="6"/>
      <c r="FYJ1" s="6"/>
      <c r="FYK1" s="6"/>
      <c r="FYL1" s="6"/>
      <c r="FYM1" s="6"/>
      <c r="FYN1" s="6"/>
      <c r="FYO1" s="6"/>
      <c r="FYP1" s="6"/>
      <c r="FYQ1" s="6"/>
      <c r="FYR1" s="6"/>
      <c r="FYS1" s="6"/>
      <c r="FYT1" s="6"/>
      <c r="FYU1" s="6"/>
      <c r="FYV1" s="6"/>
      <c r="FYW1" s="6"/>
      <c r="FYX1" s="6"/>
      <c r="FYY1" s="6"/>
      <c r="FYZ1" s="6"/>
      <c r="FZA1" s="6"/>
      <c r="FZB1" s="6"/>
      <c r="FZC1" s="6"/>
      <c r="FZD1" s="6"/>
      <c r="FZE1" s="6"/>
      <c r="FZF1" s="6"/>
      <c r="FZG1" s="6"/>
      <c r="FZH1" s="6"/>
      <c r="FZI1" s="6"/>
      <c r="FZJ1" s="6"/>
      <c r="FZK1" s="6"/>
      <c r="FZL1" s="6"/>
      <c r="FZM1" s="6"/>
      <c r="FZN1" s="6"/>
      <c r="FZO1" s="6"/>
      <c r="FZP1" s="6"/>
      <c r="FZQ1" s="6"/>
      <c r="FZR1" s="6"/>
      <c r="FZS1" s="6"/>
      <c r="FZT1" s="6"/>
      <c r="FZU1" s="6"/>
      <c r="FZV1" s="6"/>
      <c r="FZW1" s="6"/>
      <c r="FZX1" s="6"/>
      <c r="FZY1" s="6"/>
      <c r="FZZ1" s="6"/>
      <c r="GAA1" s="6"/>
      <c r="GAB1" s="6"/>
      <c r="GAC1" s="6"/>
      <c r="GAD1" s="6"/>
      <c r="GAE1" s="6"/>
      <c r="GAF1" s="6"/>
      <c r="GAG1" s="6"/>
      <c r="GAH1" s="6"/>
      <c r="GAI1" s="6"/>
      <c r="GAJ1" s="6"/>
      <c r="GAK1" s="6"/>
      <c r="GAL1" s="6"/>
      <c r="GAM1" s="6"/>
      <c r="GAN1" s="6"/>
      <c r="GAO1" s="6"/>
      <c r="GAP1" s="6"/>
      <c r="GAQ1" s="6"/>
      <c r="GAR1" s="6"/>
      <c r="GAS1" s="6"/>
      <c r="GAT1" s="6"/>
      <c r="GAU1" s="6"/>
      <c r="GAV1" s="6"/>
      <c r="GAW1" s="6"/>
      <c r="GAX1" s="6"/>
      <c r="GAY1" s="6"/>
      <c r="GAZ1" s="6"/>
      <c r="GBA1" s="6"/>
      <c r="GBB1" s="6"/>
      <c r="GBC1" s="6"/>
      <c r="GBD1" s="6"/>
      <c r="GBE1" s="6"/>
      <c r="GBF1" s="6"/>
      <c r="GBG1" s="6"/>
      <c r="GBH1" s="6"/>
      <c r="GBI1" s="6"/>
      <c r="GBJ1" s="6"/>
      <c r="GBK1" s="6"/>
      <c r="GBL1" s="6"/>
      <c r="GBM1" s="6"/>
      <c r="GBN1" s="6"/>
      <c r="GBO1" s="6"/>
      <c r="GBP1" s="6"/>
      <c r="GBQ1" s="6"/>
      <c r="GBR1" s="6"/>
      <c r="GBS1" s="6"/>
      <c r="GBT1" s="6"/>
      <c r="GBU1" s="6"/>
      <c r="GBV1" s="6"/>
      <c r="GBW1" s="6"/>
      <c r="GBX1" s="6"/>
      <c r="GBY1" s="6"/>
      <c r="GBZ1" s="6"/>
      <c r="GCA1" s="6"/>
      <c r="GCB1" s="6"/>
      <c r="GCC1" s="6"/>
      <c r="GCD1" s="6"/>
      <c r="GCE1" s="6"/>
      <c r="GCF1" s="6"/>
      <c r="GCG1" s="6"/>
      <c r="GCH1" s="6"/>
      <c r="GCI1" s="6"/>
      <c r="GCJ1" s="6"/>
      <c r="GCK1" s="6"/>
      <c r="GCL1" s="6"/>
      <c r="GCM1" s="6"/>
      <c r="GCN1" s="6"/>
      <c r="GCO1" s="6"/>
      <c r="GCP1" s="6"/>
      <c r="GCQ1" s="6"/>
      <c r="GCR1" s="6"/>
      <c r="GCS1" s="6"/>
      <c r="GCT1" s="6"/>
      <c r="GCU1" s="6"/>
      <c r="GCV1" s="6"/>
      <c r="GCW1" s="6"/>
      <c r="GCX1" s="6"/>
      <c r="GCY1" s="6"/>
      <c r="GCZ1" s="6"/>
      <c r="GDA1" s="6"/>
      <c r="GDB1" s="6"/>
      <c r="GDC1" s="6"/>
      <c r="GDD1" s="6"/>
      <c r="GDE1" s="6"/>
      <c r="GDF1" s="6"/>
      <c r="GDG1" s="6"/>
      <c r="GDH1" s="6"/>
      <c r="GDI1" s="6"/>
      <c r="GDJ1" s="6"/>
      <c r="GDK1" s="6"/>
      <c r="GDL1" s="6"/>
      <c r="GDM1" s="6"/>
      <c r="GDN1" s="6"/>
      <c r="GDO1" s="6"/>
      <c r="GDP1" s="6"/>
      <c r="GDQ1" s="6"/>
      <c r="GDR1" s="6"/>
      <c r="GDS1" s="6"/>
      <c r="GDT1" s="6"/>
      <c r="GDU1" s="6"/>
      <c r="GDV1" s="6"/>
      <c r="GDW1" s="6"/>
      <c r="GDX1" s="6"/>
      <c r="GDY1" s="6"/>
      <c r="GDZ1" s="6"/>
      <c r="GEA1" s="6"/>
      <c r="GEB1" s="6"/>
      <c r="GEC1" s="6"/>
      <c r="GED1" s="6"/>
      <c r="GEE1" s="6"/>
      <c r="GEF1" s="6"/>
      <c r="GEG1" s="6"/>
      <c r="GEH1" s="6"/>
      <c r="GEI1" s="6"/>
      <c r="GEJ1" s="6"/>
      <c r="GEK1" s="6"/>
      <c r="GEL1" s="6"/>
      <c r="GEM1" s="6"/>
      <c r="GEN1" s="6"/>
      <c r="GEO1" s="6"/>
      <c r="GEP1" s="6"/>
      <c r="GEQ1" s="6"/>
      <c r="GER1" s="6"/>
      <c r="GES1" s="6"/>
      <c r="GET1" s="6"/>
      <c r="GEU1" s="6"/>
      <c r="GEV1" s="6"/>
      <c r="GEW1" s="6"/>
      <c r="GEX1" s="6"/>
      <c r="GEY1" s="6"/>
      <c r="GEZ1" s="6"/>
      <c r="GFA1" s="6"/>
      <c r="GFB1" s="6"/>
      <c r="GFC1" s="6"/>
      <c r="GFD1" s="6"/>
      <c r="GFE1" s="6"/>
      <c r="GFF1" s="6"/>
      <c r="GFG1" s="6"/>
      <c r="GFH1" s="6"/>
      <c r="GFI1" s="6"/>
      <c r="GFJ1" s="6"/>
      <c r="GFK1" s="6"/>
      <c r="GFL1" s="6"/>
      <c r="GFM1" s="6"/>
      <c r="GFN1" s="6"/>
      <c r="GFO1" s="6"/>
      <c r="GFP1" s="6"/>
      <c r="GFQ1" s="6"/>
      <c r="GFR1" s="6"/>
      <c r="GFS1" s="6"/>
      <c r="GFT1" s="6"/>
      <c r="GFU1" s="6"/>
      <c r="GFV1" s="6"/>
      <c r="GFW1" s="6"/>
      <c r="GFX1" s="6"/>
      <c r="GFY1" s="6"/>
      <c r="GFZ1" s="6"/>
      <c r="GGA1" s="6"/>
      <c r="GGB1" s="6"/>
      <c r="GGC1" s="6"/>
      <c r="GGD1" s="6"/>
      <c r="GGE1" s="6"/>
      <c r="GGF1" s="6"/>
      <c r="GGG1" s="6"/>
      <c r="GGH1" s="6"/>
      <c r="GGI1" s="6"/>
      <c r="GGJ1" s="6"/>
      <c r="GGK1" s="6"/>
      <c r="GGL1" s="6"/>
      <c r="GGM1" s="6"/>
      <c r="GGN1" s="6"/>
      <c r="GGO1" s="6"/>
      <c r="GGP1" s="6"/>
      <c r="GGQ1" s="6"/>
      <c r="GGR1" s="6"/>
      <c r="GGS1" s="6"/>
      <c r="GGT1" s="6"/>
      <c r="GGU1" s="6"/>
      <c r="GGV1" s="6"/>
      <c r="GGW1" s="6"/>
      <c r="GGX1" s="6"/>
      <c r="GGY1" s="6"/>
      <c r="GGZ1" s="6"/>
      <c r="GHA1" s="6"/>
      <c r="GHB1" s="6"/>
      <c r="GHC1" s="6"/>
      <c r="GHD1" s="6"/>
      <c r="GHE1" s="6"/>
      <c r="GHF1" s="6"/>
      <c r="GHG1" s="6"/>
      <c r="GHH1" s="6"/>
      <c r="GHI1" s="6"/>
      <c r="GHJ1" s="6"/>
      <c r="GHK1" s="6"/>
      <c r="GHL1" s="6"/>
      <c r="GHM1" s="6"/>
      <c r="GHN1" s="6"/>
      <c r="GHO1" s="6"/>
      <c r="GHP1" s="6"/>
      <c r="GHQ1" s="6"/>
      <c r="GHR1" s="6"/>
      <c r="GHS1" s="6"/>
      <c r="GHT1" s="6"/>
      <c r="GHU1" s="6"/>
      <c r="GHV1" s="6"/>
      <c r="GHW1" s="6"/>
      <c r="GHX1" s="6"/>
      <c r="GHY1" s="6"/>
      <c r="GHZ1" s="6"/>
      <c r="GIA1" s="6"/>
      <c r="GIB1" s="6"/>
      <c r="GIC1" s="6"/>
      <c r="GID1" s="6"/>
      <c r="GIE1" s="6"/>
      <c r="GIF1" s="6"/>
      <c r="GIG1" s="6"/>
      <c r="GIH1" s="6"/>
      <c r="GII1" s="6"/>
      <c r="GIJ1" s="6"/>
      <c r="GIK1" s="6"/>
      <c r="GIL1" s="6"/>
      <c r="GIM1" s="6"/>
      <c r="GIN1" s="6"/>
      <c r="GIO1" s="6"/>
      <c r="GIP1" s="6"/>
      <c r="GIQ1" s="6"/>
      <c r="GIR1" s="6"/>
      <c r="GIS1" s="6"/>
      <c r="GIT1" s="6"/>
      <c r="GIU1" s="6"/>
      <c r="GIV1" s="6"/>
      <c r="GIW1" s="6"/>
      <c r="GIX1" s="6"/>
      <c r="GIY1" s="6"/>
      <c r="GIZ1" s="6"/>
      <c r="GJA1" s="6"/>
      <c r="GJB1" s="6"/>
      <c r="GJC1" s="6"/>
      <c r="GJD1" s="6"/>
      <c r="GJE1" s="6"/>
      <c r="GJF1" s="6"/>
      <c r="GJG1" s="6"/>
      <c r="GJH1" s="6"/>
      <c r="GJI1" s="6"/>
      <c r="GJJ1" s="6"/>
      <c r="GJK1" s="6"/>
      <c r="GJL1" s="6"/>
      <c r="GJM1" s="6"/>
      <c r="GJN1" s="6"/>
      <c r="GJO1" s="6"/>
      <c r="GJP1" s="6"/>
      <c r="GJQ1" s="6"/>
      <c r="GJR1" s="6"/>
      <c r="GJS1" s="6"/>
      <c r="GJT1" s="6"/>
      <c r="GJU1" s="6"/>
      <c r="GJV1" s="6"/>
      <c r="GJW1" s="6"/>
      <c r="GJX1" s="6"/>
      <c r="GJY1" s="6"/>
      <c r="GJZ1" s="6"/>
      <c r="GKA1" s="6"/>
      <c r="GKB1" s="6"/>
      <c r="GKC1" s="6"/>
      <c r="GKD1" s="6"/>
      <c r="GKE1" s="6"/>
      <c r="GKF1" s="6"/>
      <c r="GKG1" s="6"/>
      <c r="GKH1" s="6"/>
      <c r="GKI1" s="6"/>
      <c r="GKJ1" s="6"/>
      <c r="GKK1" s="6"/>
      <c r="GKL1" s="6"/>
      <c r="GKM1" s="6"/>
      <c r="GKN1" s="6"/>
      <c r="GKO1" s="6"/>
      <c r="GKP1" s="6"/>
      <c r="GKQ1" s="6"/>
      <c r="GKR1" s="6"/>
      <c r="GKS1" s="6"/>
      <c r="GKT1" s="6"/>
      <c r="GKU1" s="6"/>
      <c r="GKV1" s="6"/>
      <c r="GKW1" s="6"/>
      <c r="GKX1" s="6"/>
      <c r="GKY1" s="6"/>
      <c r="GKZ1" s="6"/>
      <c r="GLA1" s="6"/>
      <c r="GLB1" s="6"/>
      <c r="GLC1" s="6"/>
      <c r="GLD1" s="6"/>
      <c r="GLE1" s="6"/>
      <c r="GLF1" s="6"/>
      <c r="GLG1" s="6"/>
      <c r="GLH1" s="6"/>
      <c r="GLI1" s="6"/>
      <c r="GLJ1" s="6"/>
      <c r="GLK1" s="6"/>
      <c r="GLL1" s="6"/>
      <c r="GLM1" s="6"/>
      <c r="GLN1" s="6"/>
      <c r="GLO1" s="6"/>
      <c r="GLP1" s="6"/>
      <c r="GLQ1" s="6"/>
      <c r="GLR1" s="6"/>
      <c r="GLS1" s="6"/>
      <c r="GLT1" s="6"/>
      <c r="GLU1" s="6"/>
      <c r="GLV1" s="6"/>
      <c r="GLW1" s="6"/>
      <c r="GLX1" s="6"/>
      <c r="GLY1" s="6"/>
      <c r="GLZ1" s="6"/>
      <c r="GMA1" s="6"/>
      <c r="GMB1" s="6"/>
      <c r="GMC1" s="6"/>
      <c r="GMD1" s="6"/>
      <c r="GME1" s="6"/>
      <c r="GMF1" s="6"/>
      <c r="GMG1" s="6"/>
      <c r="GMH1" s="6"/>
      <c r="GMI1" s="6"/>
      <c r="GMJ1" s="6"/>
      <c r="GMK1" s="6"/>
      <c r="GML1" s="6"/>
      <c r="GMM1" s="6"/>
      <c r="GMN1" s="6"/>
      <c r="GMO1" s="6"/>
      <c r="GMP1" s="6"/>
      <c r="GMQ1" s="6"/>
      <c r="GMR1" s="6"/>
      <c r="GMS1" s="6"/>
      <c r="GMT1" s="6"/>
      <c r="GMU1" s="6"/>
      <c r="GMV1" s="6"/>
      <c r="GMW1" s="6"/>
      <c r="GMX1" s="6"/>
      <c r="GMY1" s="6"/>
      <c r="GMZ1" s="6"/>
      <c r="GNA1" s="6"/>
      <c r="GNB1" s="6"/>
      <c r="GNC1" s="6"/>
      <c r="GND1" s="6"/>
      <c r="GNE1" s="6"/>
      <c r="GNF1" s="6"/>
      <c r="GNG1" s="6"/>
      <c r="GNH1" s="6"/>
      <c r="GNI1" s="6"/>
      <c r="GNJ1" s="6"/>
      <c r="GNK1" s="6"/>
      <c r="GNL1" s="6"/>
      <c r="GNM1" s="6"/>
      <c r="GNN1" s="6"/>
      <c r="GNO1" s="6"/>
      <c r="GNP1" s="6"/>
      <c r="GNQ1" s="6"/>
      <c r="GNR1" s="6"/>
      <c r="GNS1" s="6"/>
      <c r="GNT1" s="6"/>
      <c r="GNU1" s="6"/>
      <c r="GNV1" s="6"/>
      <c r="GNW1" s="6"/>
      <c r="GNX1" s="6"/>
      <c r="GNY1" s="6"/>
      <c r="GNZ1" s="6"/>
      <c r="GOA1" s="6"/>
      <c r="GOB1" s="6"/>
      <c r="GOC1" s="6"/>
      <c r="GOD1" s="6"/>
      <c r="GOE1" s="6"/>
      <c r="GOF1" s="6"/>
      <c r="GOG1" s="6"/>
      <c r="GOH1" s="6"/>
      <c r="GOI1" s="6"/>
      <c r="GOJ1" s="6"/>
      <c r="GOK1" s="6"/>
      <c r="GOL1" s="6"/>
      <c r="GOM1" s="6"/>
      <c r="GON1" s="6"/>
      <c r="GOO1" s="6"/>
      <c r="GOP1" s="6"/>
      <c r="GOQ1" s="6"/>
      <c r="GOR1" s="6"/>
      <c r="GOS1" s="6"/>
      <c r="GOT1" s="6"/>
      <c r="GOU1" s="6"/>
      <c r="GOV1" s="6"/>
      <c r="GOW1" s="6"/>
      <c r="GOX1" s="6"/>
      <c r="GOY1" s="6"/>
      <c r="GOZ1" s="6"/>
      <c r="GPA1" s="6"/>
      <c r="GPB1" s="6"/>
      <c r="GPC1" s="6"/>
      <c r="GPD1" s="6"/>
      <c r="GPE1" s="6"/>
      <c r="GPF1" s="6"/>
      <c r="GPG1" s="6"/>
      <c r="GPH1" s="6"/>
      <c r="GPI1" s="6"/>
      <c r="GPJ1" s="6"/>
      <c r="GPK1" s="6"/>
      <c r="GPL1" s="6"/>
      <c r="GPM1" s="6"/>
      <c r="GPN1" s="6"/>
      <c r="GPO1" s="6"/>
      <c r="GPP1" s="6"/>
      <c r="GPQ1" s="6"/>
      <c r="GPR1" s="6"/>
      <c r="GPS1" s="6"/>
      <c r="GPT1" s="6"/>
      <c r="GPU1" s="6"/>
      <c r="GPV1" s="6"/>
      <c r="GPW1" s="6"/>
      <c r="GPX1" s="6"/>
      <c r="GPY1" s="6"/>
      <c r="GPZ1" s="6"/>
      <c r="GQA1" s="6"/>
      <c r="GQB1" s="6"/>
      <c r="GQC1" s="6"/>
      <c r="GQD1" s="6"/>
      <c r="GQE1" s="6"/>
      <c r="GQF1" s="6"/>
      <c r="GQG1" s="6"/>
      <c r="GQH1" s="6"/>
      <c r="GQI1" s="6"/>
      <c r="GQJ1" s="6"/>
      <c r="GQK1" s="6"/>
      <c r="GQL1" s="6"/>
      <c r="GQM1" s="6"/>
      <c r="GQN1" s="6"/>
      <c r="GQO1" s="6"/>
      <c r="GQP1" s="6"/>
      <c r="GQQ1" s="6"/>
      <c r="GQR1" s="6"/>
      <c r="GQS1" s="6"/>
      <c r="GQT1" s="6"/>
      <c r="GQU1" s="6"/>
      <c r="GQV1" s="6"/>
      <c r="GQW1" s="6"/>
      <c r="GQX1" s="6"/>
      <c r="GQY1" s="6"/>
      <c r="GQZ1" s="6"/>
      <c r="GRA1" s="6"/>
      <c r="GRB1" s="6"/>
      <c r="GRC1" s="6"/>
      <c r="GRD1" s="6"/>
      <c r="GRE1" s="6"/>
      <c r="GRF1" s="6"/>
      <c r="GRG1" s="6"/>
      <c r="GRH1" s="6"/>
      <c r="GRI1" s="6"/>
      <c r="GRJ1" s="6"/>
      <c r="GRK1" s="6"/>
      <c r="GRL1" s="6"/>
      <c r="GRM1" s="6"/>
      <c r="GRN1" s="6"/>
      <c r="GRO1" s="6"/>
      <c r="GRP1" s="6"/>
      <c r="GRQ1" s="6"/>
      <c r="GRR1" s="6"/>
      <c r="GRS1" s="6"/>
      <c r="GRT1" s="6"/>
      <c r="GRU1" s="6"/>
      <c r="GRV1" s="6"/>
      <c r="GRW1" s="6"/>
      <c r="GRX1" s="6"/>
      <c r="GRY1" s="6"/>
      <c r="GRZ1" s="6"/>
      <c r="GSA1" s="6"/>
      <c r="GSB1" s="6"/>
      <c r="GSC1" s="6"/>
      <c r="GSD1" s="6"/>
      <c r="GSE1" s="6"/>
      <c r="GSF1" s="6"/>
      <c r="GSG1" s="6"/>
      <c r="GSH1" s="6"/>
      <c r="GSI1" s="6"/>
      <c r="GSJ1" s="6"/>
      <c r="GSK1" s="6"/>
      <c r="GSL1" s="6"/>
      <c r="GSM1" s="6"/>
      <c r="GSN1" s="6"/>
      <c r="GSO1" s="6"/>
      <c r="GSP1" s="6"/>
      <c r="GSQ1" s="6"/>
      <c r="GSR1" s="6"/>
      <c r="GSS1" s="6"/>
      <c r="GST1" s="6"/>
      <c r="GSU1" s="6"/>
      <c r="GSV1" s="6"/>
      <c r="GSW1" s="6"/>
      <c r="GSX1" s="6"/>
      <c r="GSY1" s="6"/>
      <c r="GSZ1" s="6"/>
      <c r="GTA1" s="6"/>
      <c r="GTB1" s="6"/>
      <c r="GTC1" s="6"/>
      <c r="GTD1" s="6"/>
      <c r="GTE1" s="6"/>
      <c r="GTF1" s="6"/>
      <c r="GTG1" s="6"/>
      <c r="GTH1" s="6"/>
      <c r="GTI1" s="6"/>
      <c r="GTJ1" s="6"/>
      <c r="GTK1" s="6"/>
      <c r="GTL1" s="6"/>
      <c r="GTM1" s="6"/>
      <c r="GTN1" s="6"/>
      <c r="GTO1" s="6"/>
      <c r="GTP1" s="6"/>
      <c r="GTQ1" s="6"/>
      <c r="GTR1" s="6"/>
      <c r="GTS1" s="6"/>
      <c r="GTT1" s="6"/>
      <c r="GTU1" s="6"/>
      <c r="GTV1" s="6"/>
      <c r="GTW1" s="6"/>
      <c r="GTX1" s="6"/>
      <c r="GTY1" s="6"/>
      <c r="GTZ1" s="6"/>
      <c r="GUA1" s="6"/>
      <c r="GUB1" s="6"/>
      <c r="GUC1" s="6"/>
      <c r="GUD1" s="6"/>
      <c r="GUE1" s="6"/>
      <c r="GUF1" s="6"/>
      <c r="GUG1" s="6"/>
      <c r="GUH1" s="6"/>
      <c r="GUI1" s="6"/>
      <c r="GUJ1" s="6"/>
      <c r="GUK1" s="6"/>
      <c r="GUL1" s="6"/>
      <c r="GUM1" s="6"/>
      <c r="GUN1" s="6"/>
      <c r="GUO1" s="6"/>
      <c r="GUP1" s="6"/>
      <c r="GUQ1" s="6"/>
      <c r="GUR1" s="6"/>
      <c r="GUS1" s="6"/>
      <c r="GUT1" s="6"/>
      <c r="GUU1" s="6"/>
      <c r="GUV1" s="6"/>
      <c r="GUW1" s="6"/>
      <c r="GUX1" s="6"/>
      <c r="GUY1" s="6"/>
      <c r="GUZ1" s="6"/>
      <c r="GVA1" s="6"/>
      <c r="GVB1" s="6"/>
      <c r="GVC1" s="6"/>
      <c r="GVD1" s="6"/>
      <c r="GVE1" s="6"/>
      <c r="GVF1" s="6"/>
      <c r="GVG1" s="6"/>
      <c r="GVH1" s="6"/>
      <c r="GVI1" s="6"/>
      <c r="GVJ1" s="6"/>
      <c r="GVK1" s="6"/>
      <c r="GVL1" s="6"/>
      <c r="GVM1" s="6"/>
      <c r="GVN1" s="6"/>
      <c r="GVO1" s="6"/>
      <c r="GVP1" s="6"/>
      <c r="GVQ1" s="6"/>
      <c r="GVR1" s="6"/>
      <c r="GVS1" s="6"/>
      <c r="GVT1" s="6"/>
      <c r="GVU1" s="6"/>
      <c r="GVV1" s="6"/>
      <c r="GVW1" s="6"/>
      <c r="GVX1" s="6"/>
      <c r="GVY1" s="6"/>
      <c r="GVZ1" s="6"/>
      <c r="GWA1" s="6"/>
      <c r="GWB1" s="6"/>
      <c r="GWC1" s="6"/>
      <c r="GWD1" s="6"/>
      <c r="GWE1" s="6"/>
      <c r="GWF1" s="6"/>
      <c r="GWG1" s="6"/>
      <c r="GWH1" s="6"/>
      <c r="GWI1" s="6"/>
      <c r="GWJ1" s="6"/>
      <c r="GWK1" s="6"/>
      <c r="GWL1" s="6"/>
      <c r="GWM1" s="6"/>
      <c r="GWN1" s="6"/>
      <c r="GWO1" s="6"/>
      <c r="GWP1" s="6"/>
      <c r="GWQ1" s="6"/>
      <c r="GWR1" s="6"/>
      <c r="GWS1" s="6"/>
      <c r="GWT1" s="6"/>
      <c r="GWU1" s="6"/>
      <c r="GWV1" s="6"/>
      <c r="GWW1" s="6"/>
      <c r="GWX1" s="6"/>
      <c r="GWY1" s="6"/>
      <c r="GWZ1" s="6"/>
      <c r="GXA1" s="6"/>
      <c r="GXB1" s="6"/>
      <c r="GXC1" s="6"/>
      <c r="GXD1" s="6"/>
      <c r="GXE1" s="6"/>
      <c r="GXF1" s="6"/>
      <c r="GXG1" s="6"/>
      <c r="GXH1" s="6"/>
      <c r="GXI1" s="6"/>
      <c r="GXJ1" s="6"/>
      <c r="GXK1" s="6"/>
      <c r="GXL1" s="6"/>
      <c r="GXM1" s="6"/>
      <c r="GXN1" s="6"/>
      <c r="GXO1" s="6"/>
      <c r="GXP1" s="6"/>
      <c r="GXQ1" s="6"/>
      <c r="GXR1" s="6"/>
      <c r="GXS1" s="6"/>
      <c r="GXT1" s="6"/>
      <c r="GXU1" s="6"/>
      <c r="GXV1" s="6"/>
      <c r="GXW1" s="6"/>
      <c r="GXX1" s="6"/>
      <c r="GXY1" s="6"/>
      <c r="GXZ1" s="6"/>
      <c r="GYA1" s="6"/>
      <c r="GYB1" s="6"/>
      <c r="GYC1" s="6"/>
      <c r="GYD1" s="6"/>
      <c r="GYE1" s="6"/>
      <c r="GYF1" s="6"/>
      <c r="GYG1" s="6"/>
      <c r="GYH1" s="6"/>
      <c r="GYI1" s="6"/>
      <c r="GYJ1" s="6"/>
      <c r="GYK1" s="6"/>
      <c r="GYL1" s="6"/>
      <c r="GYM1" s="6"/>
      <c r="GYN1" s="6"/>
      <c r="GYO1" s="6"/>
      <c r="GYP1" s="6"/>
      <c r="GYQ1" s="6"/>
      <c r="GYR1" s="6"/>
      <c r="GYS1" s="6"/>
      <c r="GYT1" s="6"/>
      <c r="GYU1" s="6"/>
      <c r="GYV1" s="6"/>
      <c r="GYW1" s="6"/>
      <c r="GYX1" s="6"/>
      <c r="GYY1" s="6"/>
      <c r="GYZ1" s="6"/>
      <c r="GZA1" s="6"/>
      <c r="GZB1" s="6"/>
      <c r="GZC1" s="6"/>
      <c r="GZD1" s="6"/>
      <c r="GZE1" s="6"/>
      <c r="GZF1" s="6"/>
      <c r="GZG1" s="6"/>
      <c r="GZH1" s="6"/>
      <c r="GZI1" s="6"/>
      <c r="GZJ1" s="6"/>
      <c r="GZK1" s="6"/>
      <c r="GZL1" s="6"/>
      <c r="GZM1" s="6"/>
      <c r="GZN1" s="6"/>
      <c r="GZO1" s="6"/>
      <c r="GZP1" s="6"/>
      <c r="GZQ1" s="6"/>
      <c r="GZR1" s="6"/>
      <c r="GZS1" s="6"/>
      <c r="GZT1" s="6"/>
      <c r="GZU1" s="6"/>
      <c r="GZV1" s="6"/>
      <c r="GZW1" s="6"/>
      <c r="GZX1" s="6"/>
      <c r="GZY1" s="6"/>
      <c r="GZZ1" s="6"/>
      <c r="HAA1" s="6"/>
      <c r="HAB1" s="6"/>
      <c r="HAC1" s="6"/>
      <c r="HAD1" s="6"/>
      <c r="HAE1" s="6"/>
      <c r="HAF1" s="6"/>
      <c r="HAG1" s="6"/>
      <c r="HAH1" s="6"/>
      <c r="HAI1" s="6"/>
      <c r="HAJ1" s="6"/>
      <c r="HAK1" s="6"/>
      <c r="HAL1" s="6"/>
      <c r="HAM1" s="6"/>
      <c r="HAN1" s="6"/>
      <c r="HAO1" s="6"/>
      <c r="HAP1" s="6"/>
      <c r="HAQ1" s="6"/>
      <c r="HAR1" s="6"/>
      <c r="HAS1" s="6"/>
      <c r="HAT1" s="6"/>
      <c r="HAU1" s="6"/>
      <c r="HAV1" s="6"/>
      <c r="HAW1" s="6"/>
      <c r="HAX1" s="6"/>
      <c r="HAY1" s="6"/>
      <c r="HAZ1" s="6"/>
      <c r="HBA1" s="6"/>
      <c r="HBB1" s="6"/>
      <c r="HBC1" s="6"/>
      <c r="HBD1" s="6"/>
      <c r="HBE1" s="6"/>
      <c r="HBF1" s="6"/>
      <c r="HBG1" s="6"/>
      <c r="HBH1" s="6"/>
      <c r="HBI1" s="6"/>
      <c r="HBJ1" s="6"/>
      <c r="HBK1" s="6"/>
      <c r="HBL1" s="6"/>
      <c r="HBM1" s="6"/>
      <c r="HBN1" s="6"/>
      <c r="HBO1" s="6"/>
      <c r="HBP1" s="6"/>
      <c r="HBQ1" s="6"/>
      <c r="HBR1" s="6"/>
      <c r="HBS1" s="6"/>
      <c r="HBT1" s="6"/>
      <c r="HBU1" s="6"/>
      <c r="HBV1" s="6"/>
      <c r="HBW1" s="6"/>
      <c r="HBX1" s="6"/>
      <c r="HBY1" s="6"/>
      <c r="HBZ1" s="6"/>
      <c r="HCA1" s="6"/>
      <c r="HCB1" s="6"/>
      <c r="HCC1" s="6"/>
      <c r="HCD1" s="6"/>
      <c r="HCE1" s="6"/>
      <c r="HCF1" s="6"/>
      <c r="HCG1" s="6"/>
      <c r="HCH1" s="6"/>
      <c r="HCI1" s="6"/>
      <c r="HCJ1" s="6"/>
      <c r="HCK1" s="6"/>
      <c r="HCL1" s="6"/>
      <c r="HCM1" s="6"/>
      <c r="HCN1" s="6"/>
      <c r="HCO1" s="6"/>
      <c r="HCP1" s="6"/>
      <c r="HCQ1" s="6"/>
      <c r="HCR1" s="6"/>
      <c r="HCS1" s="6"/>
      <c r="HCT1" s="6"/>
      <c r="HCU1" s="6"/>
      <c r="HCV1" s="6"/>
      <c r="HCW1" s="6"/>
      <c r="HCX1" s="6"/>
      <c r="HCY1" s="6"/>
      <c r="HCZ1" s="6"/>
      <c r="HDA1" s="6"/>
      <c r="HDB1" s="6"/>
      <c r="HDC1" s="6"/>
      <c r="HDD1" s="6"/>
      <c r="HDE1" s="6"/>
      <c r="HDF1" s="6"/>
      <c r="HDG1" s="6"/>
      <c r="HDH1" s="6"/>
      <c r="HDI1" s="6"/>
      <c r="HDJ1" s="6"/>
      <c r="HDK1" s="6"/>
      <c r="HDL1" s="6"/>
      <c r="HDM1" s="6"/>
      <c r="HDN1" s="6"/>
      <c r="HDO1" s="6"/>
      <c r="HDP1" s="6"/>
      <c r="HDQ1" s="6"/>
      <c r="HDR1" s="6"/>
      <c r="HDS1" s="6"/>
      <c r="HDT1" s="6"/>
      <c r="HDU1" s="6"/>
      <c r="HDV1" s="6"/>
      <c r="HDW1" s="6"/>
      <c r="HDX1" s="6"/>
      <c r="HDY1" s="6"/>
      <c r="HDZ1" s="6"/>
      <c r="HEA1" s="6"/>
      <c r="HEB1" s="6"/>
      <c r="HEC1" s="6"/>
      <c r="HED1" s="6"/>
      <c r="HEE1" s="6"/>
      <c r="HEF1" s="6"/>
      <c r="HEG1" s="6"/>
      <c r="HEH1" s="6"/>
      <c r="HEI1" s="6"/>
      <c r="HEJ1" s="6"/>
      <c r="HEK1" s="6"/>
      <c r="HEL1" s="6"/>
      <c r="HEM1" s="6"/>
      <c r="HEN1" s="6"/>
      <c r="HEO1" s="6"/>
      <c r="HEP1" s="6"/>
      <c r="HEQ1" s="6"/>
      <c r="HER1" s="6"/>
      <c r="HES1" s="6"/>
      <c r="HET1" s="6"/>
      <c r="HEU1" s="6"/>
      <c r="HEV1" s="6"/>
      <c r="HEW1" s="6"/>
      <c r="HEX1" s="6"/>
      <c r="HEY1" s="6"/>
      <c r="HEZ1" s="6"/>
      <c r="HFA1" s="6"/>
      <c r="HFB1" s="6"/>
      <c r="HFC1" s="6"/>
      <c r="HFD1" s="6"/>
      <c r="HFE1" s="6"/>
      <c r="HFF1" s="6"/>
      <c r="HFG1" s="6"/>
      <c r="HFH1" s="6"/>
      <c r="HFI1" s="6"/>
      <c r="HFJ1" s="6"/>
      <c r="HFK1" s="6"/>
      <c r="HFL1" s="6"/>
      <c r="HFM1" s="6"/>
      <c r="HFN1" s="6"/>
      <c r="HFO1" s="6"/>
      <c r="HFP1" s="6"/>
      <c r="HFQ1" s="6"/>
      <c r="HFR1" s="6"/>
      <c r="HFS1" s="6"/>
      <c r="HFT1" s="6"/>
      <c r="HFU1" s="6"/>
      <c r="HFV1" s="6"/>
      <c r="HFW1" s="6"/>
      <c r="HFX1" s="6"/>
      <c r="HFY1" s="6"/>
      <c r="HFZ1" s="6"/>
      <c r="HGA1" s="6"/>
      <c r="HGB1" s="6"/>
      <c r="HGC1" s="6"/>
      <c r="HGD1" s="6"/>
      <c r="HGE1" s="6"/>
      <c r="HGF1" s="6"/>
      <c r="HGG1" s="6"/>
      <c r="HGH1" s="6"/>
      <c r="HGI1" s="6"/>
      <c r="HGJ1" s="6"/>
      <c r="HGK1" s="6"/>
      <c r="HGL1" s="6"/>
      <c r="HGM1" s="6"/>
      <c r="HGN1" s="6"/>
      <c r="HGO1" s="6"/>
      <c r="HGP1" s="6"/>
      <c r="HGQ1" s="6"/>
      <c r="HGR1" s="6"/>
      <c r="HGS1" s="6"/>
      <c r="HGT1" s="6"/>
      <c r="HGU1" s="6"/>
      <c r="HGV1" s="6"/>
      <c r="HGW1" s="6"/>
      <c r="HGX1" s="6"/>
      <c r="HGY1" s="6"/>
      <c r="HGZ1" s="6"/>
      <c r="HHA1" s="6"/>
      <c r="HHB1" s="6"/>
      <c r="HHC1" s="6"/>
      <c r="HHD1" s="6"/>
      <c r="HHE1" s="6"/>
      <c r="HHF1" s="6"/>
      <c r="HHG1" s="6"/>
      <c r="HHH1" s="6"/>
      <c r="HHI1" s="6"/>
      <c r="HHJ1" s="6"/>
      <c r="HHK1" s="6"/>
      <c r="HHL1" s="6"/>
      <c r="HHM1" s="6"/>
      <c r="HHN1" s="6"/>
      <c r="HHO1" s="6"/>
      <c r="HHP1" s="6"/>
      <c r="HHQ1" s="6"/>
      <c r="HHR1" s="6"/>
      <c r="HHS1" s="6"/>
      <c r="HHT1" s="6"/>
      <c r="HHU1" s="6"/>
      <c r="HHV1" s="6"/>
      <c r="HHW1" s="6"/>
      <c r="HHX1" s="6"/>
      <c r="HHY1" s="6"/>
      <c r="HHZ1" s="6"/>
      <c r="HIA1" s="6"/>
      <c r="HIB1" s="6"/>
      <c r="HIC1" s="6"/>
      <c r="HID1" s="6"/>
      <c r="HIE1" s="6"/>
      <c r="HIF1" s="6"/>
      <c r="HIG1" s="6"/>
      <c r="HIH1" s="6"/>
      <c r="HII1" s="6"/>
      <c r="HIJ1" s="6"/>
      <c r="HIK1" s="6"/>
      <c r="HIL1" s="6"/>
      <c r="HIM1" s="6"/>
      <c r="HIN1" s="6"/>
      <c r="HIO1" s="6"/>
      <c r="HIP1" s="6"/>
      <c r="HIQ1" s="6"/>
      <c r="HIR1" s="6"/>
      <c r="HIS1" s="6"/>
      <c r="HIT1" s="6"/>
      <c r="HIU1" s="6"/>
      <c r="HIV1" s="6"/>
      <c r="HIW1" s="6"/>
      <c r="HIX1" s="6"/>
      <c r="HIY1" s="6"/>
      <c r="HIZ1" s="6"/>
      <c r="HJA1" s="6"/>
      <c r="HJB1" s="6"/>
      <c r="HJC1" s="6"/>
      <c r="HJD1" s="6"/>
      <c r="HJE1" s="6"/>
      <c r="HJF1" s="6"/>
      <c r="HJG1" s="6"/>
      <c r="HJH1" s="6"/>
      <c r="HJI1" s="6"/>
      <c r="HJJ1" s="6"/>
      <c r="HJK1" s="6"/>
      <c r="HJL1" s="6"/>
      <c r="HJM1" s="6"/>
      <c r="HJN1" s="6"/>
      <c r="HJO1" s="6"/>
      <c r="HJP1" s="6"/>
      <c r="HJQ1" s="6"/>
      <c r="HJR1" s="6"/>
      <c r="HJS1" s="6"/>
      <c r="HJT1" s="6"/>
      <c r="HJU1" s="6"/>
      <c r="HJV1" s="6"/>
      <c r="HJW1" s="6"/>
      <c r="HJX1" s="6"/>
      <c r="HJY1" s="6"/>
      <c r="HJZ1" s="6"/>
      <c r="HKA1" s="6"/>
      <c r="HKB1" s="6"/>
      <c r="HKC1" s="6"/>
      <c r="HKD1" s="6"/>
      <c r="HKE1" s="6"/>
      <c r="HKF1" s="6"/>
      <c r="HKG1" s="6"/>
      <c r="HKH1" s="6"/>
      <c r="HKI1" s="6"/>
      <c r="HKJ1" s="6"/>
      <c r="HKK1" s="6"/>
      <c r="HKL1" s="6"/>
      <c r="HKM1" s="6"/>
      <c r="HKN1" s="6"/>
      <c r="HKO1" s="6"/>
      <c r="HKP1" s="6"/>
      <c r="HKQ1" s="6"/>
      <c r="HKR1" s="6"/>
      <c r="HKS1" s="6"/>
      <c r="HKT1" s="6"/>
      <c r="HKU1" s="6"/>
      <c r="HKV1" s="6"/>
      <c r="HKW1" s="6"/>
      <c r="HKX1" s="6"/>
      <c r="HKY1" s="6"/>
      <c r="HKZ1" s="6"/>
      <c r="HLA1" s="6"/>
      <c r="HLB1" s="6"/>
      <c r="HLC1" s="6"/>
      <c r="HLD1" s="6"/>
      <c r="HLE1" s="6"/>
      <c r="HLF1" s="6"/>
      <c r="HLG1" s="6"/>
      <c r="HLH1" s="6"/>
      <c r="HLI1" s="6"/>
      <c r="HLJ1" s="6"/>
      <c r="HLK1" s="6"/>
      <c r="HLL1" s="6"/>
      <c r="HLM1" s="6"/>
      <c r="HLN1" s="6"/>
      <c r="HLO1" s="6"/>
      <c r="HLP1" s="6"/>
      <c r="HLQ1" s="6"/>
      <c r="HLR1" s="6"/>
      <c r="HLS1" s="6"/>
      <c r="HLT1" s="6"/>
      <c r="HLU1" s="6"/>
      <c r="HLV1" s="6"/>
      <c r="HLW1" s="6"/>
      <c r="HLX1" s="6"/>
      <c r="HLY1" s="6"/>
      <c r="HLZ1" s="6"/>
      <c r="HMA1" s="6"/>
      <c r="HMB1" s="6"/>
      <c r="HMC1" s="6"/>
      <c r="HMD1" s="6"/>
      <c r="HME1" s="6"/>
      <c r="HMF1" s="6"/>
      <c r="HMG1" s="6"/>
      <c r="HMH1" s="6"/>
      <c r="HMI1" s="6"/>
      <c r="HMJ1" s="6"/>
      <c r="HMK1" s="6"/>
      <c r="HML1" s="6"/>
      <c r="HMM1" s="6"/>
      <c r="HMN1" s="6"/>
      <c r="HMO1" s="6"/>
      <c r="HMP1" s="6"/>
      <c r="HMQ1" s="6"/>
      <c r="HMR1" s="6"/>
      <c r="HMS1" s="6"/>
      <c r="HMT1" s="6"/>
      <c r="HMU1" s="6"/>
      <c r="HMV1" s="6"/>
      <c r="HMW1" s="6"/>
      <c r="HMX1" s="6"/>
      <c r="HMY1" s="6"/>
      <c r="HMZ1" s="6"/>
      <c r="HNA1" s="6"/>
      <c r="HNB1" s="6"/>
      <c r="HNC1" s="6"/>
      <c r="HND1" s="6"/>
      <c r="HNE1" s="6"/>
      <c r="HNF1" s="6"/>
      <c r="HNG1" s="6"/>
      <c r="HNH1" s="6"/>
      <c r="HNI1" s="6"/>
      <c r="HNJ1" s="6"/>
      <c r="HNK1" s="6"/>
      <c r="HNL1" s="6"/>
      <c r="HNM1" s="6"/>
      <c r="HNN1" s="6"/>
      <c r="HNO1" s="6"/>
      <c r="HNP1" s="6"/>
      <c r="HNQ1" s="6"/>
      <c r="HNR1" s="6"/>
      <c r="HNS1" s="6"/>
      <c r="HNT1" s="6"/>
      <c r="HNU1" s="6"/>
      <c r="HNV1" s="6"/>
      <c r="HNW1" s="6"/>
      <c r="HNX1" s="6"/>
      <c r="HNY1" s="6"/>
      <c r="HNZ1" s="6"/>
      <c r="HOA1" s="6"/>
      <c r="HOB1" s="6"/>
      <c r="HOC1" s="6"/>
      <c r="HOD1" s="6"/>
      <c r="HOE1" s="6"/>
      <c r="HOF1" s="6"/>
      <c r="HOG1" s="6"/>
      <c r="HOH1" s="6"/>
      <c r="HOI1" s="6"/>
      <c r="HOJ1" s="6"/>
      <c r="HOK1" s="6"/>
      <c r="HOL1" s="6"/>
      <c r="HOM1" s="6"/>
      <c r="HON1" s="6"/>
      <c r="HOO1" s="6"/>
      <c r="HOP1" s="6"/>
      <c r="HOQ1" s="6"/>
      <c r="HOR1" s="6"/>
      <c r="HOS1" s="6"/>
      <c r="HOT1" s="6"/>
      <c r="HOU1" s="6"/>
      <c r="HOV1" s="6"/>
      <c r="HOW1" s="6"/>
      <c r="HOX1" s="6"/>
      <c r="HOY1" s="6"/>
      <c r="HOZ1" s="6"/>
      <c r="HPA1" s="6"/>
      <c r="HPB1" s="6"/>
      <c r="HPC1" s="6"/>
      <c r="HPD1" s="6"/>
      <c r="HPE1" s="6"/>
      <c r="HPF1" s="6"/>
      <c r="HPG1" s="6"/>
      <c r="HPH1" s="6"/>
      <c r="HPI1" s="6"/>
      <c r="HPJ1" s="6"/>
      <c r="HPK1" s="6"/>
      <c r="HPL1" s="6"/>
      <c r="HPM1" s="6"/>
      <c r="HPN1" s="6"/>
      <c r="HPO1" s="6"/>
      <c r="HPP1" s="6"/>
      <c r="HPQ1" s="6"/>
      <c r="HPR1" s="6"/>
      <c r="HPS1" s="6"/>
      <c r="HPT1" s="6"/>
      <c r="HPU1" s="6"/>
      <c r="HPV1" s="6"/>
      <c r="HPW1" s="6"/>
      <c r="HPX1" s="6"/>
      <c r="HPY1" s="6"/>
      <c r="HPZ1" s="6"/>
      <c r="HQA1" s="6"/>
      <c r="HQB1" s="6"/>
      <c r="HQC1" s="6"/>
      <c r="HQD1" s="6"/>
      <c r="HQE1" s="6"/>
      <c r="HQF1" s="6"/>
      <c r="HQG1" s="6"/>
      <c r="HQH1" s="6"/>
      <c r="HQI1" s="6"/>
      <c r="HQJ1" s="6"/>
      <c r="HQK1" s="6"/>
      <c r="HQL1" s="6"/>
      <c r="HQM1" s="6"/>
      <c r="HQN1" s="6"/>
      <c r="HQO1" s="6"/>
      <c r="HQP1" s="6"/>
      <c r="HQQ1" s="6"/>
      <c r="HQR1" s="6"/>
      <c r="HQS1" s="6"/>
      <c r="HQT1" s="6"/>
      <c r="HQU1" s="6"/>
      <c r="HQV1" s="6"/>
      <c r="HQW1" s="6"/>
      <c r="HQX1" s="6"/>
      <c r="HQY1" s="6"/>
      <c r="HQZ1" s="6"/>
      <c r="HRA1" s="6"/>
      <c r="HRB1" s="6"/>
      <c r="HRC1" s="6"/>
      <c r="HRD1" s="6"/>
      <c r="HRE1" s="6"/>
      <c r="HRF1" s="6"/>
      <c r="HRG1" s="6"/>
      <c r="HRH1" s="6"/>
      <c r="HRI1" s="6"/>
      <c r="HRJ1" s="6"/>
      <c r="HRK1" s="6"/>
      <c r="HRL1" s="6"/>
      <c r="HRM1" s="6"/>
      <c r="HRN1" s="6"/>
      <c r="HRO1" s="6"/>
      <c r="HRP1" s="6"/>
      <c r="HRQ1" s="6"/>
      <c r="HRR1" s="6"/>
      <c r="HRS1" s="6"/>
      <c r="HRT1" s="6"/>
      <c r="HRU1" s="6"/>
      <c r="HRV1" s="6"/>
      <c r="HRW1" s="6"/>
      <c r="HRX1" s="6"/>
      <c r="HRY1" s="6"/>
      <c r="HRZ1" s="6"/>
      <c r="HSA1" s="6"/>
      <c r="HSB1" s="6"/>
      <c r="HSC1" s="6"/>
      <c r="HSD1" s="6"/>
      <c r="HSE1" s="6"/>
      <c r="HSF1" s="6"/>
      <c r="HSG1" s="6"/>
      <c r="HSH1" s="6"/>
      <c r="HSI1" s="6"/>
      <c r="HSJ1" s="6"/>
      <c r="HSK1" s="6"/>
      <c r="HSL1" s="6"/>
      <c r="HSM1" s="6"/>
      <c r="HSN1" s="6"/>
      <c r="HSO1" s="6"/>
      <c r="HSP1" s="6"/>
      <c r="HSQ1" s="6"/>
      <c r="HSR1" s="6"/>
      <c r="HSS1" s="6"/>
      <c r="HST1" s="6"/>
      <c r="HSU1" s="6"/>
      <c r="HSV1" s="6"/>
      <c r="HSW1" s="6"/>
      <c r="HSX1" s="6"/>
      <c r="HSY1" s="6"/>
      <c r="HSZ1" s="6"/>
      <c r="HTA1" s="6"/>
      <c r="HTB1" s="6"/>
      <c r="HTC1" s="6"/>
      <c r="HTD1" s="6"/>
      <c r="HTE1" s="6"/>
      <c r="HTF1" s="6"/>
      <c r="HTG1" s="6"/>
      <c r="HTH1" s="6"/>
      <c r="HTI1" s="6"/>
      <c r="HTJ1" s="6"/>
      <c r="HTK1" s="6"/>
      <c r="HTL1" s="6"/>
      <c r="HTM1" s="6"/>
      <c r="HTN1" s="6"/>
      <c r="HTO1" s="6"/>
      <c r="HTP1" s="6"/>
      <c r="HTQ1" s="6"/>
      <c r="HTR1" s="6"/>
      <c r="HTS1" s="6"/>
      <c r="HTT1" s="6"/>
      <c r="HTU1" s="6"/>
      <c r="HTV1" s="6"/>
      <c r="HTW1" s="6"/>
      <c r="HTX1" s="6"/>
      <c r="HTY1" s="6"/>
      <c r="HTZ1" s="6"/>
      <c r="HUA1" s="6"/>
      <c r="HUB1" s="6"/>
      <c r="HUC1" s="6"/>
      <c r="HUD1" s="6"/>
      <c r="HUE1" s="6"/>
      <c r="HUF1" s="6"/>
      <c r="HUG1" s="6"/>
      <c r="HUH1" s="6"/>
      <c r="HUI1" s="6"/>
      <c r="HUJ1" s="6"/>
      <c r="HUK1" s="6"/>
      <c r="HUL1" s="6"/>
      <c r="HUM1" s="6"/>
      <c r="HUN1" s="6"/>
      <c r="HUO1" s="6"/>
      <c r="HUP1" s="6"/>
      <c r="HUQ1" s="6"/>
      <c r="HUR1" s="6"/>
      <c r="HUS1" s="6"/>
      <c r="HUT1" s="6"/>
      <c r="HUU1" s="6"/>
      <c r="HUV1" s="6"/>
      <c r="HUW1" s="6"/>
      <c r="HUX1" s="6"/>
      <c r="HUY1" s="6"/>
      <c r="HUZ1" s="6"/>
      <c r="HVA1" s="6"/>
      <c r="HVB1" s="6"/>
      <c r="HVC1" s="6"/>
      <c r="HVD1" s="6"/>
      <c r="HVE1" s="6"/>
      <c r="HVF1" s="6"/>
      <c r="HVG1" s="6"/>
      <c r="HVH1" s="6"/>
      <c r="HVI1" s="6"/>
      <c r="HVJ1" s="6"/>
      <c r="HVK1" s="6"/>
      <c r="HVL1" s="6"/>
      <c r="HVM1" s="6"/>
      <c r="HVN1" s="6"/>
      <c r="HVO1" s="6"/>
      <c r="HVP1" s="6"/>
      <c r="HVQ1" s="6"/>
      <c r="HVR1" s="6"/>
      <c r="HVS1" s="6"/>
      <c r="HVT1" s="6"/>
      <c r="HVU1" s="6"/>
      <c r="HVV1" s="6"/>
      <c r="HVW1" s="6"/>
      <c r="HVX1" s="6"/>
      <c r="HVY1" s="6"/>
      <c r="HVZ1" s="6"/>
      <c r="HWA1" s="6"/>
      <c r="HWB1" s="6"/>
      <c r="HWC1" s="6"/>
      <c r="HWD1" s="6"/>
      <c r="HWE1" s="6"/>
      <c r="HWF1" s="6"/>
      <c r="HWG1" s="6"/>
      <c r="HWH1" s="6"/>
      <c r="HWI1" s="6"/>
      <c r="HWJ1" s="6"/>
      <c r="HWK1" s="6"/>
      <c r="HWL1" s="6"/>
      <c r="HWM1" s="6"/>
      <c r="HWN1" s="6"/>
      <c r="HWO1" s="6"/>
      <c r="HWP1" s="6"/>
      <c r="HWQ1" s="6"/>
      <c r="HWR1" s="6"/>
      <c r="HWS1" s="6"/>
      <c r="HWT1" s="6"/>
      <c r="HWU1" s="6"/>
      <c r="HWV1" s="6"/>
      <c r="HWW1" s="6"/>
      <c r="HWX1" s="6"/>
      <c r="HWY1" s="6"/>
      <c r="HWZ1" s="6"/>
      <c r="HXA1" s="6"/>
      <c r="HXB1" s="6"/>
      <c r="HXC1" s="6"/>
      <c r="HXD1" s="6"/>
      <c r="HXE1" s="6"/>
      <c r="HXF1" s="6"/>
      <c r="HXG1" s="6"/>
      <c r="HXH1" s="6"/>
      <c r="HXI1" s="6"/>
      <c r="HXJ1" s="6"/>
      <c r="HXK1" s="6"/>
      <c r="HXL1" s="6"/>
      <c r="HXM1" s="6"/>
      <c r="HXN1" s="6"/>
      <c r="HXO1" s="6"/>
      <c r="HXP1" s="6"/>
      <c r="HXQ1" s="6"/>
      <c r="HXR1" s="6"/>
      <c r="HXS1" s="6"/>
      <c r="HXT1" s="6"/>
      <c r="HXU1" s="6"/>
      <c r="HXV1" s="6"/>
      <c r="HXW1" s="6"/>
      <c r="HXX1" s="6"/>
      <c r="HXY1" s="6"/>
      <c r="HXZ1" s="6"/>
      <c r="HYA1" s="6"/>
      <c r="HYB1" s="6"/>
      <c r="HYC1" s="6"/>
      <c r="HYD1" s="6"/>
      <c r="HYE1" s="6"/>
      <c r="HYF1" s="6"/>
      <c r="HYG1" s="6"/>
      <c r="HYH1" s="6"/>
      <c r="HYI1" s="6"/>
      <c r="HYJ1" s="6"/>
      <c r="HYK1" s="6"/>
      <c r="HYL1" s="6"/>
      <c r="HYM1" s="6"/>
      <c r="HYN1" s="6"/>
      <c r="HYO1" s="6"/>
      <c r="HYP1" s="6"/>
      <c r="HYQ1" s="6"/>
      <c r="HYR1" s="6"/>
      <c r="HYS1" s="6"/>
      <c r="HYT1" s="6"/>
      <c r="HYU1" s="6"/>
      <c r="HYV1" s="6"/>
      <c r="HYW1" s="6"/>
      <c r="HYX1" s="6"/>
      <c r="HYY1" s="6"/>
      <c r="HYZ1" s="6"/>
      <c r="HZA1" s="6"/>
      <c r="HZB1" s="6"/>
      <c r="HZC1" s="6"/>
      <c r="HZD1" s="6"/>
      <c r="HZE1" s="6"/>
      <c r="HZF1" s="6"/>
      <c r="HZG1" s="6"/>
      <c r="HZH1" s="6"/>
      <c r="HZI1" s="6"/>
      <c r="HZJ1" s="6"/>
      <c r="HZK1" s="6"/>
      <c r="HZL1" s="6"/>
      <c r="HZM1" s="6"/>
      <c r="HZN1" s="6"/>
      <c r="HZO1" s="6"/>
      <c r="HZP1" s="6"/>
      <c r="HZQ1" s="6"/>
      <c r="HZR1" s="6"/>
      <c r="HZS1" s="6"/>
      <c r="HZT1" s="6"/>
      <c r="HZU1" s="6"/>
      <c r="HZV1" s="6"/>
      <c r="HZW1" s="6"/>
      <c r="HZX1" s="6"/>
      <c r="HZY1" s="6"/>
      <c r="HZZ1" s="6"/>
      <c r="IAA1" s="6"/>
      <c r="IAB1" s="6"/>
      <c r="IAC1" s="6"/>
      <c r="IAD1" s="6"/>
      <c r="IAE1" s="6"/>
      <c r="IAF1" s="6"/>
      <c r="IAG1" s="6"/>
      <c r="IAH1" s="6"/>
      <c r="IAI1" s="6"/>
      <c r="IAJ1" s="6"/>
      <c r="IAK1" s="6"/>
      <c r="IAL1" s="6"/>
      <c r="IAM1" s="6"/>
      <c r="IAN1" s="6"/>
      <c r="IAO1" s="6"/>
      <c r="IAP1" s="6"/>
      <c r="IAQ1" s="6"/>
      <c r="IAR1" s="6"/>
      <c r="IAS1" s="6"/>
      <c r="IAT1" s="6"/>
      <c r="IAU1" s="6"/>
      <c r="IAV1" s="6"/>
      <c r="IAW1" s="6"/>
      <c r="IAX1" s="6"/>
      <c r="IAY1" s="6"/>
      <c r="IAZ1" s="6"/>
      <c r="IBA1" s="6"/>
      <c r="IBB1" s="6"/>
      <c r="IBC1" s="6"/>
      <c r="IBD1" s="6"/>
      <c r="IBE1" s="6"/>
      <c r="IBF1" s="6"/>
      <c r="IBG1" s="6"/>
      <c r="IBH1" s="6"/>
      <c r="IBI1" s="6"/>
      <c r="IBJ1" s="6"/>
      <c r="IBK1" s="6"/>
      <c r="IBL1" s="6"/>
      <c r="IBM1" s="6"/>
      <c r="IBN1" s="6"/>
      <c r="IBO1" s="6"/>
      <c r="IBP1" s="6"/>
      <c r="IBQ1" s="6"/>
      <c r="IBR1" s="6"/>
      <c r="IBS1" s="6"/>
      <c r="IBT1" s="6"/>
      <c r="IBU1" s="6"/>
      <c r="IBV1" s="6"/>
      <c r="IBW1" s="6"/>
      <c r="IBX1" s="6"/>
      <c r="IBY1" s="6"/>
      <c r="IBZ1" s="6"/>
      <c r="ICA1" s="6"/>
      <c r="ICB1" s="6"/>
      <c r="ICC1" s="6"/>
      <c r="ICD1" s="6"/>
      <c r="ICE1" s="6"/>
      <c r="ICF1" s="6"/>
      <c r="ICG1" s="6"/>
      <c r="ICH1" s="6"/>
      <c r="ICI1" s="6"/>
      <c r="ICJ1" s="6"/>
      <c r="ICK1" s="6"/>
      <c r="ICL1" s="6"/>
      <c r="ICM1" s="6"/>
      <c r="ICN1" s="6"/>
      <c r="ICO1" s="6"/>
      <c r="ICP1" s="6"/>
      <c r="ICQ1" s="6"/>
      <c r="ICR1" s="6"/>
      <c r="ICS1" s="6"/>
      <c r="ICT1" s="6"/>
      <c r="ICU1" s="6"/>
      <c r="ICV1" s="6"/>
      <c r="ICW1" s="6"/>
      <c r="ICX1" s="6"/>
      <c r="ICY1" s="6"/>
      <c r="ICZ1" s="6"/>
      <c r="IDA1" s="6"/>
      <c r="IDB1" s="6"/>
      <c r="IDC1" s="6"/>
      <c r="IDD1" s="6"/>
      <c r="IDE1" s="6"/>
      <c r="IDF1" s="6"/>
      <c r="IDG1" s="6"/>
      <c r="IDH1" s="6"/>
      <c r="IDI1" s="6"/>
      <c r="IDJ1" s="6"/>
      <c r="IDK1" s="6"/>
      <c r="IDL1" s="6"/>
      <c r="IDM1" s="6"/>
      <c r="IDN1" s="6"/>
      <c r="IDO1" s="6"/>
      <c r="IDP1" s="6"/>
      <c r="IDQ1" s="6"/>
      <c r="IDR1" s="6"/>
      <c r="IDS1" s="6"/>
      <c r="IDT1" s="6"/>
      <c r="IDU1" s="6"/>
      <c r="IDV1" s="6"/>
      <c r="IDW1" s="6"/>
      <c r="IDX1" s="6"/>
      <c r="IDY1" s="6"/>
      <c r="IDZ1" s="6"/>
      <c r="IEA1" s="6"/>
      <c r="IEB1" s="6"/>
      <c r="IEC1" s="6"/>
      <c r="IED1" s="6"/>
      <c r="IEE1" s="6"/>
      <c r="IEF1" s="6"/>
      <c r="IEG1" s="6"/>
      <c r="IEH1" s="6"/>
      <c r="IEI1" s="6"/>
      <c r="IEJ1" s="6"/>
      <c r="IEK1" s="6"/>
      <c r="IEL1" s="6"/>
      <c r="IEM1" s="6"/>
      <c r="IEN1" s="6"/>
      <c r="IEO1" s="6"/>
      <c r="IEP1" s="6"/>
      <c r="IEQ1" s="6"/>
      <c r="IER1" s="6"/>
      <c r="IES1" s="6"/>
      <c r="IET1" s="6"/>
      <c r="IEU1" s="6"/>
      <c r="IEV1" s="6"/>
      <c r="IEW1" s="6"/>
      <c r="IEX1" s="6"/>
      <c r="IEY1" s="6"/>
      <c r="IEZ1" s="6"/>
      <c r="IFA1" s="6"/>
      <c r="IFB1" s="6"/>
      <c r="IFC1" s="6"/>
      <c r="IFD1" s="6"/>
      <c r="IFE1" s="6"/>
      <c r="IFF1" s="6"/>
      <c r="IFG1" s="6"/>
      <c r="IFH1" s="6"/>
      <c r="IFI1" s="6"/>
      <c r="IFJ1" s="6"/>
      <c r="IFK1" s="6"/>
      <c r="IFL1" s="6"/>
      <c r="IFM1" s="6"/>
      <c r="IFN1" s="6"/>
      <c r="IFO1" s="6"/>
      <c r="IFP1" s="6"/>
      <c r="IFQ1" s="6"/>
      <c r="IFR1" s="6"/>
      <c r="IFS1" s="6"/>
      <c r="IFT1" s="6"/>
      <c r="IFU1" s="6"/>
      <c r="IFV1" s="6"/>
      <c r="IFW1" s="6"/>
      <c r="IFX1" s="6"/>
      <c r="IFY1" s="6"/>
      <c r="IFZ1" s="6"/>
      <c r="IGA1" s="6"/>
      <c r="IGB1" s="6"/>
      <c r="IGC1" s="6"/>
      <c r="IGD1" s="6"/>
      <c r="IGE1" s="6"/>
      <c r="IGF1" s="6"/>
      <c r="IGG1" s="6"/>
      <c r="IGH1" s="6"/>
      <c r="IGI1" s="6"/>
      <c r="IGJ1" s="6"/>
      <c r="IGK1" s="6"/>
      <c r="IGL1" s="6"/>
      <c r="IGM1" s="6"/>
      <c r="IGN1" s="6"/>
      <c r="IGO1" s="6"/>
      <c r="IGP1" s="6"/>
      <c r="IGQ1" s="6"/>
      <c r="IGR1" s="6"/>
      <c r="IGS1" s="6"/>
      <c r="IGT1" s="6"/>
      <c r="IGU1" s="6"/>
      <c r="IGV1" s="6"/>
      <c r="IGW1" s="6"/>
      <c r="IGX1" s="6"/>
      <c r="IGY1" s="6"/>
      <c r="IGZ1" s="6"/>
      <c r="IHA1" s="6"/>
      <c r="IHB1" s="6"/>
      <c r="IHC1" s="6"/>
      <c r="IHD1" s="6"/>
      <c r="IHE1" s="6"/>
      <c r="IHF1" s="6"/>
      <c r="IHG1" s="6"/>
      <c r="IHH1" s="6"/>
      <c r="IHI1" s="6"/>
      <c r="IHJ1" s="6"/>
      <c r="IHK1" s="6"/>
      <c r="IHL1" s="6"/>
      <c r="IHM1" s="6"/>
      <c r="IHN1" s="6"/>
      <c r="IHO1" s="6"/>
      <c r="IHP1" s="6"/>
      <c r="IHQ1" s="6"/>
      <c r="IHR1" s="6"/>
      <c r="IHS1" s="6"/>
      <c r="IHT1" s="6"/>
      <c r="IHU1" s="6"/>
      <c r="IHV1" s="6"/>
      <c r="IHW1" s="6"/>
      <c r="IHX1" s="6"/>
      <c r="IHY1" s="6"/>
      <c r="IHZ1" s="6"/>
      <c r="IIA1" s="6"/>
      <c r="IIB1" s="6"/>
      <c r="IIC1" s="6"/>
      <c r="IID1" s="6"/>
      <c r="IIE1" s="6"/>
      <c r="IIF1" s="6"/>
      <c r="IIG1" s="6"/>
      <c r="IIH1" s="6"/>
      <c r="III1" s="6"/>
      <c r="IIJ1" s="6"/>
      <c r="IIK1" s="6"/>
      <c r="IIL1" s="6"/>
      <c r="IIM1" s="6"/>
      <c r="IIN1" s="6"/>
      <c r="IIO1" s="6"/>
      <c r="IIP1" s="6"/>
      <c r="IIQ1" s="6"/>
      <c r="IIR1" s="6"/>
      <c r="IIS1" s="6"/>
      <c r="IIT1" s="6"/>
      <c r="IIU1" s="6"/>
      <c r="IIV1" s="6"/>
      <c r="IIW1" s="6"/>
      <c r="IIX1" s="6"/>
      <c r="IIY1" s="6"/>
      <c r="IIZ1" s="6"/>
      <c r="IJA1" s="6"/>
      <c r="IJB1" s="6"/>
      <c r="IJC1" s="6"/>
      <c r="IJD1" s="6"/>
      <c r="IJE1" s="6"/>
      <c r="IJF1" s="6"/>
      <c r="IJG1" s="6"/>
      <c r="IJH1" s="6"/>
      <c r="IJI1" s="6"/>
      <c r="IJJ1" s="6"/>
      <c r="IJK1" s="6"/>
      <c r="IJL1" s="6"/>
      <c r="IJM1" s="6"/>
      <c r="IJN1" s="6"/>
      <c r="IJO1" s="6"/>
      <c r="IJP1" s="6"/>
      <c r="IJQ1" s="6"/>
      <c r="IJR1" s="6"/>
      <c r="IJS1" s="6"/>
      <c r="IJT1" s="6"/>
      <c r="IJU1" s="6"/>
      <c r="IJV1" s="6"/>
      <c r="IJW1" s="6"/>
      <c r="IJX1" s="6"/>
      <c r="IJY1" s="6"/>
      <c r="IJZ1" s="6"/>
      <c r="IKA1" s="6"/>
      <c r="IKB1" s="6"/>
      <c r="IKC1" s="6"/>
      <c r="IKD1" s="6"/>
      <c r="IKE1" s="6"/>
      <c r="IKF1" s="6"/>
      <c r="IKG1" s="6"/>
      <c r="IKH1" s="6"/>
      <c r="IKI1" s="6"/>
      <c r="IKJ1" s="6"/>
      <c r="IKK1" s="6"/>
      <c r="IKL1" s="6"/>
      <c r="IKM1" s="6"/>
      <c r="IKN1" s="6"/>
      <c r="IKO1" s="6"/>
      <c r="IKP1" s="6"/>
      <c r="IKQ1" s="6"/>
      <c r="IKR1" s="6"/>
      <c r="IKS1" s="6"/>
      <c r="IKT1" s="6"/>
      <c r="IKU1" s="6"/>
      <c r="IKV1" s="6"/>
      <c r="IKW1" s="6"/>
      <c r="IKX1" s="6"/>
      <c r="IKY1" s="6"/>
      <c r="IKZ1" s="6"/>
      <c r="ILA1" s="6"/>
      <c r="ILB1" s="6"/>
      <c r="ILC1" s="6"/>
      <c r="ILD1" s="6"/>
      <c r="ILE1" s="6"/>
      <c r="ILF1" s="6"/>
      <c r="ILG1" s="6"/>
      <c r="ILH1" s="6"/>
      <c r="ILI1" s="6"/>
      <c r="ILJ1" s="6"/>
      <c r="ILK1" s="6"/>
      <c r="ILL1" s="6"/>
      <c r="ILM1" s="6"/>
      <c r="ILN1" s="6"/>
      <c r="ILO1" s="6"/>
      <c r="ILP1" s="6"/>
      <c r="ILQ1" s="6"/>
      <c r="ILR1" s="6"/>
      <c r="ILS1" s="6"/>
      <c r="ILT1" s="6"/>
      <c r="ILU1" s="6"/>
      <c r="ILV1" s="6"/>
      <c r="ILW1" s="6"/>
      <c r="ILX1" s="6"/>
      <c r="ILY1" s="6"/>
      <c r="ILZ1" s="6"/>
      <c r="IMA1" s="6"/>
      <c r="IMB1" s="6"/>
      <c r="IMC1" s="6"/>
      <c r="IMD1" s="6"/>
      <c r="IME1" s="6"/>
      <c r="IMF1" s="6"/>
      <c r="IMG1" s="6"/>
      <c r="IMH1" s="6"/>
      <c r="IMI1" s="6"/>
      <c r="IMJ1" s="6"/>
      <c r="IMK1" s="6"/>
      <c r="IML1" s="6"/>
      <c r="IMM1" s="6"/>
      <c r="IMN1" s="6"/>
      <c r="IMO1" s="6"/>
      <c r="IMP1" s="6"/>
      <c r="IMQ1" s="6"/>
      <c r="IMR1" s="6"/>
      <c r="IMS1" s="6"/>
      <c r="IMT1" s="6"/>
      <c r="IMU1" s="6"/>
      <c r="IMV1" s="6"/>
      <c r="IMW1" s="6"/>
      <c r="IMX1" s="6"/>
      <c r="IMY1" s="6"/>
      <c r="IMZ1" s="6"/>
      <c r="INA1" s="6"/>
      <c r="INB1" s="6"/>
      <c r="INC1" s="6"/>
      <c r="IND1" s="6"/>
      <c r="INE1" s="6"/>
      <c r="INF1" s="6"/>
      <c r="ING1" s="6"/>
      <c r="INH1" s="6"/>
      <c r="INI1" s="6"/>
      <c r="INJ1" s="6"/>
      <c r="INK1" s="6"/>
      <c r="INL1" s="6"/>
      <c r="INM1" s="6"/>
      <c r="INN1" s="6"/>
      <c r="INO1" s="6"/>
      <c r="INP1" s="6"/>
      <c r="INQ1" s="6"/>
      <c r="INR1" s="6"/>
      <c r="INS1" s="6"/>
      <c r="INT1" s="6"/>
      <c r="INU1" s="6"/>
      <c r="INV1" s="6"/>
      <c r="INW1" s="6"/>
      <c r="INX1" s="6"/>
      <c r="INY1" s="6"/>
      <c r="INZ1" s="6"/>
      <c r="IOA1" s="6"/>
      <c r="IOB1" s="6"/>
      <c r="IOC1" s="6"/>
      <c r="IOD1" s="6"/>
      <c r="IOE1" s="6"/>
      <c r="IOF1" s="6"/>
      <c r="IOG1" s="6"/>
      <c r="IOH1" s="6"/>
      <c r="IOI1" s="6"/>
      <c r="IOJ1" s="6"/>
      <c r="IOK1" s="6"/>
      <c r="IOL1" s="6"/>
      <c r="IOM1" s="6"/>
      <c r="ION1" s="6"/>
      <c r="IOO1" s="6"/>
      <c r="IOP1" s="6"/>
      <c r="IOQ1" s="6"/>
      <c r="IOR1" s="6"/>
      <c r="IOS1" s="6"/>
      <c r="IOT1" s="6"/>
      <c r="IOU1" s="6"/>
      <c r="IOV1" s="6"/>
      <c r="IOW1" s="6"/>
      <c r="IOX1" s="6"/>
      <c r="IOY1" s="6"/>
      <c r="IOZ1" s="6"/>
      <c r="IPA1" s="6"/>
      <c r="IPB1" s="6"/>
      <c r="IPC1" s="6"/>
      <c r="IPD1" s="6"/>
      <c r="IPE1" s="6"/>
      <c r="IPF1" s="6"/>
      <c r="IPG1" s="6"/>
      <c r="IPH1" s="6"/>
      <c r="IPI1" s="6"/>
      <c r="IPJ1" s="6"/>
      <c r="IPK1" s="6"/>
      <c r="IPL1" s="6"/>
      <c r="IPM1" s="6"/>
      <c r="IPN1" s="6"/>
      <c r="IPO1" s="6"/>
      <c r="IPP1" s="6"/>
      <c r="IPQ1" s="6"/>
      <c r="IPR1" s="6"/>
      <c r="IPS1" s="6"/>
      <c r="IPT1" s="6"/>
      <c r="IPU1" s="6"/>
      <c r="IPV1" s="6"/>
      <c r="IPW1" s="6"/>
      <c r="IPX1" s="6"/>
      <c r="IPY1" s="6"/>
      <c r="IPZ1" s="6"/>
      <c r="IQA1" s="6"/>
      <c r="IQB1" s="6"/>
      <c r="IQC1" s="6"/>
      <c r="IQD1" s="6"/>
      <c r="IQE1" s="6"/>
      <c r="IQF1" s="6"/>
      <c r="IQG1" s="6"/>
      <c r="IQH1" s="6"/>
      <c r="IQI1" s="6"/>
      <c r="IQJ1" s="6"/>
      <c r="IQK1" s="6"/>
      <c r="IQL1" s="6"/>
      <c r="IQM1" s="6"/>
      <c r="IQN1" s="6"/>
      <c r="IQO1" s="6"/>
      <c r="IQP1" s="6"/>
      <c r="IQQ1" s="6"/>
      <c r="IQR1" s="6"/>
      <c r="IQS1" s="6"/>
      <c r="IQT1" s="6"/>
      <c r="IQU1" s="6"/>
      <c r="IQV1" s="6"/>
      <c r="IQW1" s="6"/>
      <c r="IQX1" s="6"/>
      <c r="IQY1" s="6"/>
      <c r="IQZ1" s="6"/>
      <c r="IRA1" s="6"/>
      <c r="IRB1" s="6"/>
      <c r="IRC1" s="6"/>
      <c r="IRD1" s="6"/>
      <c r="IRE1" s="6"/>
      <c r="IRF1" s="6"/>
      <c r="IRG1" s="6"/>
      <c r="IRH1" s="6"/>
      <c r="IRI1" s="6"/>
      <c r="IRJ1" s="6"/>
      <c r="IRK1" s="6"/>
      <c r="IRL1" s="6"/>
      <c r="IRM1" s="6"/>
      <c r="IRN1" s="6"/>
      <c r="IRO1" s="6"/>
      <c r="IRP1" s="6"/>
      <c r="IRQ1" s="6"/>
      <c r="IRR1" s="6"/>
      <c r="IRS1" s="6"/>
      <c r="IRT1" s="6"/>
      <c r="IRU1" s="6"/>
      <c r="IRV1" s="6"/>
      <c r="IRW1" s="6"/>
      <c r="IRX1" s="6"/>
      <c r="IRY1" s="6"/>
      <c r="IRZ1" s="6"/>
      <c r="ISA1" s="6"/>
      <c r="ISB1" s="6"/>
      <c r="ISC1" s="6"/>
      <c r="ISD1" s="6"/>
      <c r="ISE1" s="6"/>
      <c r="ISF1" s="6"/>
      <c r="ISG1" s="6"/>
      <c r="ISH1" s="6"/>
      <c r="ISI1" s="6"/>
      <c r="ISJ1" s="6"/>
      <c r="ISK1" s="6"/>
      <c r="ISL1" s="6"/>
      <c r="ISM1" s="6"/>
      <c r="ISN1" s="6"/>
      <c r="ISO1" s="6"/>
      <c r="ISP1" s="6"/>
      <c r="ISQ1" s="6"/>
      <c r="ISR1" s="6"/>
      <c r="ISS1" s="6"/>
      <c r="IST1" s="6"/>
      <c r="ISU1" s="6"/>
      <c r="ISV1" s="6"/>
      <c r="ISW1" s="6"/>
      <c r="ISX1" s="6"/>
      <c r="ISY1" s="6"/>
      <c r="ISZ1" s="6"/>
      <c r="ITA1" s="6"/>
      <c r="ITB1" s="6"/>
      <c r="ITC1" s="6"/>
      <c r="ITD1" s="6"/>
      <c r="ITE1" s="6"/>
      <c r="ITF1" s="6"/>
      <c r="ITG1" s="6"/>
      <c r="ITH1" s="6"/>
      <c r="ITI1" s="6"/>
      <c r="ITJ1" s="6"/>
      <c r="ITK1" s="6"/>
      <c r="ITL1" s="6"/>
      <c r="ITM1" s="6"/>
      <c r="ITN1" s="6"/>
      <c r="ITO1" s="6"/>
      <c r="ITP1" s="6"/>
      <c r="ITQ1" s="6"/>
      <c r="ITR1" s="6"/>
      <c r="ITS1" s="6"/>
      <c r="ITT1" s="6"/>
      <c r="ITU1" s="6"/>
      <c r="ITV1" s="6"/>
      <c r="ITW1" s="6"/>
      <c r="ITX1" s="6"/>
      <c r="ITY1" s="6"/>
      <c r="ITZ1" s="6"/>
      <c r="IUA1" s="6"/>
      <c r="IUB1" s="6"/>
      <c r="IUC1" s="6"/>
      <c r="IUD1" s="6"/>
      <c r="IUE1" s="6"/>
      <c r="IUF1" s="6"/>
      <c r="IUG1" s="6"/>
      <c r="IUH1" s="6"/>
      <c r="IUI1" s="6"/>
      <c r="IUJ1" s="6"/>
      <c r="IUK1" s="6"/>
      <c r="IUL1" s="6"/>
      <c r="IUM1" s="6"/>
      <c r="IUN1" s="6"/>
      <c r="IUO1" s="6"/>
      <c r="IUP1" s="6"/>
      <c r="IUQ1" s="6"/>
      <c r="IUR1" s="6"/>
      <c r="IUS1" s="6"/>
      <c r="IUT1" s="6"/>
      <c r="IUU1" s="6"/>
      <c r="IUV1" s="6"/>
      <c r="IUW1" s="6"/>
      <c r="IUX1" s="6"/>
      <c r="IUY1" s="6"/>
      <c r="IUZ1" s="6"/>
      <c r="IVA1" s="6"/>
      <c r="IVB1" s="6"/>
      <c r="IVC1" s="6"/>
      <c r="IVD1" s="6"/>
      <c r="IVE1" s="6"/>
      <c r="IVF1" s="6"/>
      <c r="IVG1" s="6"/>
      <c r="IVH1" s="6"/>
      <c r="IVI1" s="6"/>
      <c r="IVJ1" s="6"/>
      <c r="IVK1" s="6"/>
      <c r="IVL1" s="6"/>
      <c r="IVM1" s="6"/>
      <c r="IVN1" s="6"/>
      <c r="IVO1" s="6"/>
      <c r="IVP1" s="6"/>
      <c r="IVQ1" s="6"/>
      <c r="IVR1" s="6"/>
      <c r="IVS1" s="6"/>
      <c r="IVT1" s="6"/>
      <c r="IVU1" s="6"/>
      <c r="IVV1" s="6"/>
      <c r="IVW1" s="6"/>
      <c r="IVX1" s="6"/>
      <c r="IVY1" s="6"/>
      <c r="IVZ1" s="6"/>
      <c r="IWA1" s="6"/>
      <c r="IWB1" s="6"/>
      <c r="IWC1" s="6"/>
      <c r="IWD1" s="6"/>
      <c r="IWE1" s="6"/>
      <c r="IWF1" s="6"/>
      <c r="IWG1" s="6"/>
      <c r="IWH1" s="6"/>
      <c r="IWI1" s="6"/>
      <c r="IWJ1" s="6"/>
      <c r="IWK1" s="6"/>
      <c r="IWL1" s="6"/>
      <c r="IWM1" s="6"/>
      <c r="IWN1" s="6"/>
      <c r="IWO1" s="6"/>
      <c r="IWP1" s="6"/>
      <c r="IWQ1" s="6"/>
      <c r="IWR1" s="6"/>
      <c r="IWS1" s="6"/>
      <c r="IWT1" s="6"/>
      <c r="IWU1" s="6"/>
      <c r="IWV1" s="6"/>
      <c r="IWW1" s="6"/>
      <c r="IWX1" s="6"/>
      <c r="IWY1" s="6"/>
      <c r="IWZ1" s="6"/>
      <c r="IXA1" s="6"/>
      <c r="IXB1" s="6"/>
      <c r="IXC1" s="6"/>
      <c r="IXD1" s="6"/>
      <c r="IXE1" s="6"/>
      <c r="IXF1" s="6"/>
      <c r="IXG1" s="6"/>
      <c r="IXH1" s="6"/>
      <c r="IXI1" s="6"/>
      <c r="IXJ1" s="6"/>
      <c r="IXK1" s="6"/>
      <c r="IXL1" s="6"/>
      <c r="IXM1" s="6"/>
      <c r="IXN1" s="6"/>
      <c r="IXO1" s="6"/>
      <c r="IXP1" s="6"/>
      <c r="IXQ1" s="6"/>
      <c r="IXR1" s="6"/>
      <c r="IXS1" s="6"/>
      <c r="IXT1" s="6"/>
      <c r="IXU1" s="6"/>
      <c r="IXV1" s="6"/>
      <c r="IXW1" s="6"/>
      <c r="IXX1" s="6"/>
      <c r="IXY1" s="6"/>
      <c r="IXZ1" s="6"/>
      <c r="IYA1" s="6"/>
      <c r="IYB1" s="6"/>
      <c r="IYC1" s="6"/>
      <c r="IYD1" s="6"/>
      <c r="IYE1" s="6"/>
      <c r="IYF1" s="6"/>
      <c r="IYG1" s="6"/>
      <c r="IYH1" s="6"/>
      <c r="IYI1" s="6"/>
      <c r="IYJ1" s="6"/>
      <c r="IYK1" s="6"/>
      <c r="IYL1" s="6"/>
      <c r="IYM1" s="6"/>
      <c r="IYN1" s="6"/>
      <c r="IYO1" s="6"/>
      <c r="IYP1" s="6"/>
      <c r="IYQ1" s="6"/>
      <c r="IYR1" s="6"/>
      <c r="IYS1" s="6"/>
      <c r="IYT1" s="6"/>
      <c r="IYU1" s="6"/>
      <c r="IYV1" s="6"/>
      <c r="IYW1" s="6"/>
      <c r="IYX1" s="6"/>
      <c r="IYY1" s="6"/>
      <c r="IYZ1" s="6"/>
      <c r="IZA1" s="6"/>
      <c r="IZB1" s="6"/>
      <c r="IZC1" s="6"/>
      <c r="IZD1" s="6"/>
      <c r="IZE1" s="6"/>
      <c r="IZF1" s="6"/>
      <c r="IZG1" s="6"/>
      <c r="IZH1" s="6"/>
      <c r="IZI1" s="6"/>
      <c r="IZJ1" s="6"/>
      <c r="IZK1" s="6"/>
      <c r="IZL1" s="6"/>
      <c r="IZM1" s="6"/>
      <c r="IZN1" s="6"/>
      <c r="IZO1" s="6"/>
      <c r="IZP1" s="6"/>
      <c r="IZQ1" s="6"/>
      <c r="IZR1" s="6"/>
      <c r="IZS1" s="6"/>
      <c r="IZT1" s="6"/>
      <c r="IZU1" s="6"/>
      <c r="IZV1" s="6"/>
      <c r="IZW1" s="6"/>
      <c r="IZX1" s="6"/>
      <c r="IZY1" s="6"/>
      <c r="IZZ1" s="6"/>
      <c r="JAA1" s="6"/>
      <c r="JAB1" s="6"/>
      <c r="JAC1" s="6"/>
      <c r="JAD1" s="6"/>
      <c r="JAE1" s="6"/>
      <c r="JAF1" s="6"/>
      <c r="JAG1" s="6"/>
      <c r="JAH1" s="6"/>
      <c r="JAI1" s="6"/>
      <c r="JAJ1" s="6"/>
      <c r="JAK1" s="6"/>
      <c r="JAL1" s="6"/>
      <c r="JAM1" s="6"/>
      <c r="JAN1" s="6"/>
      <c r="JAO1" s="6"/>
      <c r="JAP1" s="6"/>
      <c r="JAQ1" s="6"/>
      <c r="JAR1" s="6"/>
      <c r="JAS1" s="6"/>
      <c r="JAT1" s="6"/>
      <c r="JAU1" s="6"/>
      <c r="JAV1" s="6"/>
      <c r="JAW1" s="6"/>
      <c r="JAX1" s="6"/>
      <c r="JAY1" s="6"/>
      <c r="JAZ1" s="6"/>
      <c r="JBA1" s="6"/>
      <c r="JBB1" s="6"/>
      <c r="JBC1" s="6"/>
      <c r="JBD1" s="6"/>
      <c r="JBE1" s="6"/>
      <c r="JBF1" s="6"/>
      <c r="JBG1" s="6"/>
      <c r="JBH1" s="6"/>
      <c r="JBI1" s="6"/>
      <c r="JBJ1" s="6"/>
      <c r="JBK1" s="6"/>
      <c r="JBL1" s="6"/>
      <c r="JBM1" s="6"/>
      <c r="JBN1" s="6"/>
      <c r="JBO1" s="6"/>
      <c r="JBP1" s="6"/>
      <c r="JBQ1" s="6"/>
      <c r="JBR1" s="6"/>
      <c r="JBS1" s="6"/>
      <c r="JBT1" s="6"/>
      <c r="JBU1" s="6"/>
      <c r="JBV1" s="6"/>
      <c r="JBW1" s="6"/>
      <c r="JBX1" s="6"/>
      <c r="JBY1" s="6"/>
      <c r="JBZ1" s="6"/>
      <c r="JCA1" s="6"/>
      <c r="JCB1" s="6"/>
      <c r="JCC1" s="6"/>
      <c r="JCD1" s="6"/>
      <c r="JCE1" s="6"/>
      <c r="JCF1" s="6"/>
      <c r="JCG1" s="6"/>
      <c r="JCH1" s="6"/>
      <c r="JCI1" s="6"/>
      <c r="JCJ1" s="6"/>
      <c r="JCK1" s="6"/>
      <c r="JCL1" s="6"/>
      <c r="JCM1" s="6"/>
      <c r="JCN1" s="6"/>
      <c r="JCO1" s="6"/>
      <c r="JCP1" s="6"/>
      <c r="JCQ1" s="6"/>
      <c r="JCR1" s="6"/>
      <c r="JCS1" s="6"/>
      <c r="JCT1" s="6"/>
      <c r="JCU1" s="6"/>
      <c r="JCV1" s="6"/>
      <c r="JCW1" s="6"/>
      <c r="JCX1" s="6"/>
      <c r="JCY1" s="6"/>
      <c r="JCZ1" s="6"/>
      <c r="JDA1" s="6"/>
      <c r="JDB1" s="6"/>
      <c r="JDC1" s="6"/>
      <c r="JDD1" s="6"/>
      <c r="JDE1" s="6"/>
      <c r="JDF1" s="6"/>
      <c r="JDG1" s="6"/>
      <c r="JDH1" s="6"/>
      <c r="JDI1" s="6"/>
      <c r="JDJ1" s="6"/>
      <c r="JDK1" s="6"/>
      <c r="JDL1" s="6"/>
      <c r="JDM1" s="6"/>
      <c r="JDN1" s="6"/>
      <c r="JDO1" s="6"/>
      <c r="JDP1" s="6"/>
      <c r="JDQ1" s="6"/>
      <c r="JDR1" s="6"/>
      <c r="JDS1" s="6"/>
      <c r="JDT1" s="6"/>
      <c r="JDU1" s="6"/>
      <c r="JDV1" s="6"/>
      <c r="JDW1" s="6"/>
      <c r="JDX1" s="6"/>
      <c r="JDY1" s="6"/>
      <c r="JDZ1" s="6"/>
      <c r="JEA1" s="6"/>
      <c r="JEB1" s="6"/>
      <c r="JEC1" s="6"/>
      <c r="JED1" s="6"/>
      <c r="JEE1" s="6"/>
      <c r="JEF1" s="6"/>
      <c r="JEG1" s="6"/>
      <c r="JEH1" s="6"/>
      <c r="JEI1" s="6"/>
      <c r="JEJ1" s="6"/>
      <c r="JEK1" s="6"/>
      <c r="JEL1" s="6"/>
      <c r="JEM1" s="6"/>
      <c r="JEN1" s="6"/>
      <c r="JEO1" s="6"/>
      <c r="JEP1" s="6"/>
      <c r="JEQ1" s="6"/>
      <c r="JER1" s="6"/>
      <c r="JES1" s="6"/>
      <c r="JET1" s="6"/>
      <c r="JEU1" s="6"/>
      <c r="JEV1" s="6"/>
      <c r="JEW1" s="6"/>
      <c r="JEX1" s="6"/>
      <c r="JEY1" s="6"/>
      <c r="JEZ1" s="6"/>
      <c r="JFA1" s="6"/>
      <c r="JFB1" s="6"/>
      <c r="JFC1" s="6"/>
      <c r="JFD1" s="6"/>
      <c r="JFE1" s="6"/>
      <c r="JFF1" s="6"/>
      <c r="JFG1" s="6"/>
      <c r="JFH1" s="6"/>
      <c r="JFI1" s="6"/>
      <c r="JFJ1" s="6"/>
      <c r="JFK1" s="6"/>
      <c r="JFL1" s="6"/>
      <c r="JFM1" s="6"/>
      <c r="JFN1" s="6"/>
      <c r="JFO1" s="6"/>
      <c r="JFP1" s="6"/>
      <c r="JFQ1" s="6"/>
      <c r="JFR1" s="6"/>
      <c r="JFS1" s="6"/>
      <c r="JFT1" s="6"/>
      <c r="JFU1" s="6"/>
      <c r="JFV1" s="6"/>
      <c r="JFW1" s="6"/>
      <c r="JFX1" s="6"/>
      <c r="JFY1" s="6"/>
      <c r="JFZ1" s="6"/>
      <c r="JGA1" s="6"/>
      <c r="JGB1" s="6"/>
      <c r="JGC1" s="6"/>
      <c r="JGD1" s="6"/>
      <c r="JGE1" s="6"/>
      <c r="JGF1" s="6"/>
      <c r="JGG1" s="6"/>
      <c r="JGH1" s="6"/>
      <c r="JGI1" s="6"/>
      <c r="JGJ1" s="6"/>
      <c r="JGK1" s="6"/>
      <c r="JGL1" s="6"/>
      <c r="JGM1" s="6"/>
      <c r="JGN1" s="6"/>
      <c r="JGO1" s="6"/>
      <c r="JGP1" s="6"/>
      <c r="JGQ1" s="6"/>
      <c r="JGR1" s="6"/>
      <c r="JGS1" s="6"/>
      <c r="JGT1" s="6"/>
      <c r="JGU1" s="6"/>
      <c r="JGV1" s="6"/>
      <c r="JGW1" s="6"/>
      <c r="JGX1" s="6"/>
      <c r="JGY1" s="6"/>
      <c r="JGZ1" s="6"/>
      <c r="JHA1" s="6"/>
      <c r="JHB1" s="6"/>
      <c r="JHC1" s="6"/>
      <c r="JHD1" s="6"/>
      <c r="JHE1" s="6"/>
      <c r="JHF1" s="6"/>
      <c r="JHG1" s="6"/>
      <c r="JHH1" s="6"/>
      <c r="JHI1" s="6"/>
      <c r="JHJ1" s="6"/>
      <c r="JHK1" s="6"/>
      <c r="JHL1" s="6"/>
      <c r="JHM1" s="6"/>
      <c r="JHN1" s="6"/>
      <c r="JHO1" s="6"/>
      <c r="JHP1" s="6"/>
      <c r="JHQ1" s="6"/>
      <c r="JHR1" s="6"/>
      <c r="JHS1" s="6"/>
      <c r="JHT1" s="6"/>
      <c r="JHU1" s="6"/>
      <c r="JHV1" s="6"/>
      <c r="JHW1" s="6"/>
      <c r="JHX1" s="6"/>
      <c r="JHY1" s="6"/>
      <c r="JHZ1" s="6"/>
      <c r="JIA1" s="6"/>
      <c r="JIB1" s="6"/>
      <c r="JIC1" s="6"/>
      <c r="JID1" s="6"/>
      <c r="JIE1" s="6"/>
      <c r="JIF1" s="6"/>
      <c r="JIG1" s="6"/>
      <c r="JIH1" s="6"/>
      <c r="JII1" s="6"/>
      <c r="JIJ1" s="6"/>
      <c r="JIK1" s="6"/>
      <c r="JIL1" s="6"/>
      <c r="JIM1" s="6"/>
      <c r="JIN1" s="6"/>
      <c r="JIO1" s="6"/>
      <c r="JIP1" s="6"/>
      <c r="JIQ1" s="6"/>
      <c r="JIR1" s="6"/>
      <c r="JIS1" s="6"/>
      <c r="JIT1" s="6"/>
      <c r="JIU1" s="6"/>
      <c r="JIV1" s="6"/>
      <c r="JIW1" s="6"/>
      <c r="JIX1" s="6"/>
      <c r="JIY1" s="6"/>
      <c r="JIZ1" s="6"/>
      <c r="JJA1" s="6"/>
      <c r="JJB1" s="6"/>
      <c r="JJC1" s="6"/>
      <c r="JJD1" s="6"/>
      <c r="JJE1" s="6"/>
      <c r="JJF1" s="6"/>
      <c r="JJG1" s="6"/>
      <c r="JJH1" s="6"/>
      <c r="JJI1" s="6"/>
      <c r="JJJ1" s="6"/>
      <c r="JJK1" s="6"/>
      <c r="JJL1" s="6"/>
      <c r="JJM1" s="6"/>
      <c r="JJN1" s="6"/>
      <c r="JJO1" s="6"/>
      <c r="JJP1" s="6"/>
      <c r="JJQ1" s="6"/>
      <c r="JJR1" s="6"/>
      <c r="JJS1" s="6"/>
      <c r="JJT1" s="6"/>
      <c r="JJU1" s="6"/>
      <c r="JJV1" s="6"/>
      <c r="JJW1" s="6"/>
      <c r="JJX1" s="6"/>
      <c r="JJY1" s="6"/>
      <c r="JJZ1" s="6"/>
      <c r="JKA1" s="6"/>
      <c r="JKB1" s="6"/>
      <c r="JKC1" s="6"/>
      <c r="JKD1" s="6"/>
      <c r="JKE1" s="6"/>
      <c r="JKF1" s="6"/>
      <c r="JKG1" s="6"/>
      <c r="JKH1" s="6"/>
      <c r="JKI1" s="6"/>
      <c r="JKJ1" s="6"/>
      <c r="JKK1" s="6"/>
      <c r="JKL1" s="6"/>
      <c r="JKM1" s="6"/>
      <c r="JKN1" s="6"/>
      <c r="JKO1" s="6"/>
      <c r="JKP1" s="6"/>
      <c r="JKQ1" s="6"/>
      <c r="JKR1" s="6"/>
      <c r="JKS1" s="6"/>
      <c r="JKT1" s="6"/>
      <c r="JKU1" s="6"/>
      <c r="JKV1" s="6"/>
      <c r="JKW1" s="6"/>
      <c r="JKX1" s="6"/>
      <c r="JKY1" s="6"/>
      <c r="JKZ1" s="6"/>
      <c r="JLA1" s="6"/>
      <c r="JLB1" s="6"/>
      <c r="JLC1" s="6"/>
      <c r="JLD1" s="6"/>
      <c r="JLE1" s="6"/>
      <c r="JLF1" s="6"/>
      <c r="JLG1" s="6"/>
      <c r="JLH1" s="6"/>
      <c r="JLI1" s="6"/>
      <c r="JLJ1" s="6"/>
      <c r="JLK1" s="6"/>
      <c r="JLL1" s="6"/>
      <c r="JLM1" s="6"/>
      <c r="JLN1" s="6"/>
      <c r="JLO1" s="6"/>
      <c r="JLP1" s="6"/>
      <c r="JLQ1" s="6"/>
      <c r="JLR1" s="6"/>
      <c r="JLS1" s="6"/>
      <c r="JLT1" s="6"/>
      <c r="JLU1" s="6"/>
      <c r="JLV1" s="6"/>
      <c r="JLW1" s="6"/>
      <c r="JLX1" s="6"/>
      <c r="JLY1" s="6"/>
      <c r="JLZ1" s="6"/>
      <c r="JMA1" s="6"/>
      <c r="JMB1" s="6"/>
      <c r="JMC1" s="6"/>
      <c r="JMD1" s="6"/>
      <c r="JME1" s="6"/>
      <c r="JMF1" s="6"/>
      <c r="JMG1" s="6"/>
      <c r="JMH1" s="6"/>
      <c r="JMI1" s="6"/>
      <c r="JMJ1" s="6"/>
      <c r="JMK1" s="6"/>
      <c r="JML1" s="6"/>
      <c r="JMM1" s="6"/>
      <c r="JMN1" s="6"/>
      <c r="JMO1" s="6"/>
      <c r="JMP1" s="6"/>
      <c r="JMQ1" s="6"/>
      <c r="JMR1" s="6"/>
      <c r="JMS1" s="6"/>
      <c r="JMT1" s="6"/>
      <c r="JMU1" s="6"/>
      <c r="JMV1" s="6"/>
      <c r="JMW1" s="6"/>
      <c r="JMX1" s="6"/>
      <c r="JMY1" s="6"/>
      <c r="JMZ1" s="6"/>
      <c r="JNA1" s="6"/>
      <c r="JNB1" s="6"/>
      <c r="JNC1" s="6"/>
      <c r="JND1" s="6"/>
      <c r="JNE1" s="6"/>
      <c r="JNF1" s="6"/>
      <c r="JNG1" s="6"/>
      <c r="JNH1" s="6"/>
      <c r="JNI1" s="6"/>
      <c r="JNJ1" s="6"/>
      <c r="JNK1" s="6"/>
      <c r="JNL1" s="6"/>
      <c r="JNM1" s="6"/>
      <c r="JNN1" s="6"/>
      <c r="JNO1" s="6"/>
      <c r="JNP1" s="6"/>
      <c r="JNQ1" s="6"/>
      <c r="JNR1" s="6"/>
      <c r="JNS1" s="6"/>
      <c r="JNT1" s="6"/>
      <c r="JNU1" s="6"/>
      <c r="JNV1" s="6"/>
      <c r="JNW1" s="6"/>
      <c r="JNX1" s="6"/>
      <c r="JNY1" s="6"/>
      <c r="JNZ1" s="6"/>
      <c r="JOA1" s="6"/>
      <c r="JOB1" s="6"/>
      <c r="JOC1" s="6"/>
      <c r="JOD1" s="6"/>
      <c r="JOE1" s="6"/>
      <c r="JOF1" s="6"/>
      <c r="JOG1" s="6"/>
      <c r="JOH1" s="6"/>
      <c r="JOI1" s="6"/>
      <c r="JOJ1" s="6"/>
      <c r="JOK1" s="6"/>
      <c r="JOL1" s="6"/>
      <c r="JOM1" s="6"/>
      <c r="JON1" s="6"/>
      <c r="JOO1" s="6"/>
      <c r="JOP1" s="6"/>
      <c r="JOQ1" s="6"/>
      <c r="JOR1" s="6"/>
      <c r="JOS1" s="6"/>
      <c r="JOT1" s="6"/>
      <c r="JOU1" s="6"/>
      <c r="JOV1" s="6"/>
      <c r="JOW1" s="6"/>
      <c r="JOX1" s="6"/>
      <c r="JOY1" s="6"/>
      <c r="JOZ1" s="6"/>
      <c r="JPA1" s="6"/>
      <c r="JPB1" s="6"/>
      <c r="JPC1" s="6"/>
      <c r="JPD1" s="6"/>
      <c r="JPE1" s="6"/>
      <c r="JPF1" s="6"/>
      <c r="JPG1" s="6"/>
      <c r="JPH1" s="6"/>
      <c r="JPI1" s="6"/>
      <c r="JPJ1" s="6"/>
      <c r="JPK1" s="6"/>
      <c r="JPL1" s="6"/>
      <c r="JPM1" s="6"/>
      <c r="JPN1" s="6"/>
      <c r="JPO1" s="6"/>
      <c r="JPP1" s="6"/>
      <c r="JPQ1" s="6"/>
      <c r="JPR1" s="6"/>
      <c r="JPS1" s="6"/>
      <c r="JPT1" s="6"/>
      <c r="JPU1" s="6"/>
      <c r="JPV1" s="6"/>
      <c r="JPW1" s="6"/>
      <c r="JPX1" s="6"/>
      <c r="JPY1" s="6"/>
      <c r="JPZ1" s="6"/>
      <c r="JQA1" s="6"/>
      <c r="JQB1" s="6"/>
      <c r="JQC1" s="6"/>
      <c r="JQD1" s="6"/>
      <c r="JQE1" s="6"/>
      <c r="JQF1" s="6"/>
      <c r="JQG1" s="6"/>
      <c r="JQH1" s="6"/>
      <c r="JQI1" s="6"/>
      <c r="JQJ1" s="6"/>
      <c r="JQK1" s="6"/>
      <c r="JQL1" s="6"/>
      <c r="JQM1" s="6"/>
      <c r="JQN1" s="6"/>
      <c r="JQO1" s="6"/>
      <c r="JQP1" s="6"/>
      <c r="JQQ1" s="6"/>
      <c r="JQR1" s="6"/>
      <c r="JQS1" s="6"/>
      <c r="JQT1" s="6"/>
      <c r="JQU1" s="6"/>
      <c r="JQV1" s="6"/>
      <c r="JQW1" s="6"/>
      <c r="JQX1" s="6"/>
      <c r="JQY1" s="6"/>
      <c r="JQZ1" s="6"/>
      <c r="JRA1" s="6"/>
      <c r="JRB1" s="6"/>
      <c r="JRC1" s="6"/>
      <c r="JRD1" s="6"/>
      <c r="JRE1" s="6"/>
      <c r="JRF1" s="6"/>
      <c r="JRG1" s="6"/>
      <c r="JRH1" s="6"/>
      <c r="JRI1" s="6"/>
      <c r="JRJ1" s="6"/>
      <c r="JRK1" s="6"/>
      <c r="JRL1" s="6"/>
      <c r="JRM1" s="6"/>
      <c r="JRN1" s="6"/>
      <c r="JRO1" s="6"/>
      <c r="JRP1" s="6"/>
      <c r="JRQ1" s="6"/>
      <c r="JRR1" s="6"/>
      <c r="JRS1" s="6"/>
      <c r="JRT1" s="6"/>
      <c r="JRU1" s="6"/>
      <c r="JRV1" s="6"/>
      <c r="JRW1" s="6"/>
      <c r="JRX1" s="6"/>
      <c r="JRY1" s="6"/>
      <c r="JRZ1" s="6"/>
      <c r="JSA1" s="6"/>
      <c r="JSB1" s="6"/>
      <c r="JSC1" s="6"/>
      <c r="JSD1" s="6"/>
      <c r="JSE1" s="6"/>
      <c r="JSF1" s="6"/>
      <c r="JSG1" s="6"/>
      <c r="JSH1" s="6"/>
      <c r="JSI1" s="6"/>
      <c r="JSJ1" s="6"/>
      <c r="JSK1" s="6"/>
      <c r="JSL1" s="6"/>
      <c r="JSM1" s="6"/>
      <c r="JSN1" s="6"/>
      <c r="JSO1" s="6"/>
      <c r="JSP1" s="6"/>
      <c r="JSQ1" s="6"/>
      <c r="JSR1" s="6"/>
      <c r="JSS1" s="6"/>
      <c r="JST1" s="6"/>
      <c r="JSU1" s="6"/>
      <c r="JSV1" s="6"/>
      <c r="JSW1" s="6"/>
      <c r="JSX1" s="6"/>
      <c r="JSY1" s="6"/>
      <c r="JSZ1" s="6"/>
      <c r="JTA1" s="6"/>
      <c r="JTB1" s="6"/>
      <c r="JTC1" s="6"/>
      <c r="JTD1" s="6"/>
      <c r="JTE1" s="6"/>
      <c r="JTF1" s="6"/>
      <c r="JTG1" s="6"/>
      <c r="JTH1" s="6"/>
      <c r="JTI1" s="6"/>
      <c r="JTJ1" s="6"/>
      <c r="JTK1" s="6"/>
      <c r="JTL1" s="6"/>
      <c r="JTM1" s="6"/>
      <c r="JTN1" s="6"/>
      <c r="JTO1" s="6"/>
      <c r="JTP1" s="6"/>
      <c r="JTQ1" s="6"/>
      <c r="JTR1" s="6"/>
      <c r="JTS1" s="6"/>
      <c r="JTT1" s="6"/>
      <c r="JTU1" s="6"/>
      <c r="JTV1" s="6"/>
      <c r="JTW1" s="6"/>
      <c r="JTX1" s="6"/>
      <c r="JTY1" s="6"/>
      <c r="JTZ1" s="6"/>
      <c r="JUA1" s="6"/>
      <c r="JUB1" s="6"/>
      <c r="JUC1" s="6"/>
      <c r="JUD1" s="6"/>
      <c r="JUE1" s="6"/>
      <c r="JUF1" s="6"/>
      <c r="JUG1" s="6"/>
      <c r="JUH1" s="6"/>
      <c r="JUI1" s="6"/>
      <c r="JUJ1" s="6"/>
      <c r="JUK1" s="6"/>
      <c r="JUL1" s="6"/>
      <c r="JUM1" s="6"/>
      <c r="JUN1" s="6"/>
      <c r="JUO1" s="6"/>
      <c r="JUP1" s="6"/>
      <c r="JUQ1" s="6"/>
      <c r="JUR1" s="6"/>
      <c r="JUS1" s="6"/>
      <c r="JUT1" s="6"/>
      <c r="JUU1" s="6"/>
      <c r="JUV1" s="6"/>
      <c r="JUW1" s="6"/>
      <c r="JUX1" s="6"/>
      <c r="JUY1" s="6"/>
      <c r="JUZ1" s="6"/>
      <c r="JVA1" s="6"/>
      <c r="JVB1" s="6"/>
      <c r="JVC1" s="6"/>
      <c r="JVD1" s="6"/>
      <c r="JVE1" s="6"/>
      <c r="JVF1" s="6"/>
      <c r="JVG1" s="6"/>
      <c r="JVH1" s="6"/>
      <c r="JVI1" s="6"/>
      <c r="JVJ1" s="6"/>
      <c r="JVK1" s="6"/>
      <c r="JVL1" s="6"/>
      <c r="JVM1" s="6"/>
      <c r="JVN1" s="6"/>
      <c r="JVO1" s="6"/>
      <c r="JVP1" s="6"/>
      <c r="JVQ1" s="6"/>
      <c r="JVR1" s="6"/>
      <c r="JVS1" s="6"/>
      <c r="JVT1" s="6"/>
      <c r="JVU1" s="6"/>
      <c r="JVV1" s="6"/>
      <c r="JVW1" s="6"/>
      <c r="JVX1" s="6"/>
      <c r="JVY1" s="6"/>
      <c r="JVZ1" s="6"/>
      <c r="JWA1" s="6"/>
      <c r="JWB1" s="6"/>
      <c r="JWC1" s="6"/>
      <c r="JWD1" s="6"/>
      <c r="JWE1" s="6"/>
      <c r="JWF1" s="6"/>
      <c r="JWG1" s="6"/>
      <c r="JWH1" s="6"/>
      <c r="JWI1" s="6"/>
      <c r="JWJ1" s="6"/>
      <c r="JWK1" s="6"/>
      <c r="JWL1" s="6"/>
      <c r="JWM1" s="6"/>
      <c r="JWN1" s="6"/>
      <c r="JWO1" s="6"/>
      <c r="JWP1" s="6"/>
      <c r="JWQ1" s="6"/>
      <c r="JWR1" s="6"/>
      <c r="JWS1" s="6"/>
      <c r="JWT1" s="6"/>
      <c r="JWU1" s="6"/>
      <c r="JWV1" s="6"/>
      <c r="JWW1" s="6"/>
      <c r="JWX1" s="6"/>
      <c r="JWY1" s="6"/>
      <c r="JWZ1" s="6"/>
      <c r="JXA1" s="6"/>
      <c r="JXB1" s="6"/>
      <c r="JXC1" s="6"/>
      <c r="JXD1" s="6"/>
      <c r="JXE1" s="6"/>
      <c r="JXF1" s="6"/>
      <c r="JXG1" s="6"/>
      <c r="JXH1" s="6"/>
      <c r="JXI1" s="6"/>
      <c r="JXJ1" s="6"/>
      <c r="JXK1" s="6"/>
      <c r="JXL1" s="6"/>
      <c r="JXM1" s="6"/>
      <c r="JXN1" s="6"/>
      <c r="JXO1" s="6"/>
      <c r="JXP1" s="6"/>
      <c r="JXQ1" s="6"/>
      <c r="JXR1" s="6"/>
      <c r="JXS1" s="6"/>
      <c r="JXT1" s="6"/>
      <c r="JXU1" s="6"/>
      <c r="JXV1" s="6"/>
      <c r="JXW1" s="6"/>
      <c r="JXX1" s="6"/>
      <c r="JXY1" s="6"/>
      <c r="JXZ1" s="6"/>
      <c r="JYA1" s="6"/>
      <c r="JYB1" s="6"/>
      <c r="JYC1" s="6"/>
      <c r="JYD1" s="6"/>
      <c r="JYE1" s="6"/>
      <c r="JYF1" s="6"/>
      <c r="JYG1" s="6"/>
      <c r="JYH1" s="6"/>
      <c r="JYI1" s="6"/>
      <c r="JYJ1" s="6"/>
      <c r="JYK1" s="6"/>
      <c r="JYL1" s="6"/>
      <c r="JYM1" s="6"/>
      <c r="JYN1" s="6"/>
      <c r="JYO1" s="6"/>
      <c r="JYP1" s="6"/>
      <c r="JYQ1" s="6"/>
      <c r="JYR1" s="6"/>
      <c r="JYS1" s="6"/>
      <c r="JYT1" s="6"/>
      <c r="JYU1" s="6"/>
      <c r="JYV1" s="6"/>
      <c r="JYW1" s="6"/>
      <c r="JYX1" s="6"/>
      <c r="JYY1" s="6"/>
      <c r="JYZ1" s="6"/>
      <c r="JZA1" s="6"/>
      <c r="JZB1" s="6"/>
      <c r="JZC1" s="6"/>
      <c r="JZD1" s="6"/>
      <c r="JZE1" s="6"/>
      <c r="JZF1" s="6"/>
      <c r="JZG1" s="6"/>
      <c r="JZH1" s="6"/>
      <c r="JZI1" s="6"/>
      <c r="JZJ1" s="6"/>
      <c r="JZK1" s="6"/>
      <c r="JZL1" s="6"/>
      <c r="JZM1" s="6"/>
      <c r="JZN1" s="6"/>
      <c r="JZO1" s="6"/>
      <c r="JZP1" s="6"/>
      <c r="JZQ1" s="6"/>
      <c r="JZR1" s="6"/>
      <c r="JZS1" s="6"/>
      <c r="JZT1" s="6"/>
      <c r="JZU1" s="6"/>
      <c r="JZV1" s="6"/>
      <c r="JZW1" s="6"/>
      <c r="JZX1" s="6"/>
      <c r="JZY1" s="6"/>
      <c r="JZZ1" s="6"/>
      <c r="KAA1" s="6"/>
      <c r="KAB1" s="6"/>
      <c r="KAC1" s="6"/>
      <c r="KAD1" s="6"/>
      <c r="KAE1" s="6"/>
      <c r="KAF1" s="6"/>
      <c r="KAG1" s="6"/>
      <c r="KAH1" s="6"/>
      <c r="KAI1" s="6"/>
      <c r="KAJ1" s="6"/>
      <c r="KAK1" s="6"/>
      <c r="KAL1" s="6"/>
      <c r="KAM1" s="6"/>
      <c r="KAN1" s="6"/>
      <c r="KAO1" s="6"/>
      <c r="KAP1" s="6"/>
      <c r="KAQ1" s="6"/>
      <c r="KAR1" s="6"/>
      <c r="KAS1" s="6"/>
      <c r="KAT1" s="6"/>
      <c r="KAU1" s="6"/>
      <c r="KAV1" s="6"/>
      <c r="KAW1" s="6"/>
      <c r="KAX1" s="6"/>
      <c r="KAY1" s="6"/>
      <c r="KAZ1" s="6"/>
      <c r="KBA1" s="6"/>
      <c r="KBB1" s="6"/>
      <c r="KBC1" s="6"/>
      <c r="KBD1" s="6"/>
      <c r="KBE1" s="6"/>
      <c r="KBF1" s="6"/>
      <c r="KBG1" s="6"/>
      <c r="KBH1" s="6"/>
      <c r="KBI1" s="6"/>
      <c r="KBJ1" s="6"/>
      <c r="KBK1" s="6"/>
      <c r="KBL1" s="6"/>
      <c r="KBM1" s="6"/>
      <c r="KBN1" s="6"/>
      <c r="KBO1" s="6"/>
      <c r="KBP1" s="6"/>
      <c r="KBQ1" s="6"/>
      <c r="KBR1" s="6"/>
      <c r="KBS1" s="6"/>
      <c r="KBT1" s="6"/>
      <c r="KBU1" s="6"/>
      <c r="KBV1" s="6"/>
      <c r="KBW1" s="6"/>
      <c r="KBX1" s="6"/>
      <c r="KBY1" s="6"/>
      <c r="KBZ1" s="6"/>
      <c r="KCA1" s="6"/>
      <c r="KCB1" s="6"/>
      <c r="KCC1" s="6"/>
      <c r="KCD1" s="6"/>
      <c r="KCE1" s="6"/>
      <c r="KCF1" s="6"/>
      <c r="KCG1" s="6"/>
      <c r="KCH1" s="6"/>
      <c r="KCI1" s="6"/>
      <c r="KCJ1" s="6"/>
      <c r="KCK1" s="6"/>
      <c r="KCL1" s="6"/>
      <c r="KCM1" s="6"/>
      <c r="KCN1" s="6"/>
      <c r="KCO1" s="6"/>
      <c r="KCP1" s="6"/>
      <c r="KCQ1" s="6"/>
      <c r="KCR1" s="6"/>
      <c r="KCS1" s="6"/>
      <c r="KCT1" s="6"/>
      <c r="KCU1" s="6"/>
      <c r="KCV1" s="6"/>
      <c r="KCW1" s="6"/>
      <c r="KCX1" s="6"/>
      <c r="KCY1" s="6"/>
      <c r="KCZ1" s="6"/>
      <c r="KDA1" s="6"/>
      <c r="KDB1" s="6"/>
      <c r="KDC1" s="6"/>
      <c r="KDD1" s="6"/>
      <c r="KDE1" s="6"/>
      <c r="KDF1" s="6"/>
      <c r="KDG1" s="6"/>
      <c r="KDH1" s="6"/>
      <c r="KDI1" s="6"/>
      <c r="KDJ1" s="6"/>
      <c r="KDK1" s="6"/>
      <c r="KDL1" s="6"/>
      <c r="KDM1" s="6"/>
      <c r="KDN1" s="6"/>
      <c r="KDO1" s="6"/>
      <c r="KDP1" s="6"/>
      <c r="KDQ1" s="6"/>
      <c r="KDR1" s="6"/>
      <c r="KDS1" s="6"/>
      <c r="KDT1" s="6"/>
      <c r="KDU1" s="6"/>
      <c r="KDV1" s="6"/>
      <c r="KDW1" s="6"/>
      <c r="KDX1" s="6"/>
      <c r="KDY1" s="6"/>
      <c r="KDZ1" s="6"/>
      <c r="KEA1" s="6"/>
      <c r="KEB1" s="6"/>
      <c r="KEC1" s="6"/>
      <c r="KED1" s="6"/>
      <c r="KEE1" s="6"/>
      <c r="KEF1" s="6"/>
      <c r="KEG1" s="6"/>
      <c r="KEH1" s="6"/>
      <c r="KEI1" s="6"/>
      <c r="KEJ1" s="6"/>
      <c r="KEK1" s="6"/>
      <c r="KEL1" s="6"/>
      <c r="KEM1" s="6"/>
      <c r="KEN1" s="6"/>
      <c r="KEO1" s="6"/>
      <c r="KEP1" s="6"/>
      <c r="KEQ1" s="6"/>
      <c r="KER1" s="6"/>
      <c r="KES1" s="6"/>
      <c r="KET1" s="6"/>
      <c r="KEU1" s="6"/>
      <c r="KEV1" s="6"/>
      <c r="KEW1" s="6"/>
      <c r="KEX1" s="6"/>
      <c r="KEY1" s="6"/>
      <c r="KEZ1" s="6"/>
      <c r="KFA1" s="6"/>
      <c r="KFB1" s="6"/>
      <c r="KFC1" s="6"/>
      <c r="KFD1" s="6"/>
      <c r="KFE1" s="6"/>
      <c r="KFF1" s="6"/>
      <c r="KFG1" s="6"/>
      <c r="KFH1" s="6"/>
      <c r="KFI1" s="6"/>
      <c r="KFJ1" s="6"/>
      <c r="KFK1" s="6"/>
      <c r="KFL1" s="6"/>
      <c r="KFM1" s="6"/>
      <c r="KFN1" s="6"/>
      <c r="KFO1" s="6"/>
      <c r="KFP1" s="6"/>
      <c r="KFQ1" s="6"/>
      <c r="KFR1" s="6"/>
      <c r="KFS1" s="6"/>
      <c r="KFT1" s="6"/>
      <c r="KFU1" s="6"/>
      <c r="KFV1" s="6"/>
      <c r="KFW1" s="6"/>
      <c r="KFX1" s="6"/>
      <c r="KFY1" s="6"/>
      <c r="KFZ1" s="6"/>
      <c r="KGA1" s="6"/>
      <c r="KGB1" s="6"/>
      <c r="KGC1" s="6"/>
      <c r="KGD1" s="6"/>
      <c r="KGE1" s="6"/>
      <c r="KGF1" s="6"/>
      <c r="KGG1" s="6"/>
      <c r="KGH1" s="6"/>
      <c r="KGI1" s="6"/>
      <c r="KGJ1" s="6"/>
      <c r="KGK1" s="6"/>
      <c r="KGL1" s="6"/>
      <c r="KGM1" s="6"/>
      <c r="KGN1" s="6"/>
      <c r="KGO1" s="6"/>
      <c r="KGP1" s="6"/>
      <c r="KGQ1" s="6"/>
      <c r="KGR1" s="6"/>
      <c r="KGS1" s="6"/>
      <c r="KGT1" s="6"/>
      <c r="KGU1" s="6"/>
      <c r="KGV1" s="6"/>
      <c r="KGW1" s="6"/>
      <c r="KGX1" s="6"/>
      <c r="KGY1" s="6"/>
      <c r="KGZ1" s="6"/>
      <c r="KHA1" s="6"/>
      <c r="KHB1" s="6"/>
      <c r="KHC1" s="6"/>
      <c r="KHD1" s="6"/>
      <c r="KHE1" s="6"/>
      <c r="KHF1" s="6"/>
      <c r="KHG1" s="6"/>
      <c r="KHH1" s="6"/>
      <c r="KHI1" s="6"/>
      <c r="KHJ1" s="6"/>
      <c r="KHK1" s="6"/>
      <c r="KHL1" s="6"/>
      <c r="KHM1" s="6"/>
      <c r="KHN1" s="6"/>
      <c r="KHO1" s="6"/>
      <c r="KHP1" s="6"/>
      <c r="KHQ1" s="6"/>
      <c r="KHR1" s="6"/>
      <c r="KHS1" s="6"/>
      <c r="KHT1" s="6"/>
      <c r="KHU1" s="6"/>
      <c r="KHV1" s="6"/>
      <c r="KHW1" s="6"/>
      <c r="KHX1" s="6"/>
      <c r="KHY1" s="6"/>
      <c r="KHZ1" s="6"/>
      <c r="KIA1" s="6"/>
      <c r="KIB1" s="6"/>
      <c r="KIC1" s="6"/>
      <c r="KID1" s="6"/>
      <c r="KIE1" s="6"/>
      <c r="KIF1" s="6"/>
      <c r="KIG1" s="6"/>
      <c r="KIH1" s="6"/>
      <c r="KII1" s="6"/>
      <c r="KIJ1" s="6"/>
      <c r="KIK1" s="6"/>
      <c r="KIL1" s="6"/>
      <c r="KIM1" s="6"/>
      <c r="KIN1" s="6"/>
      <c r="KIO1" s="6"/>
      <c r="KIP1" s="6"/>
      <c r="KIQ1" s="6"/>
      <c r="KIR1" s="6"/>
      <c r="KIS1" s="6"/>
      <c r="KIT1" s="6"/>
      <c r="KIU1" s="6"/>
      <c r="KIV1" s="6"/>
      <c r="KIW1" s="6"/>
      <c r="KIX1" s="6"/>
      <c r="KIY1" s="6"/>
      <c r="KIZ1" s="6"/>
      <c r="KJA1" s="6"/>
      <c r="KJB1" s="6"/>
      <c r="KJC1" s="6"/>
      <c r="KJD1" s="6"/>
      <c r="KJE1" s="6"/>
      <c r="KJF1" s="6"/>
      <c r="KJG1" s="6"/>
      <c r="KJH1" s="6"/>
      <c r="KJI1" s="6"/>
      <c r="KJJ1" s="6"/>
      <c r="KJK1" s="6"/>
      <c r="KJL1" s="6"/>
      <c r="KJM1" s="6"/>
      <c r="KJN1" s="6"/>
      <c r="KJO1" s="6"/>
      <c r="KJP1" s="6"/>
      <c r="KJQ1" s="6"/>
      <c r="KJR1" s="6"/>
      <c r="KJS1" s="6"/>
      <c r="KJT1" s="6"/>
      <c r="KJU1" s="6"/>
      <c r="KJV1" s="6"/>
      <c r="KJW1" s="6"/>
      <c r="KJX1" s="6"/>
      <c r="KJY1" s="6"/>
      <c r="KJZ1" s="6"/>
      <c r="KKA1" s="6"/>
      <c r="KKB1" s="6"/>
      <c r="KKC1" s="6"/>
      <c r="KKD1" s="6"/>
      <c r="KKE1" s="6"/>
      <c r="KKF1" s="6"/>
      <c r="KKG1" s="6"/>
      <c r="KKH1" s="6"/>
      <c r="KKI1" s="6"/>
      <c r="KKJ1" s="6"/>
      <c r="KKK1" s="6"/>
      <c r="KKL1" s="6"/>
      <c r="KKM1" s="6"/>
      <c r="KKN1" s="6"/>
      <c r="KKO1" s="6"/>
      <c r="KKP1" s="6"/>
      <c r="KKQ1" s="6"/>
      <c r="KKR1" s="6"/>
      <c r="KKS1" s="6"/>
      <c r="KKT1" s="6"/>
      <c r="KKU1" s="6"/>
      <c r="KKV1" s="6"/>
      <c r="KKW1" s="6"/>
      <c r="KKX1" s="6"/>
      <c r="KKY1" s="6"/>
      <c r="KKZ1" s="6"/>
      <c r="KLA1" s="6"/>
      <c r="KLB1" s="6"/>
      <c r="KLC1" s="6"/>
      <c r="KLD1" s="6"/>
      <c r="KLE1" s="6"/>
      <c r="KLF1" s="6"/>
      <c r="KLG1" s="6"/>
      <c r="KLH1" s="6"/>
      <c r="KLI1" s="6"/>
      <c r="KLJ1" s="6"/>
      <c r="KLK1" s="6"/>
      <c r="KLL1" s="6"/>
      <c r="KLM1" s="6"/>
      <c r="KLN1" s="6"/>
      <c r="KLO1" s="6"/>
      <c r="KLP1" s="6"/>
      <c r="KLQ1" s="6"/>
      <c r="KLR1" s="6"/>
      <c r="KLS1" s="6"/>
      <c r="KLT1" s="6"/>
      <c r="KLU1" s="6"/>
      <c r="KLV1" s="6"/>
      <c r="KLW1" s="6"/>
      <c r="KLX1" s="6"/>
      <c r="KLY1" s="6"/>
      <c r="KLZ1" s="6"/>
      <c r="KMA1" s="6"/>
      <c r="KMB1" s="6"/>
      <c r="KMC1" s="6"/>
      <c r="KMD1" s="6"/>
      <c r="KME1" s="6"/>
      <c r="KMF1" s="6"/>
      <c r="KMG1" s="6"/>
      <c r="KMH1" s="6"/>
      <c r="KMI1" s="6"/>
      <c r="KMJ1" s="6"/>
      <c r="KMK1" s="6"/>
      <c r="KML1" s="6"/>
      <c r="KMM1" s="6"/>
      <c r="KMN1" s="6"/>
      <c r="KMO1" s="6"/>
      <c r="KMP1" s="6"/>
      <c r="KMQ1" s="6"/>
      <c r="KMR1" s="6"/>
      <c r="KMS1" s="6"/>
      <c r="KMT1" s="6"/>
      <c r="KMU1" s="6"/>
      <c r="KMV1" s="6"/>
      <c r="KMW1" s="6"/>
      <c r="KMX1" s="6"/>
      <c r="KMY1" s="6"/>
      <c r="KMZ1" s="6"/>
      <c r="KNA1" s="6"/>
      <c r="KNB1" s="6"/>
      <c r="KNC1" s="6"/>
      <c r="KND1" s="6"/>
      <c r="KNE1" s="6"/>
      <c r="KNF1" s="6"/>
      <c r="KNG1" s="6"/>
      <c r="KNH1" s="6"/>
      <c r="KNI1" s="6"/>
      <c r="KNJ1" s="6"/>
      <c r="KNK1" s="6"/>
      <c r="KNL1" s="6"/>
      <c r="KNM1" s="6"/>
      <c r="KNN1" s="6"/>
      <c r="KNO1" s="6"/>
      <c r="KNP1" s="6"/>
      <c r="KNQ1" s="6"/>
      <c r="KNR1" s="6"/>
      <c r="KNS1" s="6"/>
      <c r="KNT1" s="6"/>
      <c r="KNU1" s="6"/>
      <c r="KNV1" s="6"/>
      <c r="KNW1" s="6"/>
      <c r="KNX1" s="6"/>
      <c r="KNY1" s="6"/>
      <c r="KNZ1" s="6"/>
      <c r="KOA1" s="6"/>
      <c r="KOB1" s="6"/>
      <c r="KOC1" s="6"/>
      <c r="KOD1" s="6"/>
      <c r="KOE1" s="6"/>
      <c r="KOF1" s="6"/>
      <c r="KOG1" s="6"/>
      <c r="KOH1" s="6"/>
      <c r="KOI1" s="6"/>
      <c r="KOJ1" s="6"/>
      <c r="KOK1" s="6"/>
      <c r="KOL1" s="6"/>
      <c r="KOM1" s="6"/>
      <c r="KON1" s="6"/>
      <c r="KOO1" s="6"/>
      <c r="KOP1" s="6"/>
      <c r="KOQ1" s="6"/>
      <c r="KOR1" s="6"/>
      <c r="KOS1" s="6"/>
      <c r="KOT1" s="6"/>
      <c r="KOU1" s="6"/>
      <c r="KOV1" s="6"/>
      <c r="KOW1" s="6"/>
      <c r="KOX1" s="6"/>
      <c r="KOY1" s="6"/>
      <c r="KOZ1" s="6"/>
      <c r="KPA1" s="6"/>
      <c r="KPB1" s="6"/>
      <c r="KPC1" s="6"/>
      <c r="KPD1" s="6"/>
      <c r="KPE1" s="6"/>
      <c r="KPF1" s="6"/>
      <c r="KPG1" s="6"/>
      <c r="KPH1" s="6"/>
      <c r="KPI1" s="6"/>
      <c r="KPJ1" s="6"/>
      <c r="KPK1" s="6"/>
      <c r="KPL1" s="6"/>
      <c r="KPM1" s="6"/>
      <c r="KPN1" s="6"/>
      <c r="KPO1" s="6"/>
      <c r="KPP1" s="6"/>
      <c r="KPQ1" s="6"/>
      <c r="KPR1" s="6"/>
      <c r="KPS1" s="6"/>
      <c r="KPT1" s="6"/>
      <c r="KPU1" s="6"/>
      <c r="KPV1" s="6"/>
      <c r="KPW1" s="6"/>
      <c r="KPX1" s="6"/>
      <c r="KPY1" s="6"/>
      <c r="KPZ1" s="6"/>
      <c r="KQA1" s="6"/>
      <c r="KQB1" s="6"/>
      <c r="KQC1" s="6"/>
      <c r="KQD1" s="6"/>
      <c r="KQE1" s="6"/>
      <c r="KQF1" s="6"/>
      <c r="KQG1" s="6"/>
      <c r="KQH1" s="6"/>
      <c r="KQI1" s="6"/>
      <c r="KQJ1" s="6"/>
      <c r="KQK1" s="6"/>
      <c r="KQL1" s="6"/>
      <c r="KQM1" s="6"/>
      <c r="KQN1" s="6"/>
      <c r="KQO1" s="6"/>
      <c r="KQP1" s="6"/>
      <c r="KQQ1" s="6"/>
      <c r="KQR1" s="6"/>
      <c r="KQS1" s="6"/>
      <c r="KQT1" s="6"/>
      <c r="KQU1" s="6"/>
      <c r="KQV1" s="6"/>
      <c r="KQW1" s="6"/>
      <c r="KQX1" s="6"/>
      <c r="KQY1" s="6"/>
      <c r="KQZ1" s="6"/>
      <c r="KRA1" s="6"/>
      <c r="KRB1" s="6"/>
      <c r="KRC1" s="6"/>
      <c r="KRD1" s="6"/>
      <c r="KRE1" s="6"/>
      <c r="KRF1" s="6"/>
      <c r="KRG1" s="6"/>
      <c r="KRH1" s="6"/>
      <c r="KRI1" s="6"/>
      <c r="KRJ1" s="6"/>
      <c r="KRK1" s="6"/>
      <c r="KRL1" s="6"/>
      <c r="KRM1" s="6"/>
      <c r="KRN1" s="6"/>
      <c r="KRO1" s="6"/>
      <c r="KRP1" s="6"/>
      <c r="KRQ1" s="6"/>
      <c r="KRR1" s="6"/>
      <c r="KRS1" s="6"/>
      <c r="KRT1" s="6"/>
      <c r="KRU1" s="6"/>
      <c r="KRV1" s="6"/>
      <c r="KRW1" s="6"/>
      <c r="KRX1" s="6"/>
      <c r="KRY1" s="6"/>
      <c r="KRZ1" s="6"/>
      <c r="KSA1" s="6"/>
      <c r="KSB1" s="6"/>
      <c r="KSC1" s="6"/>
      <c r="KSD1" s="6"/>
      <c r="KSE1" s="6"/>
      <c r="KSF1" s="6"/>
      <c r="KSG1" s="6"/>
      <c r="KSH1" s="6"/>
      <c r="KSI1" s="6"/>
      <c r="KSJ1" s="6"/>
      <c r="KSK1" s="6"/>
      <c r="KSL1" s="6"/>
      <c r="KSM1" s="6"/>
      <c r="KSN1" s="6"/>
      <c r="KSO1" s="6"/>
      <c r="KSP1" s="6"/>
      <c r="KSQ1" s="6"/>
      <c r="KSR1" s="6"/>
      <c r="KSS1" s="6"/>
      <c r="KST1" s="6"/>
      <c r="KSU1" s="6"/>
      <c r="KSV1" s="6"/>
      <c r="KSW1" s="6"/>
      <c r="KSX1" s="6"/>
      <c r="KSY1" s="6"/>
      <c r="KSZ1" s="6"/>
      <c r="KTA1" s="6"/>
      <c r="KTB1" s="6"/>
      <c r="KTC1" s="6"/>
      <c r="KTD1" s="6"/>
      <c r="KTE1" s="6"/>
      <c r="KTF1" s="6"/>
      <c r="KTG1" s="6"/>
      <c r="KTH1" s="6"/>
      <c r="KTI1" s="6"/>
      <c r="KTJ1" s="6"/>
      <c r="KTK1" s="6"/>
      <c r="KTL1" s="6"/>
      <c r="KTM1" s="6"/>
      <c r="KTN1" s="6"/>
      <c r="KTO1" s="6"/>
      <c r="KTP1" s="6"/>
      <c r="KTQ1" s="6"/>
      <c r="KTR1" s="6"/>
      <c r="KTS1" s="6"/>
      <c r="KTT1" s="6"/>
      <c r="KTU1" s="6"/>
      <c r="KTV1" s="6"/>
      <c r="KTW1" s="6"/>
      <c r="KTX1" s="6"/>
      <c r="KTY1" s="6"/>
      <c r="KTZ1" s="6"/>
      <c r="KUA1" s="6"/>
      <c r="KUB1" s="6"/>
      <c r="KUC1" s="6"/>
      <c r="KUD1" s="6"/>
      <c r="KUE1" s="6"/>
      <c r="KUF1" s="6"/>
      <c r="KUG1" s="6"/>
      <c r="KUH1" s="6"/>
      <c r="KUI1" s="6"/>
      <c r="KUJ1" s="6"/>
      <c r="KUK1" s="6"/>
      <c r="KUL1" s="6"/>
      <c r="KUM1" s="6"/>
      <c r="KUN1" s="6"/>
      <c r="KUO1" s="6"/>
      <c r="KUP1" s="6"/>
      <c r="KUQ1" s="6"/>
      <c r="KUR1" s="6"/>
      <c r="KUS1" s="6"/>
      <c r="KUT1" s="6"/>
      <c r="KUU1" s="6"/>
      <c r="KUV1" s="6"/>
      <c r="KUW1" s="6"/>
      <c r="KUX1" s="6"/>
      <c r="KUY1" s="6"/>
      <c r="KUZ1" s="6"/>
      <c r="KVA1" s="6"/>
      <c r="KVB1" s="6"/>
      <c r="KVC1" s="6"/>
      <c r="KVD1" s="6"/>
      <c r="KVE1" s="6"/>
      <c r="KVF1" s="6"/>
      <c r="KVG1" s="6"/>
      <c r="KVH1" s="6"/>
      <c r="KVI1" s="6"/>
      <c r="KVJ1" s="6"/>
      <c r="KVK1" s="6"/>
      <c r="KVL1" s="6"/>
      <c r="KVM1" s="6"/>
      <c r="KVN1" s="6"/>
      <c r="KVO1" s="6"/>
      <c r="KVP1" s="6"/>
      <c r="KVQ1" s="6"/>
      <c r="KVR1" s="6"/>
      <c r="KVS1" s="6"/>
      <c r="KVT1" s="6"/>
      <c r="KVU1" s="6"/>
      <c r="KVV1" s="6"/>
      <c r="KVW1" s="6"/>
      <c r="KVX1" s="6"/>
      <c r="KVY1" s="6"/>
      <c r="KVZ1" s="6"/>
      <c r="KWA1" s="6"/>
      <c r="KWB1" s="6"/>
      <c r="KWC1" s="6"/>
      <c r="KWD1" s="6"/>
      <c r="KWE1" s="6"/>
      <c r="KWF1" s="6"/>
      <c r="KWG1" s="6"/>
      <c r="KWH1" s="6"/>
      <c r="KWI1" s="6"/>
      <c r="KWJ1" s="6"/>
      <c r="KWK1" s="6"/>
      <c r="KWL1" s="6"/>
      <c r="KWM1" s="6"/>
      <c r="KWN1" s="6"/>
      <c r="KWO1" s="6"/>
      <c r="KWP1" s="6"/>
      <c r="KWQ1" s="6"/>
      <c r="KWR1" s="6"/>
      <c r="KWS1" s="6"/>
      <c r="KWT1" s="6"/>
      <c r="KWU1" s="6"/>
      <c r="KWV1" s="6"/>
      <c r="KWW1" s="6"/>
      <c r="KWX1" s="6"/>
      <c r="KWY1" s="6"/>
      <c r="KWZ1" s="6"/>
      <c r="KXA1" s="6"/>
      <c r="KXB1" s="6"/>
      <c r="KXC1" s="6"/>
      <c r="KXD1" s="6"/>
      <c r="KXE1" s="6"/>
      <c r="KXF1" s="6"/>
      <c r="KXG1" s="6"/>
      <c r="KXH1" s="6"/>
      <c r="KXI1" s="6"/>
      <c r="KXJ1" s="6"/>
      <c r="KXK1" s="6"/>
      <c r="KXL1" s="6"/>
      <c r="KXM1" s="6"/>
      <c r="KXN1" s="6"/>
      <c r="KXO1" s="6"/>
      <c r="KXP1" s="6"/>
      <c r="KXQ1" s="6"/>
      <c r="KXR1" s="6"/>
      <c r="KXS1" s="6"/>
      <c r="KXT1" s="6"/>
      <c r="KXU1" s="6"/>
      <c r="KXV1" s="6"/>
      <c r="KXW1" s="6"/>
      <c r="KXX1" s="6"/>
      <c r="KXY1" s="6"/>
      <c r="KXZ1" s="6"/>
      <c r="KYA1" s="6"/>
      <c r="KYB1" s="6"/>
      <c r="KYC1" s="6"/>
      <c r="KYD1" s="6"/>
      <c r="KYE1" s="6"/>
      <c r="KYF1" s="6"/>
      <c r="KYG1" s="6"/>
      <c r="KYH1" s="6"/>
      <c r="KYI1" s="6"/>
      <c r="KYJ1" s="6"/>
      <c r="KYK1" s="6"/>
      <c r="KYL1" s="6"/>
      <c r="KYM1" s="6"/>
      <c r="KYN1" s="6"/>
      <c r="KYO1" s="6"/>
      <c r="KYP1" s="6"/>
      <c r="KYQ1" s="6"/>
      <c r="KYR1" s="6"/>
      <c r="KYS1" s="6"/>
      <c r="KYT1" s="6"/>
      <c r="KYU1" s="6"/>
      <c r="KYV1" s="6"/>
      <c r="KYW1" s="6"/>
      <c r="KYX1" s="6"/>
      <c r="KYY1" s="6"/>
      <c r="KYZ1" s="6"/>
      <c r="KZA1" s="6"/>
      <c r="KZB1" s="6"/>
      <c r="KZC1" s="6"/>
      <c r="KZD1" s="6"/>
      <c r="KZE1" s="6"/>
      <c r="KZF1" s="6"/>
      <c r="KZG1" s="6"/>
      <c r="KZH1" s="6"/>
      <c r="KZI1" s="6"/>
      <c r="KZJ1" s="6"/>
      <c r="KZK1" s="6"/>
      <c r="KZL1" s="6"/>
      <c r="KZM1" s="6"/>
      <c r="KZN1" s="6"/>
      <c r="KZO1" s="6"/>
      <c r="KZP1" s="6"/>
      <c r="KZQ1" s="6"/>
      <c r="KZR1" s="6"/>
      <c r="KZS1" s="6"/>
      <c r="KZT1" s="6"/>
      <c r="KZU1" s="6"/>
      <c r="KZV1" s="6"/>
      <c r="KZW1" s="6"/>
      <c r="KZX1" s="6"/>
      <c r="KZY1" s="6"/>
      <c r="KZZ1" s="6"/>
      <c r="LAA1" s="6"/>
      <c r="LAB1" s="6"/>
      <c r="LAC1" s="6"/>
      <c r="LAD1" s="6"/>
      <c r="LAE1" s="6"/>
      <c r="LAF1" s="6"/>
      <c r="LAG1" s="6"/>
      <c r="LAH1" s="6"/>
      <c r="LAI1" s="6"/>
      <c r="LAJ1" s="6"/>
      <c r="LAK1" s="6"/>
      <c r="LAL1" s="6"/>
      <c r="LAM1" s="6"/>
      <c r="LAN1" s="6"/>
      <c r="LAO1" s="6"/>
      <c r="LAP1" s="6"/>
      <c r="LAQ1" s="6"/>
      <c r="LAR1" s="6"/>
      <c r="LAS1" s="6"/>
      <c r="LAT1" s="6"/>
      <c r="LAU1" s="6"/>
      <c r="LAV1" s="6"/>
      <c r="LAW1" s="6"/>
      <c r="LAX1" s="6"/>
      <c r="LAY1" s="6"/>
      <c r="LAZ1" s="6"/>
      <c r="LBA1" s="6"/>
      <c r="LBB1" s="6"/>
      <c r="LBC1" s="6"/>
      <c r="LBD1" s="6"/>
      <c r="LBE1" s="6"/>
      <c r="LBF1" s="6"/>
      <c r="LBG1" s="6"/>
      <c r="LBH1" s="6"/>
      <c r="LBI1" s="6"/>
      <c r="LBJ1" s="6"/>
      <c r="LBK1" s="6"/>
      <c r="LBL1" s="6"/>
      <c r="LBM1" s="6"/>
      <c r="LBN1" s="6"/>
      <c r="LBO1" s="6"/>
      <c r="LBP1" s="6"/>
      <c r="LBQ1" s="6"/>
      <c r="LBR1" s="6"/>
      <c r="LBS1" s="6"/>
      <c r="LBT1" s="6"/>
      <c r="LBU1" s="6"/>
      <c r="LBV1" s="6"/>
      <c r="LBW1" s="6"/>
      <c r="LBX1" s="6"/>
      <c r="LBY1" s="6"/>
      <c r="LBZ1" s="6"/>
      <c r="LCA1" s="6"/>
      <c r="LCB1" s="6"/>
      <c r="LCC1" s="6"/>
      <c r="LCD1" s="6"/>
      <c r="LCE1" s="6"/>
      <c r="LCF1" s="6"/>
      <c r="LCG1" s="6"/>
      <c r="LCH1" s="6"/>
      <c r="LCI1" s="6"/>
      <c r="LCJ1" s="6"/>
      <c r="LCK1" s="6"/>
      <c r="LCL1" s="6"/>
      <c r="LCM1" s="6"/>
      <c r="LCN1" s="6"/>
      <c r="LCO1" s="6"/>
      <c r="LCP1" s="6"/>
      <c r="LCQ1" s="6"/>
      <c r="LCR1" s="6"/>
      <c r="LCS1" s="6"/>
      <c r="LCT1" s="6"/>
      <c r="LCU1" s="6"/>
      <c r="LCV1" s="6"/>
      <c r="LCW1" s="6"/>
      <c r="LCX1" s="6"/>
      <c r="LCY1" s="6"/>
      <c r="LCZ1" s="6"/>
      <c r="LDA1" s="6"/>
      <c r="LDB1" s="6"/>
      <c r="LDC1" s="6"/>
      <c r="LDD1" s="6"/>
      <c r="LDE1" s="6"/>
      <c r="LDF1" s="6"/>
      <c r="LDG1" s="6"/>
      <c r="LDH1" s="6"/>
      <c r="LDI1" s="6"/>
      <c r="LDJ1" s="6"/>
      <c r="LDK1" s="6"/>
      <c r="LDL1" s="6"/>
      <c r="LDM1" s="6"/>
      <c r="LDN1" s="6"/>
      <c r="LDO1" s="6"/>
      <c r="LDP1" s="6"/>
      <c r="LDQ1" s="6"/>
      <c r="LDR1" s="6"/>
      <c r="LDS1" s="6"/>
      <c r="LDT1" s="6"/>
      <c r="LDU1" s="6"/>
      <c r="LDV1" s="6"/>
      <c r="LDW1" s="6"/>
      <c r="LDX1" s="6"/>
      <c r="LDY1" s="6"/>
      <c r="LDZ1" s="6"/>
      <c r="LEA1" s="6"/>
      <c r="LEB1" s="6"/>
      <c r="LEC1" s="6"/>
      <c r="LED1" s="6"/>
      <c r="LEE1" s="6"/>
      <c r="LEF1" s="6"/>
      <c r="LEG1" s="6"/>
      <c r="LEH1" s="6"/>
      <c r="LEI1" s="6"/>
      <c r="LEJ1" s="6"/>
      <c r="LEK1" s="6"/>
      <c r="LEL1" s="6"/>
      <c r="LEM1" s="6"/>
      <c r="LEN1" s="6"/>
      <c r="LEO1" s="6"/>
      <c r="LEP1" s="6"/>
      <c r="LEQ1" s="6"/>
      <c r="LER1" s="6"/>
      <c r="LES1" s="6"/>
      <c r="LET1" s="6"/>
      <c r="LEU1" s="6"/>
      <c r="LEV1" s="6"/>
      <c r="LEW1" s="6"/>
      <c r="LEX1" s="6"/>
      <c r="LEY1" s="6"/>
      <c r="LEZ1" s="6"/>
      <c r="LFA1" s="6"/>
      <c r="LFB1" s="6"/>
      <c r="LFC1" s="6"/>
      <c r="LFD1" s="6"/>
      <c r="LFE1" s="6"/>
      <c r="LFF1" s="6"/>
      <c r="LFG1" s="6"/>
      <c r="LFH1" s="6"/>
      <c r="LFI1" s="6"/>
      <c r="LFJ1" s="6"/>
      <c r="LFK1" s="6"/>
      <c r="LFL1" s="6"/>
      <c r="LFM1" s="6"/>
      <c r="LFN1" s="6"/>
      <c r="LFO1" s="6"/>
      <c r="LFP1" s="6"/>
      <c r="LFQ1" s="6"/>
      <c r="LFR1" s="6"/>
      <c r="LFS1" s="6"/>
      <c r="LFT1" s="6"/>
      <c r="LFU1" s="6"/>
      <c r="LFV1" s="6"/>
      <c r="LFW1" s="6"/>
      <c r="LFX1" s="6"/>
      <c r="LFY1" s="6"/>
      <c r="LFZ1" s="6"/>
      <c r="LGA1" s="6"/>
      <c r="LGB1" s="6"/>
      <c r="LGC1" s="6"/>
      <c r="LGD1" s="6"/>
      <c r="LGE1" s="6"/>
      <c r="LGF1" s="6"/>
      <c r="LGG1" s="6"/>
      <c r="LGH1" s="6"/>
      <c r="LGI1" s="6"/>
      <c r="LGJ1" s="6"/>
      <c r="LGK1" s="6"/>
      <c r="LGL1" s="6"/>
      <c r="LGM1" s="6"/>
      <c r="LGN1" s="6"/>
      <c r="LGO1" s="6"/>
      <c r="LGP1" s="6"/>
      <c r="LGQ1" s="6"/>
      <c r="LGR1" s="6"/>
      <c r="LGS1" s="6"/>
      <c r="LGT1" s="6"/>
      <c r="LGU1" s="6"/>
      <c r="LGV1" s="6"/>
      <c r="LGW1" s="6"/>
      <c r="LGX1" s="6"/>
      <c r="LGY1" s="6"/>
      <c r="LGZ1" s="6"/>
      <c r="LHA1" s="6"/>
      <c r="LHB1" s="6"/>
      <c r="LHC1" s="6"/>
      <c r="LHD1" s="6"/>
      <c r="LHE1" s="6"/>
      <c r="LHF1" s="6"/>
      <c r="LHG1" s="6"/>
      <c r="LHH1" s="6"/>
      <c r="LHI1" s="6"/>
      <c r="LHJ1" s="6"/>
      <c r="LHK1" s="6"/>
      <c r="LHL1" s="6"/>
      <c r="LHM1" s="6"/>
      <c r="LHN1" s="6"/>
      <c r="LHO1" s="6"/>
      <c r="LHP1" s="6"/>
      <c r="LHQ1" s="6"/>
      <c r="LHR1" s="6"/>
      <c r="LHS1" s="6"/>
      <c r="LHT1" s="6"/>
      <c r="LHU1" s="6"/>
      <c r="LHV1" s="6"/>
      <c r="LHW1" s="6"/>
      <c r="LHX1" s="6"/>
      <c r="LHY1" s="6"/>
      <c r="LHZ1" s="6"/>
      <c r="LIA1" s="6"/>
      <c r="LIB1" s="6"/>
      <c r="LIC1" s="6"/>
      <c r="LID1" s="6"/>
      <c r="LIE1" s="6"/>
      <c r="LIF1" s="6"/>
      <c r="LIG1" s="6"/>
      <c r="LIH1" s="6"/>
      <c r="LII1" s="6"/>
      <c r="LIJ1" s="6"/>
      <c r="LIK1" s="6"/>
      <c r="LIL1" s="6"/>
      <c r="LIM1" s="6"/>
      <c r="LIN1" s="6"/>
      <c r="LIO1" s="6"/>
      <c r="LIP1" s="6"/>
      <c r="LIQ1" s="6"/>
      <c r="LIR1" s="6"/>
      <c r="LIS1" s="6"/>
      <c r="LIT1" s="6"/>
      <c r="LIU1" s="6"/>
      <c r="LIV1" s="6"/>
      <c r="LIW1" s="6"/>
      <c r="LIX1" s="6"/>
      <c r="LIY1" s="6"/>
      <c r="LIZ1" s="6"/>
      <c r="LJA1" s="6"/>
      <c r="LJB1" s="6"/>
      <c r="LJC1" s="6"/>
      <c r="LJD1" s="6"/>
      <c r="LJE1" s="6"/>
      <c r="LJF1" s="6"/>
      <c r="LJG1" s="6"/>
      <c r="LJH1" s="6"/>
      <c r="LJI1" s="6"/>
      <c r="LJJ1" s="6"/>
      <c r="LJK1" s="6"/>
      <c r="LJL1" s="6"/>
      <c r="LJM1" s="6"/>
      <c r="LJN1" s="6"/>
      <c r="LJO1" s="6"/>
      <c r="LJP1" s="6"/>
      <c r="LJQ1" s="6"/>
      <c r="LJR1" s="6"/>
      <c r="LJS1" s="6"/>
      <c r="LJT1" s="6"/>
      <c r="LJU1" s="6"/>
      <c r="LJV1" s="6"/>
      <c r="LJW1" s="6"/>
      <c r="LJX1" s="6"/>
      <c r="LJY1" s="6"/>
      <c r="LJZ1" s="6"/>
      <c r="LKA1" s="6"/>
      <c r="LKB1" s="6"/>
      <c r="LKC1" s="6"/>
      <c r="LKD1" s="6"/>
      <c r="LKE1" s="6"/>
      <c r="LKF1" s="6"/>
      <c r="LKG1" s="6"/>
      <c r="LKH1" s="6"/>
      <c r="LKI1" s="6"/>
      <c r="LKJ1" s="6"/>
      <c r="LKK1" s="6"/>
      <c r="LKL1" s="6"/>
      <c r="LKM1" s="6"/>
      <c r="LKN1" s="6"/>
      <c r="LKO1" s="6"/>
      <c r="LKP1" s="6"/>
      <c r="LKQ1" s="6"/>
      <c r="LKR1" s="6"/>
      <c r="LKS1" s="6"/>
      <c r="LKT1" s="6"/>
      <c r="LKU1" s="6"/>
      <c r="LKV1" s="6"/>
      <c r="LKW1" s="6"/>
      <c r="LKX1" s="6"/>
      <c r="LKY1" s="6"/>
      <c r="LKZ1" s="6"/>
      <c r="LLA1" s="6"/>
      <c r="LLB1" s="6"/>
      <c r="LLC1" s="6"/>
      <c r="LLD1" s="6"/>
      <c r="LLE1" s="6"/>
      <c r="LLF1" s="6"/>
      <c r="LLG1" s="6"/>
      <c r="LLH1" s="6"/>
      <c r="LLI1" s="6"/>
      <c r="LLJ1" s="6"/>
      <c r="LLK1" s="6"/>
      <c r="LLL1" s="6"/>
      <c r="LLM1" s="6"/>
      <c r="LLN1" s="6"/>
      <c r="LLO1" s="6"/>
      <c r="LLP1" s="6"/>
      <c r="LLQ1" s="6"/>
      <c r="LLR1" s="6"/>
      <c r="LLS1" s="6"/>
      <c r="LLT1" s="6"/>
      <c r="LLU1" s="6"/>
      <c r="LLV1" s="6"/>
      <c r="LLW1" s="6"/>
      <c r="LLX1" s="6"/>
      <c r="LLY1" s="6"/>
      <c r="LLZ1" s="6"/>
      <c r="LMA1" s="6"/>
      <c r="LMB1" s="6"/>
      <c r="LMC1" s="6"/>
      <c r="LMD1" s="6"/>
      <c r="LME1" s="6"/>
      <c r="LMF1" s="6"/>
      <c r="LMG1" s="6"/>
      <c r="LMH1" s="6"/>
      <c r="LMI1" s="6"/>
      <c r="LMJ1" s="6"/>
      <c r="LMK1" s="6"/>
      <c r="LML1" s="6"/>
      <c r="LMM1" s="6"/>
      <c r="LMN1" s="6"/>
      <c r="LMO1" s="6"/>
      <c r="LMP1" s="6"/>
      <c r="LMQ1" s="6"/>
      <c r="LMR1" s="6"/>
      <c r="LMS1" s="6"/>
      <c r="LMT1" s="6"/>
      <c r="LMU1" s="6"/>
      <c r="LMV1" s="6"/>
      <c r="LMW1" s="6"/>
      <c r="LMX1" s="6"/>
      <c r="LMY1" s="6"/>
      <c r="LMZ1" s="6"/>
      <c r="LNA1" s="6"/>
      <c r="LNB1" s="6"/>
      <c r="LNC1" s="6"/>
      <c r="LND1" s="6"/>
      <c r="LNE1" s="6"/>
      <c r="LNF1" s="6"/>
      <c r="LNG1" s="6"/>
      <c r="LNH1" s="6"/>
      <c r="LNI1" s="6"/>
      <c r="LNJ1" s="6"/>
      <c r="LNK1" s="6"/>
      <c r="LNL1" s="6"/>
      <c r="LNM1" s="6"/>
      <c r="LNN1" s="6"/>
      <c r="LNO1" s="6"/>
      <c r="LNP1" s="6"/>
      <c r="LNQ1" s="6"/>
      <c r="LNR1" s="6"/>
      <c r="LNS1" s="6"/>
      <c r="LNT1" s="6"/>
      <c r="LNU1" s="6"/>
      <c r="LNV1" s="6"/>
      <c r="LNW1" s="6"/>
      <c r="LNX1" s="6"/>
      <c r="LNY1" s="6"/>
      <c r="LNZ1" s="6"/>
      <c r="LOA1" s="6"/>
      <c r="LOB1" s="6"/>
      <c r="LOC1" s="6"/>
      <c r="LOD1" s="6"/>
      <c r="LOE1" s="6"/>
      <c r="LOF1" s="6"/>
      <c r="LOG1" s="6"/>
      <c r="LOH1" s="6"/>
      <c r="LOI1" s="6"/>
      <c r="LOJ1" s="6"/>
      <c r="LOK1" s="6"/>
      <c r="LOL1" s="6"/>
      <c r="LOM1" s="6"/>
      <c r="LON1" s="6"/>
      <c r="LOO1" s="6"/>
      <c r="LOP1" s="6"/>
      <c r="LOQ1" s="6"/>
      <c r="LOR1" s="6"/>
      <c r="LOS1" s="6"/>
      <c r="LOT1" s="6"/>
      <c r="LOU1" s="6"/>
      <c r="LOV1" s="6"/>
      <c r="LOW1" s="6"/>
      <c r="LOX1" s="6"/>
      <c r="LOY1" s="6"/>
      <c r="LOZ1" s="6"/>
      <c r="LPA1" s="6"/>
      <c r="LPB1" s="6"/>
      <c r="LPC1" s="6"/>
      <c r="LPD1" s="6"/>
      <c r="LPE1" s="6"/>
      <c r="LPF1" s="6"/>
      <c r="LPG1" s="6"/>
      <c r="LPH1" s="6"/>
      <c r="LPI1" s="6"/>
      <c r="LPJ1" s="6"/>
      <c r="LPK1" s="6"/>
      <c r="LPL1" s="6"/>
      <c r="LPM1" s="6"/>
      <c r="LPN1" s="6"/>
      <c r="LPO1" s="6"/>
      <c r="LPP1" s="6"/>
      <c r="LPQ1" s="6"/>
      <c r="LPR1" s="6"/>
      <c r="LPS1" s="6"/>
      <c r="LPT1" s="6"/>
      <c r="LPU1" s="6"/>
      <c r="LPV1" s="6"/>
      <c r="LPW1" s="6"/>
      <c r="LPX1" s="6"/>
      <c r="LPY1" s="6"/>
      <c r="LPZ1" s="6"/>
      <c r="LQA1" s="6"/>
      <c r="LQB1" s="6"/>
      <c r="LQC1" s="6"/>
      <c r="LQD1" s="6"/>
      <c r="LQE1" s="6"/>
      <c r="LQF1" s="6"/>
      <c r="LQG1" s="6"/>
      <c r="LQH1" s="6"/>
      <c r="LQI1" s="6"/>
      <c r="LQJ1" s="6"/>
      <c r="LQK1" s="6"/>
      <c r="LQL1" s="6"/>
      <c r="LQM1" s="6"/>
      <c r="LQN1" s="6"/>
      <c r="LQO1" s="6"/>
      <c r="LQP1" s="6"/>
      <c r="LQQ1" s="6"/>
      <c r="LQR1" s="6"/>
      <c r="LQS1" s="6"/>
      <c r="LQT1" s="6"/>
      <c r="LQU1" s="6"/>
      <c r="LQV1" s="6"/>
      <c r="LQW1" s="6"/>
      <c r="LQX1" s="6"/>
      <c r="LQY1" s="6"/>
      <c r="LQZ1" s="6"/>
      <c r="LRA1" s="6"/>
      <c r="LRB1" s="6"/>
      <c r="LRC1" s="6"/>
      <c r="LRD1" s="6"/>
      <c r="LRE1" s="6"/>
      <c r="LRF1" s="6"/>
      <c r="LRG1" s="6"/>
      <c r="LRH1" s="6"/>
      <c r="LRI1" s="6"/>
      <c r="LRJ1" s="6"/>
      <c r="LRK1" s="6"/>
      <c r="LRL1" s="6"/>
      <c r="LRM1" s="6"/>
      <c r="LRN1" s="6"/>
      <c r="LRO1" s="6"/>
      <c r="LRP1" s="6"/>
      <c r="LRQ1" s="6"/>
      <c r="LRR1" s="6"/>
      <c r="LRS1" s="6"/>
      <c r="LRT1" s="6"/>
      <c r="LRU1" s="6"/>
      <c r="LRV1" s="6"/>
      <c r="LRW1" s="6"/>
      <c r="LRX1" s="6"/>
      <c r="LRY1" s="6"/>
      <c r="LRZ1" s="6"/>
      <c r="LSA1" s="6"/>
      <c r="LSB1" s="6"/>
      <c r="LSC1" s="6"/>
      <c r="LSD1" s="6"/>
      <c r="LSE1" s="6"/>
      <c r="LSF1" s="6"/>
      <c r="LSG1" s="6"/>
      <c r="LSH1" s="6"/>
      <c r="LSI1" s="6"/>
      <c r="LSJ1" s="6"/>
      <c r="LSK1" s="6"/>
      <c r="LSL1" s="6"/>
      <c r="LSM1" s="6"/>
      <c r="LSN1" s="6"/>
      <c r="LSO1" s="6"/>
      <c r="LSP1" s="6"/>
      <c r="LSQ1" s="6"/>
      <c r="LSR1" s="6"/>
      <c r="LSS1" s="6"/>
      <c r="LST1" s="6"/>
      <c r="LSU1" s="6"/>
      <c r="LSV1" s="6"/>
      <c r="LSW1" s="6"/>
      <c r="LSX1" s="6"/>
      <c r="LSY1" s="6"/>
      <c r="LSZ1" s="6"/>
      <c r="LTA1" s="6"/>
      <c r="LTB1" s="6"/>
      <c r="LTC1" s="6"/>
      <c r="LTD1" s="6"/>
      <c r="LTE1" s="6"/>
      <c r="LTF1" s="6"/>
      <c r="LTG1" s="6"/>
      <c r="LTH1" s="6"/>
      <c r="LTI1" s="6"/>
      <c r="LTJ1" s="6"/>
      <c r="LTK1" s="6"/>
      <c r="LTL1" s="6"/>
      <c r="LTM1" s="6"/>
      <c r="LTN1" s="6"/>
      <c r="LTO1" s="6"/>
      <c r="LTP1" s="6"/>
      <c r="LTQ1" s="6"/>
      <c r="LTR1" s="6"/>
      <c r="LTS1" s="6"/>
      <c r="LTT1" s="6"/>
      <c r="LTU1" s="6"/>
      <c r="LTV1" s="6"/>
      <c r="LTW1" s="6"/>
      <c r="LTX1" s="6"/>
      <c r="LTY1" s="6"/>
      <c r="LTZ1" s="6"/>
      <c r="LUA1" s="6"/>
      <c r="LUB1" s="6"/>
      <c r="LUC1" s="6"/>
      <c r="LUD1" s="6"/>
      <c r="LUE1" s="6"/>
      <c r="LUF1" s="6"/>
      <c r="LUG1" s="6"/>
      <c r="LUH1" s="6"/>
      <c r="LUI1" s="6"/>
      <c r="LUJ1" s="6"/>
      <c r="LUK1" s="6"/>
      <c r="LUL1" s="6"/>
      <c r="LUM1" s="6"/>
      <c r="LUN1" s="6"/>
      <c r="LUO1" s="6"/>
      <c r="LUP1" s="6"/>
      <c r="LUQ1" s="6"/>
      <c r="LUR1" s="6"/>
      <c r="LUS1" s="6"/>
      <c r="LUT1" s="6"/>
      <c r="LUU1" s="6"/>
      <c r="LUV1" s="6"/>
      <c r="LUW1" s="6"/>
      <c r="LUX1" s="6"/>
      <c r="LUY1" s="6"/>
      <c r="LUZ1" s="6"/>
      <c r="LVA1" s="6"/>
      <c r="LVB1" s="6"/>
      <c r="LVC1" s="6"/>
      <c r="LVD1" s="6"/>
      <c r="LVE1" s="6"/>
      <c r="LVF1" s="6"/>
      <c r="LVG1" s="6"/>
      <c r="LVH1" s="6"/>
      <c r="LVI1" s="6"/>
      <c r="LVJ1" s="6"/>
      <c r="LVK1" s="6"/>
      <c r="LVL1" s="6"/>
      <c r="LVM1" s="6"/>
      <c r="LVN1" s="6"/>
      <c r="LVO1" s="6"/>
      <c r="LVP1" s="6"/>
      <c r="LVQ1" s="6"/>
      <c r="LVR1" s="6"/>
      <c r="LVS1" s="6"/>
      <c r="LVT1" s="6"/>
      <c r="LVU1" s="6"/>
      <c r="LVV1" s="6"/>
      <c r="LVW1" s="6"/>
      <c r="LVX1" s="6"/>
      <c r="LVY1" s="6"/>
      <c r="LVZ1" s="6"/>
      <c r="LWA1" s="6"/>
      <c r="LWB1" s="6"/>
      <c r="LWC1" s="6"/>
      <c r="LWD1" s="6"/>
      <c r="LWE1" s="6"/>
      <c r="LWF1" s="6"/>
      <c r="LWG1" s="6"/>
      <c r="LWH1" s="6"/>
      <c r="LWI1" s="6"/>
      <c r="LWJ1" s="6"/>
      <c r="LWK1" s="6"/>
      <c r="LWL1" s="6"/>
      <c r="LWM1" s="6"/>
      <c r="LWN1" s="6"/>
      <c r="LWO1" s="6"/>
      <c r="LWP1" s="6"/>
      <c r="LWQ1" s="6"/>
      <c r="LWR1" s="6"/>
      <c r="LWS1" s="6"/>
      <c r="LWT1" s="6"/>
      <c r="LWU1" s="6"/>
      <c r="LWV1" s="6"/>
      <c r="LWW1" s="6"/>
      <c r="LWX1" s="6"/>
      <c r="LWY1" s="6"/>
      <c r="LWZ1" s="6"/>
      <c r="LXA1" s="6"/>
      <c r="LXB1" s="6"/>
      <c r="LXC1" s="6"/>
      <c r="LXD1" s="6"/>
      <c r="LXE1" s="6"/>
      <c r="LXF1" s="6"/>
      <c r="LXG1" s="6"/>
      <c r="LXH1" s="6"/>
      <c r="LXI1" s="6"/>
      <c r="LXJ1" s="6"/>
      <c r="LXK1" s="6"/>
      <c r="LXL1" s="6"/>
      <c r="LXM1" s="6"/>
      <c r="LXN1" s="6"/>
      <c r="LXO1" s="6"/>
      <c r="LXP1" s="6"/>
      <c r="LXQ1" s="6"/>
      <c r="LXR1" s="6"/>
      <c r="LXS1" s="6"/>
      <c r="LXT1" s="6"/>
      <c r="LXU1" s="6"/>
      <c r="LXV1" s="6"/>
      <c r="LXW1" s="6"/>
      <c r="LXX1" s="6"/>
      <c r="LXY1" s="6"/>
      <c r="LXZ1" s="6"/>
      <c r="LYA1" s="6"/>
      <c r="LYB1" s="6"/>
      <c r="LYC1" s="6"/>
      <c r="LYD1" s="6"/>
      <c r="LYE1" s="6"/>
      <c r="LYF1" s="6"/>
      <c r="LYG1" s="6"/>
      <c r="LYH1" s="6"/>
      <c r="LYI1" s="6"/>
      <c r="LYJ1" s="6"/>
      <c r="LYK1" s="6"/>
      <c r="LYL1" s="6"/>
      <c r="LYM1" s="6"/>
      <c r="LYN1" s="6"/>
      <c r="LYO1" s="6"/>
      <c r="LYP1" s="6"/>
      <c r="LYQ1" s="6"/>
      <c r="LYR1" s="6"/>
      <c r="LYS1" s="6"/>
      <c r="LYT1" s="6"/>
      <c r="LYU1" s="6"/>
      <c r="LYV1" s="6"/>
      <c r="LYW1" s="6"/>
      <c r="LYX1" s="6"/>
      <c r="LYY1" s="6"/>
      <c r="LYZ1" s="6"/>
      <c r="LZA1" s="6"/>
      <c r="LZB1" s="6"/>
      <c r="LZC1" s="6"/>
      <c r="LZD1" s="6"/>
      <c r="LZE1" s="6"/>
      <c r="LZF1" s="6"/>
      <c r="LZG1" s="6"/>
      <c r="LZH1" s="6"/>
      <c r="LZI1" s="6"/>
      <c r="LZJ1" s="6"/>
      <c r="LZK1" s="6"/>
      <c r="LZL1" s="6"/>
      <c r="LZM1" s="6"/>
      <c r="LZN1" s="6"/>
      <c r="LZO1" s="6"/>
      <c r="LZP1" s="6"/>
      <c r="LZQ1" s="6"/>
      <c r="LZR1" s="6"/>
      <c r="LZS1" s="6"/>
      <c r="LZT1" s="6"/>
      <c r="LZU1" s="6"/>
      <c r="LZV1" s="6"/>
      <c r="LZW1" s="6"/>
      <c r="LZX1" s="6"/>
      <c r="LZY1" s="6"/>
      <c r="LZZ1" s="6"/>
      <c r="MAA1" s="6"/>
      <c r="MAB1" s="6"/>
      <c r="MAC1" s="6"/>
      <c r="MAD1" s="6"/>
      <c r="MAE1" s="6"/>
      <c r="MAF1" s="6"/>
      <c r="MAG1" s="6"/>
      <c r="MAH1" s="6"/>
      <c r="MAI1" s="6"/>
      <c r="MAJ1" s="6"/>
      <c r="MAK1" s="6"/>
      <c r="MAL1" s="6"/>
      <c r="MAM1" s="6"/>
      <c r="MAN1" s="6"/>
      <c r="MAO1" s="6"/>
      <c r="MAP1" s="6"/>
      <c r="MAQ1" s="6"/>
      <c r="MAR1" s="6"/>
      <c r="MAS1" s="6"/>
      <c r="MAT1" s="6"/>
      <c r="MAU1" s="6"/>
      <c r="MAV1" s="6"/>
      <c r="MAW1" s="6"/>
      <c r="MAX1" s="6"/>
      <c r="MAY1" s="6"/>
      <c r="MAZ1" s="6"/>
      <c r="MBA1" s="6"/>
      <c r="MBB1" s="6"/>
      <c r="MBC1" s="6"/>
      <c r="MBD1" s="6"/>
      <c r="MBE1" s="6"/>
      <c r="MBF1" s="6"/>
      <c r="MBG1" s="6"/>
      <c r="MBH1" s="6"/>
      <c r="MBI1" s="6"/>
      <c r="MBJ1" s="6"/>
      <c r="MBK1" s="6"/>
      <c r="MBL1" s="6"/>
      <c r="MBM1" s="6"/>
      <c r="MBN1" s="6"/>
      <c r="MBO1" s="6"/>
      <c r="MBP1" s="6"/>
      <c r="MBQ1" s="6"/>
      <c r="MBR1" s="6"/>
      <c r="MBS1" s="6"/>
      <c r="MBT1" s="6"/>
      <c r="MBU1" s="6"/>
      <c r="MBV1" s="6"/>
      <c r="MBW1" s="6"/>
      <c r="MBX1" s="6"/>
      <c r="MBY1" s="6"/>
      <c r="MBZ1" s="6"/>
      <c r="MCA1" s="6"/>
      <c r="MCB1" s="6"/>
      <c r="MCC1" s="6"/>
      <c r="MCD1" s="6"/>
      <c r="MCE1" s="6"/>
      <c r="MCF1" s="6"/>
      <c r="MCG1" s="6"/>
      <c r="MCH1" s="6"/>
      <c r="MCI1" s="6"/>
      <c r="MCJ1" s="6"/>
      <c r="MCK1" s="6"/>
      <c r="MCL1" s="6"/>
      <c r="MCM1" s="6"/>
      <c r="MCN1" s="6"/>
      <c r="MCO1" s="6"/>
      <c r="MCP1" s="6"/>
      <c r="MCQ1" s="6"/>
      <c r="MCR1" s="6"/>
      <c r="MCS1" s="6"/>
      <c r="MCT1" s="6"/>
      <c r="MCU1" s="6"/>
      <c r="MCV1" s="6"/>
      <c r="MCW1" s="6"/>
      <c r="MCX1" s="6"/>
      <c r="MCY1" s="6"/>
      <c r="MCZ1" s="6"/>
      <c r="MDA1" s="6"/>
      <c r="MDB1" s="6"/>
      <c r="MDC1" s="6"/>
      <c r="MDD1" s="6"/>
      <c r="MDE1" s="6"/>
      <c r="MDF1" s="6"/>
      <c r="MDG1" s="6"/>
      <c r="MDH1" s="6"/>
      <c r="MDI1" s="6"/>
      <c r="MDJ1" s="6"/>
      <c r="MDK1" s="6"/>
      <c r="MDL1" s="6"/>
      <c r="MDM1" s="6"/>
      <c r="MDN1" s="6"/>
      <c r="MDO1" s="6"/>
      <c r="MDP1" s="6"/>
      <c r="MDQ1" s="6"/>
      <c r="MDR1" s="6"/>
      <c r="MDS1" s="6"/>
      <c r="MDT1" s="6"/>
      <c r="MDU1" s="6"/>
      <c r="MDV1" s="6"/>
      <c r="MDW1" s="6"/>
      <c r="MDX1" s="6"/>
      <c r="MDY1" s="6"/>
      <c r="MDZ1" s="6"/>
      <c r="MEA1" s="6"/>
      <c r="MEB1" s="6"/>
      <c r="MEC1" s="6"/>
      <c r="MED1" s="6"/>
      <c r="MEE1" s="6"/>
      <c r="MEF1" s="6"/>
      <c r="MEG1" s="6"/>
      <c r="MEH1" s="6"/>
      <c r="MEI1" s="6"/>
      <c r="MEJ1" s="6"/>
      <c r="MEK1" s="6"/>
      <c r="MEL1" s="6"/>
      <c r="MEM1" s="6"/>
      <c r="MEN1" s="6"/>
      <c r="MEO1" s="6"/>
      <c r="MEP1" s="6"/>
      <c r="MEQ1" s="6"/>
      <c r="MER1" s="6"/>
      <c r="MES1" s="6"/>
      <c r="MET1" s="6"/>
      <c r="MEU1" s="6"/>
      <c r="MEV1" s="6"/>
      <c r="MEW1" s="6"/>
      <c r="MEX1" s="6"/>
      <c r="MEY1" s="6"/>
      <c r="MEZ1" s="6"/>
      <c r="MFA1" s="6"/>
      <c r="MFB1" s="6"/>
      <c r="MFC1" s="6"/>
      <c r="MFD1" s="6"/>
      <c r="MFE1" s="6"/>
      <c r="MFF1" s="6"/>
      <c r="MFG1" s="6"/>
      <c r="MFH1" s="6"/>
      <c r="MFI1" s="6"/>
      <c r="MFJ1" s="6"/>
      <c r="MFK1" s="6"/>
      <c r="MFL1" s="6"/>
      <c r="MFM1" s="6"/>
      <c r="MFN1" s="6"/>
      <c r="MFO1" s="6"/>
      <c r="MFP1" s="6"/>
      <c r="MFQ1" s="6"/>
      <c r="MFR1" s="6"/>
      <c r="MFS1" s="6"/>
      <c r="MFT1" s="6"/>
      <c r="MFU1" s="6"/>
      <c r="MFV1" s="6"/>
      <c r="MFW1" s="6"/>
      <c r="MFX1" s="6"/>
      <c r="MFY1" s="6"/>
      <c r="MFZ1" s="6"/>
      <c r="MGA1" s="6"/>
      <c r="MGB1" s="6"/>
      <c r="MGC1" s="6"/>
      <c r="MGD1" s="6"/>
      <c r="MGE1" s="6"/>
      <c r="MGF1" s="6"/>
      <c r="MGG1" s="6"/>
      <c r="MGH1" s="6"/>
      <c r="MGI1" s="6"/>
      <c r="MGJ1" s="6"/>
      <c r="MGK1" s="6"/>
      <c r="MGL1" s="6"/>
      <c r="MGM1" s="6"/>
      <c r="MGN1" s="6"/>
      <c r="MGO1" s="6"/>
      <c r="MGP1" s="6"/>
      <c r="MGQ1" s="6"/>
      <c r="MGR1" s="6"/>
      <c r="MGS1" s="6"/>
      <c r="MGT1" s="6"/>
      <c r="MGU1" s="6"/>
      <c r="MGV1" s="6"/>
      <c r="MGW1" s="6"/>
      <c r="MGX1" s="6"/>
      <c r="MGY1" s="6"/>
      <c r="MGZ1" s="6"/>
      <c r="MHA1" s="6"/>
      <c r="MHB1" s="6"/>
      <c r="MHC1" s="6"/>
      <c r="MHD1" s="6"/>
      <c r="MHE1" s="6"/>
      <c r="MHF1" s="6"/>
      <c r="MHG1" s="6"/>
      <c r="MHH1" s="6"/>
      <c r="MHI1" s="6"/>
      <c r="MHJ1" s="6"/>
      <c r="MHK1" s="6"/>
      <c r="MHL1" s="6"/>
      <c r="MHM1" s="6"/>
      <c r="MHN1" s="6"/>
      <c r="MHO1" s="6"/>
      <c r="MHP1" s="6"/>
      <c r="MHQ1" s="6"/>
      <c r="MHR1" s="6"/>
      <c r="MHS1" s="6"/>
      <c r="MHT1" s="6"/>
      <c r="MHU1" s="6"/>
      <c r="MHV1" s="6"/>
      <c r="MHW1" s="6"/>
      <c r="MHX1" s="6"/>
      <c r="MHY1" s="6"/>
      <c r="MHZ1" s="6"/>
      <c r="MIA1" s="6"/>
      <c r="MIB1" s="6"/>
      <c r="MIC1" s="6"/>
      <c r="MID1" s="6"/>
      <c r="MIE1" s="6"/>
      <c r="MIF1" s="6"/>
      <c r="MIG1" s="6"/>
      <c r="MIH1" s="6"/>
      <c r="MII1" s="6"/>
      <c r="MIJ1" s="6"/>
      <c r="MIK1" s="6"/>
      <c r="MIL1" s="6"/>
      <c r="MIM1" s="6"/>
      <c r="MIN1" s="6"/>
      <c r="MIO1" s="6"/>
      <c r="MIP1" s="6"/>
      <c r="MIQ1" s="6"/>
      <c r="MIR1" s="6"/>
      <c r="MIS1" s="6"/>
      <c r="MIT1" s="6"/>
      <c r="MIU1" s="6"/>
      <c r="MIV1" s="6"/>
      <c r="MIW1" s="6"/>
      <c r="MIX1" s="6"/>
      <c r="MIY1" s="6"/>
      <c r="MIZ1" s="6"/>
      <c r="MJA1" s="6"/>
      <c r="MJB1" s="6"/>
      <c r="MJC1" s="6"/>
      <c r="MJD1" s="6"/>
      <c r="MJE1" s="6"/>
      <c r="MJF1" s="6"/>
      <c r="MJG1" s="6"/>
      <c r="MJH1" s="6"/>
      <c r="MJI1" s="6"/>
      <c r="MJJ1" s="6"/>
      <c r="MJK1" s="6"/>
      <c r="MJL1" s="6"/>
      <c r="MJM1" s="6"/>
      <c r="MJN1" s="6"/>
      <c r="MJO1" s="6"/>
      <c r="MJP1" s="6"/>
      <c r="MJQ1" s="6"/>
      <c r="MJR1" s="6"/>
      <c r="MJS1" s="6"/>
      <c r="MJT1" s="6"/>
      <c r="MJU1" s="6"/>
      <c r="MJV1" s="6"/>
      <c r="MJW1" s="6"/>
      <c r="MJX1" s="6"/>
      <c r="MJY1" s="6"/>
      <c r="MJZ1" s="6"/>
      <c r="MKA1" s="6"/>
      <c r="MKB1" s="6"/>
      <c r="MKC1" s="6"/>
      <c r="MKD1" s="6"/>
      <c r="MKE1" s="6"/>
      <c r="MKF1" s="6"/>
      <c r="MKG1" s="6"/>
      <c r="MKH1" s="6"/>
      <c r="MKI1" s="6"/>
      <c r="MKJ1" s="6"/>
      <c r="MKK1" s="6"/>
      <c r="MKL1" s="6"/>
      <c r="MKM1" s="6"/>
      <c r="MKN1" s="6"/>
      <c r="MKO1" s="6"/>
      <c r="MKP1" s="6"/>
      <c r="MKQ1" s="6"/>
      <c r="MKR1" s="6"/>
      <c r="MKS1" s="6"/>
      <c r="MKT1" s="6"/>
      <c r="MKU1" s="6"/>
      <c r="MKV1" s="6"/>
      <c r="MKW1" s="6"/>
      <c r="MKX1" s="6"/>
      <c r="MKY1" s="6"/>
      <c r="MKZ1" s="6"/>
      <c r="MLA1" s="6"/>
      <c r="MLB1" s="6"/>
      <c r="MLC1" s="6"/>
      <c r="MLD1" s="6"/>
      <c r="MLE1" s="6"/>
      <c r="MLF1" s="6"/>
      <c r="MLG1" s="6"/>
      <c r="MLH1" s="6"/>
      <c r="MLI1" s="6"/>
      <c r="MLJ1" s="6"/>
      <c r="MLK1" s="6"/>
      <c r="MLL1" s="6"/>
      <c r="MLM1" s="6"/>
      <c r="MLN1" s="6"/>
      <c r="MLO1" s="6"/>
      <c r="MLP1" s="6"/>
      <c r="MLQ1" s="6"/>
      <c r="MLR1" s="6"/>
      <c r="MLS1" s="6"/>
      <c r="MLT1" s="6"/>
      <c r="MLU1" s="6"/>
      <c r="MLV1" s="6"/>
      <c r="MLW1" s="6"/>
      <c r="MLX1" s="6"/>
      <c r="MLY1" s="6"/>
      <c r="MLZ1" s="6"/>
      <c r="MMA1" s="6"/>
      <c r="MMB1" s="6"/>
      <c r="MMC1" s="6"/>
      <c r="MMD1" s="6"/>
      <c r="MME1" s="6"/>
      <c r="MMF1" s="6"/>
      <c r="MMG1" s="6"/>
      <c r="MMH1" s="6"/>
      <c r="MMI1" s="6"/>
      <c r="MMJ1" s="6"/>
      <c r="MMK1" s="6"/>
      <c r="MML1" s="6"/>
      <c r="MMM1" s="6"/>
      <c r="MMN1" s="6"/>
      <c r="MMO1" s="6"/>
      <c r="MMP1" s="6"/>
      <c r="MMQ1" s="6"/>
      <c r="MMR1" s="6"/>
      <c r="MMS1" s="6"/>
      <c r="MMT1" s="6"/>
      <c r="MMU1" s="6"/>
      <c r="MMV1" s="6"/>
      <c r="MMW1" s="6"/>
      <c r="MMX1" s="6"/>
      <c r="MMY1" s="6"/>
      <c r="MMZ1" s="6"/>
      <c r="MNA1" s="6"/>
      <c r="MNB1" s="6"/>
      <c r="MNC1" s="6"/>
      <c r="MND1" s="6"/>
      <c r="MNE1" s="6"/>
      <c r="MNF1" s="6"/>
      <c r="MNG1" s="6"/>
      <c r="MNH1" s="6"/>
      <c r="MNI1" s="6"/>
      <c r="MNJ1" s="6"/>
      <c r="MNK1" s="6"/>
      <c r="MNL1" s="6"/>
      <c r="MNM1" s="6"/>
      <c r="MNN1" s="6"/>
      <c r="MNO1" s="6"/>
      <c r="MNP1" s="6"/>
      <c r="MNQ1" s="6"/>
      <c r="MNR1" s="6"/>
      <c r="MNS1" s="6"/>
      <c r="MNT1" s="6"/>
      <c r="MNU1" s="6"/>
      <c r="MNV1" s="6"/>
      <c r="MNW1" s="6"/>
      <c r="MNX1" s="6"/>
      <c r="MNY1" s="6"/>
      <c r="MNZ1" s="6"/>
      <c r="MOA1" s="6"/>
      <c r="MOB1" s="6"/>
      <c r="MOC1" s="6"/>
      <c r="MOD1" s="6"/>
      <c r="MOE1" s="6"/>
      <c r="MOF1" s="6"/>
      <c r="MOG1" s="6"/>
      <c r="MOH1" s="6"/>
      <c r="MOI1" s="6"/>
      <c r="MOJ1" s="6"/>
      <c r="MOK1" s="6"/>
      <c r="MOL1" s="6"/>
      <c r="MOM1" s="6"/>
      <c r="MON1" s="6"/>
      <c r="MOO1" s="6"/>
      <c r="MOP1" s="6"/>
      <c r="MOQ1" s="6"/>
      <c r="MOR1" s="6"/>
      <c r="MOS1" s="6"/>
      <c r="MOT1" s="6"/>
      <c r="MOU1" s="6"/>
      <c r="MOV1" s="6"/>
      <c r="MOW1" s="6"/>
      <c r="MOX1" s="6"/>
      <c r="MOY1" s="6"/>
      <c r="MOZ1" s="6"/>
      <c r="MPA1" s="6"/>
      <c r="MPB1" s="6"/>
      <c r="MPC1" s="6"/>
      <c r="MPD1" s="6"/>
      <c r="MPE1" s="6"/>
      <c r="MPF1" s="6"/>
      <c r="MPG1" s="6"/>
      <c r="MPH1" s="6"/>
      <c r="MPI1" s="6"/>
      <c r="MPJ1" s="6"/>
      <c r="MPK1" s="6"/>
      <c r="MPL1" s="6"/>
      <c r="MPM1" s="6"/>
      <c r="MPN1" s="6"/>
      <c r="MPO1" s="6"/>
      <c r="MPP1" s="6"/>
      <c r="MPQ1" s="6"/>
      <c r="MPR1" s="6"/>
      <c r="MPS1" s="6"/>
      <c r="MPT1" s="6"/>
      <c r="MPU1" s="6"/>
      <c r="MPV1" s="6"/>
      <c r="MPW1" s="6"/>
      <c r="MPX1" s="6"/>
      <c r="MPY1" s="6"/>
      <c r="MPZ1" s="6"/>
      <c r="MQA1" s="6"/>
      <c r="MQB1" s="6"/>
      <c r="MQC1" s="6"/>
      <c r="MQD1" s="6"/>
      <c r="MQE1" s="6"/>
      <c r="MQF1" s="6"/>
      <c r="MQG1" s="6"/>
      <c r="MQH1" s="6"/>
      <c r="MQI1" s="6"/>
      <c r="MQJ1" s="6"/>
      <c r="MQK1" s="6"/>
      <c r="MQL1" s="6"/>
      <c r="MQM1" s="6"/>
      <c r="MQN1" s="6"/>
      <c r="MQO1" s="6"/>
      <c r="MQP1" s="6"/>
      <c r="MQQ1" s="6"/>
      <c r="MQR1" s="6"/>
      <c r="MQS1" s="6"/>
      <c r="MQT1" s="6"/>
      <c r="MQU1" s="6"/>
      <c r="MQV1" s="6"/>
      <c r="MQW1" s="6"/>
      <c r="MQX1" s="6"/>
      <c r="MQY1" s="6"/>
      <c r="MQZ1" s="6"/>
      <c r="MRA1" s="6"/>
      <c r="MRB1" s="6"/>
      <c r="MRC1" s="6"/>
      <c r="MRD1" s="6"/>
      <c r="MRE1" s="6"/>
      <c r="MRF1" s="6"/>
      <c r="MRG1" s="6"/>
      <c r="MRH1" s="6"/>
      <c r="MRI1" s="6"/>
      <c r="MRJ1" s="6"/>
      <c r="MRK1" s="6"/>
      <c r="MRL1" s="6"/>
      <c r="MRM1" s="6"/>
      <c r="MRN1" s="6"/>
      <c r="MRO1" s="6"/>
      <c r="MRP1" s="6"/>
      <c r="MRQ1" s="6"/>
      <c r="MRR1" s="6"/>
      <c r="MRS1" s="6"/>
      <c r="MRT1" s="6"/>
      <c r="MRU1" s="6"/>
      <c r="MRV1" s="6"/>
      <c r="MRW1" s="6"/>
      <c r="MRX1" s="6"/>
      <c r="MRY1" s="6"/>
      <c r="MRZ1" s="6"/>
      <c r="MSA1" s="6"/>
      <c r="MSB1" s="6"/>
      <c r="MSC1" s="6"/>
      <c r="MSD1" s="6"/>
      <c r="MSE1" s="6"/>
      <c r="MSF1" s="6"/>
      <c r="MSG1" s="6"/>
      <c r="MSH1" s="6"/>
      <c r="MSI1" s="6"/>
      <c r="MSJ1" s="6"/>
      <c r="MSK1" s="6"/>
      <c r="MSL1" s="6"/>
      <c r="MSM1" s="6"/>
      <c r="MSN1" s="6"/>
      <c r="MSO1" s="6"/>
      <c r="MSP1" s="6"/>
      <c r="MSQ1" s="6"/>
      <c r="MSR1" s="6"/>
      <c r="MSS1" s="6"/>
      <c r="MST1" s="6"/>
      <c r="MSU1" s="6"/>
      <c r="MSV1" s="6"/>
      <c r="MSW1" s="6"/>
      <c r="MSX1" s="6"/>
      <c r="MSY1" s="6"/>
      <c r="MSZ1" s="6"/>
      <c r="MTA1" s="6"/>
      <c r="MTB1" s="6"/>
      <c r="MTC1" s="6"/>
      <c r="MTD1" s="6"/>
      <c r="MTE1" s="6"/>
      <c r="MTF1" s="6"/>
      <c r="MTG1" s="6"/>
      <c r="MTH1" s="6"/>
      <c r="MTI1" s="6"/>
      <c r="MTJ1" s="6"/>
      <c r="MTK1" s="6"/>
      <c r="MTL1" s="6"/>
      <c r="MTM1" s="6"/>
      <c r="MTN1" s="6"/>
      <c r="MTO1" s="6"/>
      <c r="MTP1" s="6"/>
      <c r="MTQ1" s="6"/>
      <c r="MTR1" s="6"/>
      <c r="MTS1" s="6"/>
      <c r="MTT1" s="6"/>
      <c r="MTU1" s="6"/>
      <c r="MTV1" s="6"/>
      <c r="MTW1" s="6"/>
      <c r="MTX1" s="6"/>
      <c r="MTY1" s="6"/>
      <c r="MTZ1" s="6"/>
      <c r="MUA1" s="6"/>
      <c r="MUB1" s="6"/>
      <c r="MUC1" s="6"/>
      <c r="MUD1" s="6"/>
      <c r="MUE1" s="6"/>
      <c r="MUF1" s="6"/>
      <c r="MUG1" s="6"/>
      <c r="MUH1" s="6"/>
      <c r="MUI1" s="6"/>
      <c r="MUJ1" s="6"/>
      <c r="MUK1" s="6"/>
      <c r="MUL1" s="6"/>
      <c r="MUM1" s="6"/>
      <c r="MUN1" s="6"/>
      <c r="MUO1" s="6"/>
      <c r="MUP1" s="6"/>
      <c r="MUQ1" s="6"/>
      <c r="MUR1" s="6"/>
      <c r="MUS1" s="6"/>
      <c r="MUT1" s="6"/>
      <c r="MUU1" s="6"/>
      <c r="MUV1" s="6"/>
      <c r="MUW1" s="6"/>
      <c r="MUX1" s="6"/>
      <c r="MUY1" s="6"/>
      <c r="MUZ1" s="6"/>
      <c r="MVA1" s="6"/>
      <c r="MVB1" s="6"/>
      <c r="MVC1" s="6"/>
      <c r="MVD1" s="6"/>
      <c r="MVE1" s="6"/>
      <c r="MVF1" s="6"/>
      <c r="MVG1" s="6"/>
      <c r="MVH1" s="6"/>
      <c r="MVI1" s="6"/>
      <c r="MVJ1" s="6"/>
      <c r="MVK1" s="6"/>
      <c r="MVL1" s="6"/>
      <c r="MVM1" s="6"/>
      <c r="MVN1" s="6"/>
      <c r="MVO1" s="6"/>
      <c r="MVP1" s="6"/>
      <c r="MVQ1" s="6"/>
      <c r="MVR1" s="6"/>
      <c r="MVS1" s="6"/>
      <c r="MVT1" s="6"/>
      <c r="MVU1" s="6"/>
      <c r="MVV1" s="6"/>
      <c r="MVW1" s="6"/>
      <c r="MVX1" s="6"/>
      <c r="MVY1" s="6"/>
      <c r="MVZ1" s="6"/>
      <c r="MWA1" s="6"/>
      <c r="MWB1" s="6"/>
      <c r="MWC1" s="6"/>
      <c r="MWD1" s="6"/>
      <c r="MWE1" s="6"/>
      <c r="MWF1" s="6"/>
      <c r="MWG1" s="6"/>
      <c r="MWH1" s="6"/>
      <c r="MWI1" s="6"/>
      <c r="MWJ1" s="6"/>
      <c r="MWK1" s="6"/>
      <c r="MWL1" s="6"/>
      <c r="MWM1" s="6"/>
      <c r="MWN1" s="6"/>
      <c r="MWO1" s="6"/>
      <c r="MWP1" s="6"/>
      <c r="MWQ1" s="6"/>
      <c r="MWR1" s="6"/>
      <c r="MWS1" s="6"/>
      <c r="MWT1" s="6"/>
      <c r="MWU1" s="6"/>
      <c r="MWV1" s="6"/>
      <c r="MWW1" s="6"/>
      <c r="MWX1" s="6"/>
      <c r="MWY1" s="6"/>
      <c r="MWZ1" s="6"/>
      <c r="MXA1" s="6"/>
      <c r="MXB1" s="6"/>
      <c r="MXC1" s="6"/>
      <c r="MXD1" s="6"/>
      <c r="MXE1" s="6"/>
      <c r="MXF1" s="6"/>
      <c r="MXG1" s="6"/>
      <c r="MXH1" s="6"/>
      <c r="MXI1" s="6"/>
      <c r="MXJ1" s="6"/>
      <c r="MXK1" s="6"/>
      <c r="MXL1" s="6"/>
      <c r="MXM1" s="6"/>
      <c r="MXN1" s="6"/>
      <c r="MXO1" s="6"/>
      <c r="MXP1" s="6"/>
      <c r="MXQ1" s="6"/>
      <c r="MXR1" s="6"/>
      <c r="MXS1" s="6"/>
      <c r="MXT1" s="6"/>
      <c r="MXU1" s="6"/>
      <c r="MXV1" s="6"/>
      <c r="MXW1" s="6"/>
      <c r="MXX1" s="6"/>
      <c r="MXY1" s="6"/>
      <c r="MXZ1" s="6"/>
      <c r="MYA1" s="6"/>
      <c r="MYB1" s="6"/>
      <c r="MYC1" s="6"/>
      <c r="MYD1" s="6"/>
      <c r="MYE1" s="6"/>
      <c r="MYF1" s="6"/>
      <c r="MYG1" s="6"/>
      <c r="MYH1" s="6"/>
      <c r="MYI1" s="6"/>
      <c r="MYJ1" s="6"/>
      <c r="MYK1" s="6"/>
      <c r="MYL1" s="6"/>
      <c r="MYM1" s="6"/>
      <c r="MYN1" s="6"/>
      <c r="MYO1" s="6"/>
      <c r="MYP1" s="6"/>
      <c r="MYQ1" s="6"/>
      <c r="MYR1" s="6"/>
      <c r="MYS1" s="6"/>
      <c r="MYT1" s="6"/>
      <c r="MYU1" s="6"/>
      <c r="MYV1" s="6"/>
      <c r="MYW1" s="6"/>
      <c r="MYX1" s="6"/>
      <c r="MYY1" s="6"/>
      <c r="MYZ1" s="6"/>
      <c r="MZA1" s="6"/>
      <c r="MZB1" s="6"/>
      <c r="MZC1" s="6"/>
      <c r="MZD1" s="6"/>
      <c r="MZE1" s="6"/>
      <c r="MZF1" s="6"/>
      <c r="MZG1" s="6"/>
      <c r="MZH1" s="6"/>
      <c r="MZI1" s="6"/>
      <c r="MZJ1" s="6"/>
      <c r="MZK1" s="6"/>
      <c r="MZL1" s="6"/>
      <c r="MZM1" s="6"/>
      <c r="MZN1" s="6"/>
      <c r="MZO1" s="6"/>
      <c r="MZP1" s="6"/>
      <c r="MZQ1" s="6"/>
      <c r="MZR1" s="6"/>
      <c r="MZS1" s="6"/>
      <c r="MZT1" s="6"/>
      <c r="MZU1" s="6"/>
      <c r="MZV1" s="6"/>
      <c r="MZW1" s="6"/>
      <c r="MZX1" s="6"/>
      <c r="MZY1" s="6"/>
      <c r="MZZ1" s="6"/>
      <c r="NAA1" s="6"/>
      <c r="NAB1" s="6"/>
      <c r="NAC1" s="6"/>
      <c r="NAD1" s="6"/>
      <c r="NAE1" s="6"/>
      <c r="NAF1" s="6"/>
      <c r="NAG1" s="6"/>
      <c r="NAH1" s="6"/>
      <c r="NAI1" s="6"/>
      <c r="NAJ1" s="6"/>
      <c r="NAK1" s="6"/>
      <c r="NAL1" s="6"/>
      <c r="NAM1" s="6"/>
      <c r="NAN1" s="6"/>
      <c r="NAO1" s="6"/>
      <c r="NAP1" s="6"/>
      <c r="NAQ1" s="6"/>
      <c r="NAR1" s="6"/>
      <c r="NAS1" s="6"/>
      <c r="NAT1" s="6"/>
      <c r="NAU1" s="6"/>
      <c r="NAV1" s="6"/>
      <c r="NAW1" s="6"/>
      <c r="NAX1" s="6"/>
      <c r="NAY1" s="6"/>
      <c r="NAZ1" s="6"/>
      <c r="NBA1" s="6"/>
      <c r="NBB1" s="6"/>
      <c r="NBC1" s="6"/>
      <c r="NBD1" s="6"/>
      <c r="NBE1" s="6"/>
      <c r="NBF1" s="6"/>
      <c r="NBG1" s="6"/>
      <c r="NBH1" s="6"/>
      <c r="NBI1" s="6"/>
      <c r="NBJ1" s="6"/>
      <c r="NBK1" s="6"/>
      <c r="NBL1" s="6"/>
      <c r="NBM1" s="6"/>
      <c r="NBN1" s="6"/>
      <c r="NBO1" s="6"/>
      <c r="NBP1" s="6"/>
      <c r="NBQ1" s="6"/>
      <c r="NBR1" s="6"/>
      <c r="NBS1" s="6"/>
      <c r="NBT1" s="6"/>
      <c r="NBU1" s="6"/>
      <c r="NBV1" s="6"/>
      <c r="NBW1" s="6"/>
      <c r="NBX1" s="6"/>
      <c r="NBY1" s="6"/>
      <c r="NBZ1" s="6"/>
      <c r="NCA1" s="6"/>
      <c r="NCB1" s="6"/>
      <c r="NCC1" s="6"/>
      <c r="NCD1" s="6"/>
      <c r="NCE1" s="6"/>
      <c r="NCF1" s="6"/>
      <c r="NCG1" s="6"/>
      <c r="NCH1" s="6"/>
      <c r="NCI1" s="6"/>
      <c r="NCJ1" s="6"/>
      <c r="NCK1" s="6"/>
      <c r="NCL1" s="6"/>
      <c r="NCM1" s="6"/>
      <c r="NCN1" s="6"/>
      <c r="NCO1" s="6"/>
      <c r="NCP1" s="6"/>
      <c r="NCQ1" s="6"/>
      <c r="NCR1" s="6"/>
      <c r="NCS1" s="6"/>
      <c r="NCT1" s="6"/>
      <c r="NCU1" s="6"/>
      <c r="NCV1" s="6"/>
      <c r="NCW1" s="6"/>
      <c r="NCX1" s="6"/>
      <c r="NCY1" s="6"/>
      <c r="NCZ1" s="6"/>
      <c r="NDA1" s="6"/>
      <c r="NDB1" s="6"/>
      <c r="NDC1" s="6"/>
      <c r="NDD1" s="6"/>
      <c r="NDE1" s="6"/>
      <c r="NDF1" s="6"/>
      <c r="NDG1" s="6"/>
      <c r="NDH1" s="6"/>
      <c r="NDI1" s="6"/>
      <c r="NDJ1" s="6"/>
      <c r="NDK1" s="6"/>
      <c r="NDL1" s="6"/>
      <c r="NDM1" s="6"/>
      <c r="NDN1" s="6"/>
      <c r="NDO1" s="6"/>
      <c r="NDP1" s="6"/>
      <c r="NDQ1" s="6"/>
      <c r="NDR1" s="6"/>
      <c r="NDS1" s="6"/>
      <c r="NDT1" s="6"/>
      <c r="NDU1" s="6"/>
      <c r="NDV1" s="6"/>
      <c r="NDW1" s="6"/>
      <c r="NDX1" s="6"/>
      <c r="NDY1" s="6"/>
      <c r="NDZ1" s="6"/>
      <c r="NEA1" s="6"/>
      <c r="NEB1" s="6"/>
      <c r="NEC1" s="6"/>
      <c r="NED1" s="6"/>
      <c r="NEE1" s="6"/>
      <c r="NEF1" s="6"/>
      <c r="NEG1" s="6"/>
      <c r="NEH1" s="6"/>
      <c r="NEI1" s="6"/>
      <c r="NEJ1" s="6"/>
      <c r="NEK1" s="6"/>
      <c r="NEL1" s="6"/>
      <c r="NEM1" s="6"/>
      <c r="NEN1" s="6"/>
      <c r="NEO1" s="6"/>
      <c r="NEP1" s="6"/>
      <c r="NEQ1" s="6"/>
      <c r="NER1" s="6"/>
      <c r="NES1" s="6"/>
      <c r="NET1" s="6"/>
      <c r="NEU1" s="6"/>
      <c r="NEV1" s="6"/>
      <c r="NEW1" s="6"/>
      <c r="NEX1" s="6"/>
      <c r="NEY1" s="6"/>
      <c r="NEZ1" s="6"/>
      <c r="NFA1" s="6"/>
      <c r="NFB1" s="6"/>
      <c r="NFC1" s="6"/>
      <c r="NFD1" s="6"/>
      <c r="NFE1" s="6"/>
      <c r="NFF1" s="6"/>
      <c r="NFG1" s="6"/>
      <c r="NFH1" s="6"/>
      <c r="NFI1" s="6"/>
      <c r="NFJ1" s="6"/>
      <c r="NFK1" s="6"/>
      <c r="NFL1" s="6"/>
      <c r="NFM1" s="6"/>
      <c r="NFN1" s="6"/>
      <c r="NFO1" s="6"/>
      <c r="NFP1" s="6"/>
      <c r="NFQ1" s="6"/>
      <c r="NFR1" s="6"/>
      <c r="NFS1" s="6"/>
      <c r="NFT1" s="6"/>
      <c r="NFU1" s="6"/>
      <c r="NFV1" s="6"/>
      <c r="NFW1" s="6"/>
      <c r="NFX1" s="6"/>
      <c r="NFY1" s="6"/>
      <c r="NFZ1" s="6"/>
      <c r="NGA1" s="6"/>
      <c r="NGB1" s="6"/>
      <c r="NGC1" s="6"/>
      <c r="NGD1" s="6"/>
      <c r="NGE1" s="6"/>
      <c r="NGF1" s="6"/>
      <c r="NGG1" s="6"/>
      <c r="NGH1" s="6"/>
      <c r="NGI1" s="6"/>
      <c r="NGJ1" s="6"/>
      <c r="NGK1" s="6"/>
      <c r="NGL1" s="6"/>
      <c r="NGM1" s="6"/>
      <c r="NGN1" s="6"/>
      <c r="NGO1" s="6"/>
      <c r="NGP1" s="6"/>
      <c r="NGQ1" s="6"/>
      <c r="NGR1" s="6"/>
      <c r="NGS1" s="6"/>
      <c r="NGT1" s="6"/>
      <c r="NGU1" s="6"/>
      <c r="NGV1" s="6"/>
      <c r="NGW1" s="6"/>
      <c r="NGX1" s="6"/>
      <c r="NGY1" s="6"/>
      <c r="NGZ1" s="6"/>
      <c r="NHA1" s="6"/>
      <c r="NHB1" s="6"/>
      <c r="NHC1" s="6"/>
      <c r="NHD1" s="6"/>
      <c r="NHE1" s="6"/>
      <c r="NHF1" s="6"/>
      <c r="NHG1" s="6"/>
      <c r="NHH1" s="6"/>
      <c r="NHI1" s="6"/>
      <c r="NHJ1" s="6"/>
      <c r="NHK1" s="6"/>
      <c r="NHL1" s="6"/>
      <c r="NHM1" s="6"/>
      <c r="NHN1" s="6"/>
      <c r="NHO1" s="6"/>
      <c r="NHP1" s="6"/>
      <c r="NHQ1" s="6"/>
      <c r="NHR1" s="6"/>
      <c r="NHS1" s="6"/>
      <c r="NHT1" s="6"/>
      <c r="NHU1" s="6"/>
      <c r="NHV1" s="6"/>
      <c r="NHW1" s="6"/>
      <c r="NHX1" s="6"/>
      <c r="NHY1" s="6"/>
      <c r="NHZ1" s="6"/>
      <c r="NIA1" s="6"/>
      <c r="NIB1" s="6"/>
      <c r="NIC1" s="6"/>
      <c r="NID1" s="6"/>
      <c r="NIE1" s="6"/>
      <c r="NIF1" s="6"/>
      <c r="NIG1" s="6"/>
      <c r="NIH1" s="6"/>
      <c r="NII1" s="6"/>
      <c r="NIJ1" s="6"/>
      <c r="NIK1" s="6"/>
      <c r="NIL1" s="6"/>
      <c r="NIM1" s="6"/>
      <c r="NIN1" s="6"/>
      <c r="NIO1" s="6"/>
      <c r="NIP1" s="6"/>
      <c r="NIQ1" s="6"/>
      <c r="NIR1" s="6"/>
      <c r="NIS1" s="6"/>
      <c r="NIT1" s="6"/>
      <c r="NIU1" s="6"/>
      <c r="NIV1" s="6"/>
      <c r="NIW1" s="6"/>
      <c r="NIX1" s="6"/>
      <c r="NIY1" s="6"/>
      <c r="NIZ1" s="6"/>
      <c r="NJA1" s="6"/>
      <c r="NJB1" s="6"/>
      <c r="NJC1" s="6"/>
      <c r="NJD1" s="6"/>
      <c r="NJE1" s="6"/>
      <c r="NJF1" s="6"/>
      <c r="NJG1" s="6"/>
      <c r="NJH1" s="6"/>
      <c r="NJI1" s="6"/>
      <c r="NJJ1" s="6"/>
      <c r="NJK1" s="6"/>
      <c r="NJL1" s="6"/>
      <c r="NJM1" s="6"/>
      <c r="NJN1" s="6"/>
      <c r="NJO1" s="6"/>
      <c r="NJP1" s="6"/>
      <c r="NJQ1" s="6"/>
      <c r="NJR1" s="6"/>
      <c r="NJS1" s="6"/>
      <c r="NJT1" s="6"/>
      <c r="NJU1" s="6"/>
      <c r="NJV1" s="6"/>
      <c r="NJW1" s="6"/>
      <c r="NJX1" s="6"/>
      <c r="NJY1" s="6"/>
      <c r="NJZ1" s="6"/>
      <c r="NKA1" s="6"/>
      <c r="NKB1" s="6"/>
      <c r="NKC1" s="6"/>
      <c r="NKD1" s="6"/>
      <c r="NKE1" s="6"/>
      <c r="NKF1" s="6"/>
      <c r="NKG1" s="6"/>
      <c r="NKH1" s="6"/>
      <c r="NKI1" s="6"/>
      <c r="NKJ1" s="6"/>
      <c r="NKK1" s="6"/>
      <c r="NKL1" s="6"/>
      <c r="NKM1" s="6"/>
      <c r="NKN1" s="6"/>
      <c r="NKO1" s="6"/>
      <c r="NKP1" s="6"/>
      <c r="NKQ1" s="6"/>
      <c r="NKR1" s="6"/>
      <c r="NKS1" s="6"/>
      <c r="NKT1" s="6"/>
      <c r="NKU1" s="6"/>
      <c r="NKV1" s="6"/>
      <c r="NKW1" s="6"/>
      <c r="NKX1" s="6"/>
      <c r="NKY1" s="6"/>
      <c r="NKZ1" s="6"/>
      <c r="NLA1" s="6"/>
      <c r="NLB1" s="6"/>
      <c r="NLC1" s="6"/>
      <c r="NLD1" s="6"/>
      <c r="NLE1" s="6"/>
      <c r="NLF1" s="6"/>
      <c r="NLG1" s="6"/>
      <c r="NLH1" s="6"/>
      <c r="NLI1" s="6"/>
      <c r="NLJ1" s="6"/>
      <c r="NLK1" s="6"/>
      <c r="NLL1" s="6"/>
      <c r="NLM1" s="6"/>
      <c r="NLN1" s="6"/>
      <c r="NLO1" s="6"/>
      <c r="NLP1" s="6"/>
      <c r="NLQ1" s="6"/>
      <c r="NLR1" s="6"/>
      <c r="NLS1" s="6"/>
      <c r="NLT1" s="6"/>
      <c r="NLU1" s="6"/>
      <c r="NLV1" s="6"/>
      <c r="NLW1" s="6"/>
      <c r="NLX1" s="6"/>
      <c r="NLY1" s="6"/>
      <c r="NLZ1" s="6"/>
      <c r="NMA1" s="6"/>
      <c r="NMB1" s="6"/>
      <c r="NMC1" s="6"/>
      <c r="NMD1" s="6"/>
      <c r="NME1" s="6"/>
      <c r="NMF1" s="6"/>
      <c r="NMG1" s="6"/>
      <c r="NMH1" s="6"/>
      <c r="NMI1" s="6"/>
      <c r="NMJ1" s="6"/>
      <c r="NMK1" s="6"/>
      <c r="NML1" s="6"/>
      <c r="NMM1" s="6"/>
      <c r="NMN1" s="6"/>
      <c r="NMO1" s="6"/>
      <c r="NMP1" s="6"/>
      <c r="NMQ1" s="6"/>
      <c r="NMR1" s="6"/>
      <c r="NMS1" s="6"/>
      <c r="NMT1" s="6"/>
      <c r="NMU1" s="6"/>
      <c r="NMV1" s="6"/>
      <c r="NMW1" s="6"/>
      <c r="NMX1" s="6"/>
      <c r="NMY1" s="6"/>
      <c r="NMZ1" s="6"/>
      <c r="NNA1" s="6"/>
      <c r="NNB1" s="6"/>
      <c r="NNC1" s="6"/>
      <c r="NND1" s="6"/>
      <c r="NNE1" s="6"/>
      <c r="NNF1" s="6"/>
      <c r="NNG1" s="6"/>
      <c r="NNH1" s="6"/>
      <c r="NNI1" s="6"/>
      <c r="NNJ1" s="6"/>
      <c r="NNK1" s="6"/>
      <c r="NNL1" s="6"/>
      <c r="NNM1" s="6"/>
      <c r="NNN1" s="6"/>
      <c r="NNO1" s="6"/>
      <c r="NNP1" s="6"/>
      <c r="NNQ1" s="6"/>
      <c r="NNR1" s="6"/>
      <c r="NNS1" s="6"/>
      <c r="NNT1" s="6"/>
      <c r="NNU1" s="6"/>
      <c r="NNV1" s="6"/>
      <c r="NNW1" s="6"/>
      <c r="NNX1" s="6"/>
      <c r="NNY1" s="6"/>
      <c r="NNZ1" s="6"/>
      <c r="NOA1" s="6"/>
      <c r="NOB1" s="6"/>
      <c r="NOC1" s="6"/>
      <c r="NOD1" s="6"/>
      <c r="NOE1" s="6"/>
      <c r="NOF1" s="6"/>
      <c r="NOG1" s="6"/>
      <c r="NOH1" s="6"/>
      <c r="NOI1" s="6"/>
      <c r="NOJ1" s="6"/>
      <c r="NOK1" s="6"/>
      <c r="NOL1" s="6"/>
      <c r="NOM1" s="6"/>
      <c r="NON1" s="6"/>
      <c r="NOO1" s="6"/>
      <c r="NOP1" s="6"/>
      <c r="NOQ1" s="6"/>
      <c r="NOR1" s="6"/>
      <c r="NOS1" s="6"/>
      <c r="NOT1" s="6"/>
      <c r="NOU1" s="6"/>
      <c r="NOV1" s="6"/>
      <c r="NOW1" s="6"/>
      <c r="NOX1" s="6"/>
      <c r="NOY1" s="6"/>
      <c r="NOZ1" s="6"/>
      <c r="NPA1" s="6"/>
      <c r="NPB1" s="6"/>
      <c r="NPC1" s="6"/>
      <c r="NPD1" s="6"/>
      <c r="NPE1" s="6"/>
      <c r="NPF1" s="6"/>
      <c r="NPG1" s="6"/>
      <c r="NPH1" s="6"/>
      <c r="NPI1" s="6"/>
      <c r="NPJ1" s="6"/>
      <c r="NPK1" s="6"/>
      <c r="NPL1" s="6"/>
      <c r="NPM1" s="6"/>
      <c r="NPN1" s="6"/>
      <c r="NPO1" s="6"/>
      <c r="NPP1" s="6"/>
      <c r="NPQ1" s="6"/>
      <c r="NPR1" s="6"/>
      <c r="NPS1" s="6"/>
      <c r="NPT1" s="6"/>
      <c r="NPU1" s="6"/>
      <c r="NPV1" s="6"/>
      <c r="NPW1" s="6"/>
      <c r="NPX1" s="6"/>
      <c r="NPY1" s="6"/>
      <c r="NPZ1" s="6"/>
      <c r="NQA1" s="6"/>
      <c r="NQB1" s="6"/>
      <c r="NQC1" s="6"/>
      <c r="NQD1" s="6"/>
      <c r="NQE1" s="6"/>
      <c r="NQF1" s="6"/>
      <c r="NQG1" s="6"/>
      <c r="NQH1" s="6"/>
      <c r="NQI1" s="6"/>
      <c r="NQJ1" s="6"/>
      <c r="NQK1" s="6"/>
      <c r="NQL1" s="6"/>
      <c r="NQM1" s="6"/>
      <c r="NQN1" s="6"/>
      <c r="NQO1" s="6"/>
      <c r="NQP1" s="6"/>
      <c r="NQQ1" s="6"/>
      <c r="NQR1" s="6"/>
      <c r="NQS1" s="6"/>
      <c r="NQT1" s="6"/>
      <c r="NQU1" s="6"/>
      <c r="NQV1" s="6"/>
      <c r="NQW1" s="6"/>
      <c r="NQX1" s="6"/>
      <c r="NQY1" s="6"/>
      <c r="NQZ1" s="6"/>
      <c r="NRA1" s="6"/>
      <c r="NRB1" s="6"/>
      <c r="NRC1" s="6"/>
      <c r="NRD1" s="6"/>
      <c r="NRE1" s="6"/>
      <c r="NRF1" s="6"/>
      <c r="NRG1" s="6"/>
      <c r="NRH1" s="6"/>
      <c r="NRI1" s="6"/>
      <c r="NRJ1" s="6"/>
      <c r="NRK1" s="6"/>
      <c r="NRL1" s="6"/>
      <c r="NRM1" s="6"/>
      <c r="NRN1" s="6"/>
      <c r="NRO1" s="6"/>
      <c r="NRP1" s="6"/>
      <c r="NRQ1" s="6"/>
      <c r="NRR1" s="6"/>
      <c r="NRS1" s="6"/>
      <c r="NRT1" s="6"/>
      <c r="NRU1" s="6"/>
      <c r="NRV1" s="6"/>
      <c r="NRW1" s="6"/>
      <c r="NRX1" s="6"/>
      <c r="NRY1" s="6"/>
      <c r="NRZ1" s="6"/>
      <c r="NSA1" s="6"/>
      <c r="NSB1" s="6"/>
      <c r="NSC1" s="6"/>
      <c r="NSD1" s="6"/>
      <c r="NSE1" s="6"/>
      <c r="NSF1" s="6"/>
      <c r="NSG1" s="6"/>
      <c r="NSH1" s="6"/>
      <c r="NSI1" s="6"/>
      <c r="NSJ1" s="6"/>
      <c r="NSK1" s="6"/>
      <c r="NSL1" s="6"/>
      <c r="NSM1" s="6"/>
      <c r="NSN1" s="6"/>
      <c r="NSO1" s="6"/>
      <c r="NSP1" s="6"/>
      <c r="NSQ1" s="6"/>
      <c r="NSR1" s="6"/>
      <c r="NSS1" s="6"/>
      <c r="NST1" s="6"/>
      <c r="NSU1" s="6"/>
      <c r="NSV1" s="6"/>
      <c r="NSW1" s="6"/>
      <c r="NSX1" s="6"/>
      <c r="NSY1" s="6"/>
      <c r="NSZ1" s="6"/>
      <c r="NTA1" s="6"/>
      <c r="NTB1" s="6"/>
      <c r="NTC1" s="6"/>
      <c r="NTD1" s="6"/>
      <c r="NTE1" s="6"/>
      <c r="NTF1" s="6"/>
      <c r="NTG1" s="6"/>
      <c r="NTH1" s="6"/>
      <c r="NTI1" s="6"/>
      <c r="NTJ1" s="6"/>
      <c r="NTK1" s="6"/>
      <c r="NTL1" s="6"/>
      <c r="NTM1" s="6"/>
      <c r="NTN1" s="6"/>
      <c r="NTO1" s="6"/>
      <c r="NTP1" s="6"/>
      <c r="NTQ1" s="6"/>
      <c r="NTR1" s="6"/>
      <c r="NTS1" s="6"/>
      <c r="NTT1" s="6"/>
      <c r="NTU1" s="6"/>
      <c r="NTV1" s="6"/>
      <c r="NTW1" s="6"/>
      <c r="NTX1" s="6"/>
      <c r="NTY1" s="6"/>
      <c r="NTZ1" s="6"/>
      <c r="NUA1" s="6"/>
      <c r="NUB1" s="6"/>
      <c r="NUC1" s="6"/>
      <c r="NUD1" s="6"/>
      <c r="NUE1" s="6"/>
      <c r="NUF1" s="6"/>
      <c r="NUG1" s="6"/>
      <c r="NUH1" s="6"/>
      <c r="NUI1" s="6"/>
      <c r="NUJ1" s="6"/>
      <c r="NUK1" s="6"/>
      <c r="NUL1" s="6"/>
      <c r="NUM1" s="6"/>
      <c r="NUN1" s="6"/>
      <c r="NUO1" s="6"/>
      <c r="NUP1" s="6"/>
      <c r="NUQ1" s="6"/>
      <c r="NUR1" s="6"/>
      <c r="NUS1" s="6"/>
      <c r="NUT1" s="6"/>
      <c r="NUU1" s="6"/>
      <c r="NUV1" s="6"/>
      <c r="NUW1" s="6"/>
      <c r="NUX1" s="6"/>
      <c r="NUY1" s="6"/>
      <c r="NUZ1" s="6"/>
      <c r="NVA1" s="6"/>
      <c r="NVB1" s="6"/>
      <c r="NVC1" s="6"/>
      <c r="NVD1" s="6"/>
      <c r="NVE1" s="6"/>
      <c r="NVF1" s="6"/>
      <c r="NVG1" s="6"/>
      <c r="NVH1" s="6"/>
      <c r="NVI1" s="6"/>
      <c r="NVJ1" s="6"/>
      <c r="NVK1" s="6"/>
      <c r="NVL1" s="6"/>
      <c r="NVM1" s="6"/>
      <c r="NVN1" s="6"/>
      <c r="NVO1" s="6"/>
      <c r="NVP1" s="6"/>
      <c r="NVQ1" s="6"/>
      <c r="NVR1" s="6"/>
      <c r="NVS1" s="6"/>
      <c r="NVT1" s="6"/>
      <c r="NVU1" s="6"/>
      <c r="NVV1" s="6"/>
      <c r="NVW1" s="6"/>
      <c r="NVX1" s="6"/>
      <c r="NVY1" s="6"/>
      <c r="NVZ1" s="6"/>
      <c r="NWA1" s="6"/>
      <c r="NWB1" s="6"/>
      <c r="NWC1" s="6"/>
      <c r="NWD1" s="6"/>
      <c r="NWE1" s="6"/>
      <c r="NWF1" s="6"/>
      <c r="NWG1" s="6"/>
      <c r="NWH1" s="6"/>
      <c r="NWI1" s="6"/>
      <c r="NWJ1" s="6"/>
      <c r="NWK1" s="6"/>
      <c r="NWL1" s="6"/>
      <c r="NWM1" s="6"/>
      <c r="NWN1" s="6"/>
      <c r="NWO1" s="6"/>
      <c r="NWP1" s="6"/>
      <c r="NWQ1" s="6"/>
      <c r="NWR1" s="6"/>
      <c r="NWS1" s="6"/>
      <c r="NWT1" s="6"/>
      <c r="NWU1" s="6"/>
      <c r="NWV1" s="6"/>
      <c r="NWW1" s="6"/>
      <c r="NWX1" s="6"/>
      <c r="NWY1" s="6"/>
      <c r="NWZ1" s="6"/>
      <c r="NXA1" s="6"/>
      <c r="NXB1" s="6"/>
      <c r="NXC1" s="6"/>
      <c r="NXD1" s="6"/>
      <c r="NXE1" s="6"/>
      <c r="NXF1" s="6"/>
      <c r="NXG1" s="6"/>
      <c r="NXH1" s="6"/>
      <c r="NXI1" s="6"/>
      <c r="NXJ1" s="6"/>
      <c r="NXK1" s="6"/>
      <c r="NXL1" s="6"/>
      <c r="NXM1" s="6"/>
      <c r="NXN1" s="6"/>
      <c r="NXO1" s="6"/>
      <c r="NXP1" s="6"/>
      <c r="NXQ1" s="6"/>
      <c r="NXR1" s="6"/>
      <c r="NXS1" s="6"/>
      <c r="NXT1" s="6"/>
      <c r="NXU1" s="6"/>
      <c r="NXV1" s="6"/>
      <c r="NXW1" s="6"/>
      <c r="NXX1" s="6"/>
      <c r="NXY1" s="6"/>
      <c r="NXZ1" s="6"/>
      <c r="NYA1" s="6"/>
      <c r="NYB1" s="6"/>
      <c r="NYC1" s="6"/>
      <c r="NYD1" s="6"/>
      <c r="NYE1" s="6"/>
      <c r="NYF1" s="6"/>
      <c r="NYG1" s="6"/>
      <c r="NYH1" s="6"/>
      <c r="NYI1" s="6"/>
      <c r="NYJ1" s="6"/>
      <c r="NYK1" s="6"/>
      <c r="NYL1" s="6"/>
      <c r="NYM1" s="6"/>
      <c r="NYN1" s="6"/>
      <c r="NYO1" s="6"/>
      <c r="NYP1" s="6"/>
      <c r="NYQ1" s="6"/>
      <c r="NYR1" s="6"/>
      <c r="NYS1" s="6"/>
      <c r="NYT1" s="6"/>
      <c r="NYU1" s="6"/>
      <c r="NYV1" s="6"/>
      <c r="NYW1" s="6"/>
      <c r="NYX1" s="6"/>
      <c r="NYY1" s="6"/>
      <c r="NYZ1" s="6"/>
      <c r="NZA1" s="6"/>
      <c r="NZB1" s="6"/>
      <c r="NZC1" s="6"/>
      <c r="NZD1" s="6"/>
      <c r="NZE1" s="6"/>
      <c r="NZF1" s="6"/>
      <c r="NZG1" s="6"/>
      <c r="NZH1" s="6"/>
      <c r="NZI1" s="6"/>
      <c r="NZJ1" s="6"/>
      <c r="NZK1" s="6"/>
      <c r="NZL1" s="6"/>
      <c r="NZM1" s="6"/>
      <c r="NZN1" s="6"/>
      <c r="NZO1" s="6"/>
      <c r="NZP1" s="6"/>
      <c r="NZQ1" s="6"/>
      <c r="NZR1" s="6"/>
      <c r="NZS1" s="6"/>
      <c r="NZT1" s="6"/>
      <c r="NZU1" s="6"/>
      <c r="NZV1" s="6"/>
      <c r="NZW1" s="6"/>
      <c r="NZX1" s="6"/>
      <c r="NZY1" s="6"/>
      <c r="NZZ1" s="6"/>
      <c r="OAA1" s="6"/>
      <c r="OAB1" s="6"/>
      <c r="OAC1" s="6"/>
      <c r="OAD1" s="6"/>
      <c r="OAE1" s="6"/>
      <c r="OAF1" s="6"/>
      <c r="OAG1" s="6"/>
      <c r="OAH1" s="6"/>
      <c r="OAI1" s="6"/>
      <c r="OAJ1" s="6"/>
      <c r="OAK1" s="6"/>
      <c r="OAL1" s="6"/>
      <c r="OAM1" s="6"/>
      <c r="OAN1" s="6"/>
      <c r="OAO1" s="6"/>
      <c r="OAP1" s="6"/>
      <c r="OAQ1" s="6"/>
      <c r="OAR1" s="6"/>
      <c r="OAS1" s="6"/>
      <c r="OAT1" s="6"/>
      <c r="OAU1" s="6"/>
      <c r="OAV1" s="6"/>
      <c r="OAW1" s="6"/>
      <c r="OAX1" s="6"/>
      <c r="OAY1" s="6"/>
      <c r="OAZ1" s="6"/>
      <c r="OBA1" s="6"/>
      <c r="OBB1" s="6"/>
      <c r="OBC1" s="6"/>
      <c r="OBD1" s="6"/>
      <c r="OBE1" s="6"/>
      <c r="OBF1" s="6"/>
      <c r="OBG1" s="6"/>
      <c r="OBH1" s="6"/>
      <c r="OBI1" s="6"/>
      <c r="OBJ1" s="6"/>
      <c r="OBK1" s="6"/>
      <c r="OBL1" s="6"/>
      <c r="OBM1" s="6"/>
      <c r="OBN1" s="6"/>
      <c r="OBO1" s="6"/>
      <c r="OBP1" s="6"/>
      <c r="OBQ1" s="6"/>
      <c r="OBR1" s="6"/>
      <c r="OBS1" s="6"/>
      <c r="OBT1" s="6"/>
      <c r="OBU1" s="6"/>
      <c r="OBV1" s="6"/>
      <c r="OBW1" s="6"/>
      <c r="OBX1" s="6"/>
      <c r="OBY1" s="6"/>
      <c r="OBZ1" s="6"/>
      <c r="OCA1" s="6"/>
      <c r="OCB1" s="6"/>
      <c r="OCC1" s="6"/>
      <c r="OCD1" s="6"/>
      <c r="OCE1" s="6"/>
      <c r="OCF1" s="6"/>
      <c r="OCG1" s="6"/>
      <c r="OCH1" s="6"/>
      <c r="OCI1" s="6"/>
      <c r="OCJ1" s="6"/>
      <c r="OCK1" s="6"/>
      <c r="OCL1" s="6"/>
      <c r="OCM1" s="6"/>
      <c r="OCN1" s="6"/>
      <c r="OCO1" s="6"/>
      <c r="OCP1" s="6"/>
      <c r="OCQ1" s="6"/>
      <c r="OCR1" s="6"/>
      <c r="OCS1" s="6"/>
      <c r="OCT1" s="6"/>
      <c r="OCU1" s="6"/>
      <c r="OCV1" s="6"/>
      <c r="OCW1" s="6"/>
      <c r="OCX1" s="6"/>
      <c r="OCY1" s="6"/>
      <c r="OCZ1" s="6"/>
      <c r="ODA1" s="6"/>
      <c r="ODB1" s="6"/>
      <c r="ODC1" s="6"/>
      <c r="ODD1" s="6"/>
      <c r="ODE1" s="6"/>
      <c r="ODF1" s="6"/>
      <c r="ODG1" s="6"/>
      <c r="ODH1" s="6"/>
      <c r="ODI1" s="6"/>
      <c r="ODJ1" s="6"/>
      <c r="ODK1" s="6"/>
      <c r="ODL1" s="6"/>
      <c r="ODM1" s="6"/>
      <c r="ODN1" s="6"/>
      <c r="ODO1" s="6"/>
      <c r="ODP1" s="6"/>
      <c r="ODQ1" s="6"/>
      <c r="ODR1" s="6"/>
      <c r="ODS1" s="6"/>
      <c r="ODT1" s="6"/>
      <c r="ODU1" s="6"/>
      <c r="ODV1" s="6"/>
      <c r="ODW1" s="6"/>
      <c r="ODX1" s="6"/>
      <c r="ODY1" s="6"/>
      <c r="ODZ1" s="6"/>
      <c r="OEA1" s="6"/>
      <c r="OEB1" s="6"/>
      <c r="OEC1" s="6"/>
      <c r="OED1" s="6"/>
      <c r="OEE1" s="6"/>
      <c r="OEF1" s="6"/>
      <c r="OEG1" s="6"/>
      <c r="OEH1" s="6"/>
      <c r="OEI1" s="6"/>
      <c r="OEJ1" s="6"/>
      <c r="OEK1" s="6"/>
      <c r="OEL1" s="6"/>
      <c r="OEM1" s="6"/>
      <c r="OEN1" s="6"/>
      <c r="OEO1" s="6"/>
      <c r="OEP1" s="6"/>
      <c r="OEQ1" s="6"/>
      <c r="OER1" s="6"/>
      <c r="OES1" s="6"/>
      <c r="OET1" s="6"/>
      <c r="OEU1" s="6"/>
      <c r="OEV1" s="6"/>
      <c r="OEW1" s="6"/>
      <c r="OEX1" s="6"/>
      <c r="OEY1" s="6"/>
      <c r="OEZ1" s="6"/>
      <c r="OFA1" s="6"/>
      <c r="OFB1" s="6"/>
      <c r="OFC1" s="6"/>
      <c r="OFD1" s="6"/>
      <c r="OFE1" s="6"/>
      <c r="OFF1" s="6"/>
      <c r="OFG1" s="6"/>
      <c r="OFH1" s="6"/>
      <c r="OFI1" s="6"/>
      <c r="OFJ1" s="6"/>
      <c r="OFK1" s="6"/>
      <c r="OFL1" s="6"/>
      <c r="OFM1" s="6"/>
      <c r="OFN1" s="6"/>
      <c r="OFO1" s="6"/>
      <c r="OFP1" s="6"/>
      <c r="OFQ1" s="6"/>
      <c r="OFR1" s="6"/>
      <c r="OFS1" s="6"/>
      <c r="OFT1" s="6"/>
      <c r="OFU1" s="6"/>
      <c r="OFV1" s="6"/>
      <c r="OFW1" s="6"/>
      <c r="OFX1" s="6"/>
      <c r="OFY1" s="6"/>
      <c r="OFZ1" s="6"/>
      <c r="OGA1" s="6"/>
      <c r="OGB1" s="6"/>
      <c r="OGC1" s="6"/>
      <c r="OGD1" s="6"/>
      <c r="OGE1" s="6"/>
      <c r="OGF1" s="6"/>
      <c r="OGG1" s="6"/>
      <c r="OGH1" s="6"/>
      <c r="OGI1" s="6"/>
      <c r="OGJ1" s="6"/>
      <c r="OGK1" s="6"/>
      <c r="OGL1" s="6"/>
      <c r="OGM1" s="6"/>
      <c r="OGN1" s="6"/>
      <c r="OGO1" s="6"/>
      <c r="OGP1" s="6"/>
      <c r="OGQ1" s="6"/>
      <c r="OGR1" s="6"/>
      <c r="OGS1" s="6"/>
      <c r="OGT1" s="6"/>
      <c r="OGU1" s="6"/>
      <c r="OGV1" s="6"/>
      <c r="OGW1" s="6"/>
      <c r="OGX1" s="6"/>
      <c r="OGY1" s="6"/>
      <c r="OGZ1" s="6"/>
      <c r="OHA1" s="6"/>
      <c r="OHB1" s="6"/>
      <c r="OHC1" s="6"/>
      <c r="OHD1" s="6"/>
      <c r="OHE1" s="6"/>
      <c r="OHF1" s="6"/>
      <c r="OHG1" s="6"/>
      <c r="OHH1" s="6"/>
      <c r="OHI1" s="6"/>
      <c r="OHJ1" s="6"/>
      <c r="OHK1" s="6"/>
      <c r="OHL1" s="6"/>
      <c r="OHM1" s="6"/>
      <c r="OHN1" s="6"/>
      <c r="OHO1" s="6"/>
      <c r="OHP1" s="6"/>
      <c r="OHQ1" s="6"/>
      <c r="OHR1" s="6"/>
      <c r="OHS1" s="6"/>
      <c r="OHT1" s="6"/>
      <c r="OHU1" s="6"/>
      <c r="OHV1" s="6"/>
      <c r="OHW1" s="6"/>
      <c r="OHX1" s="6"/>
      <c r="OHY1" s="6"/>
      <c r="OHZ1" s="6"/>
      <c r="OIA1" s="6"/>
      <c r="OIB1" s="6"/>
      <c r="OIC1" s="6"/>
      <c r="OID1" s="6"/>
      <c r="OIE1" s="6"/>
      <c r="OIF1" s="6"/>
      <c r="OIG1" s="6"/>
      <c r="OIH1" s="6"/>
      <c r="OII1" s="6"/>
      <c r="OIJ1" s="6"/>
      <c r="OIK1" s="6"/>
      <c r="OIL1" s="6"/>
      <c r="OIM1" s="6"/>
      <c r="OIN1" s="6"/>
      <c r="OIO1" s="6"/>
      <c r="OIP1" s="6"/>
      <c r="OIQ1" s="6"/>
      <c r="OIR1" s="6"/>
      <c r="OIS1" s="6"/>
      <c r="OIT1" s="6"/>
      <c r="OIU1" s="6"/>
      <c r="OIV1" s="6"/>
      <c r="OIW1" s="6"/>
      <c r="OIX1" s="6"/>
      <c r="OIY1" s="6"/>
      <c r="OIZ1" s="6"/>
      <c r="OJA1" s="6"/>
      <c r="OJB1" s="6"/>
      <c r="OJC1" s="6"/>
      <c r="OJD1" s="6"/>
      <c r="OJE1" s="6"/>
      <c r="OJF1" s="6"/>
      <c r="OJG1" s="6"/>
      <c r="OJH1" s="6"/>
      <c r="OJI1" s="6"/>
      <c r="OJJ1" s="6"/>
      <c r="OJK1" s="6"/>
      <c r="OJL1" s="6"/>
      <c r="OJM1" s="6"/>
      <c r="OJN1" s="6"/>
      <c r="OJO1" s="6"/>
      <c r="OJP1" s="6"/>
      <c r="OJQ1" s="6"/>
      <c r="OJR1" s="6"/>
      <c r="OJS1" s="6"/>
      <c r="OJT1" s="6"/>
      <c r="OJU1" s="6"/>
      <c r="OJV1" s="6"/>
      <c r="OJW1" s="6"/>
      <c r="OJX1" s="6"/>
      <c r="OJY1" s="6"/>
      <c r="OJZ1" s="6"/>
      <c r="OKA1" s="6"/>
      <c r="OKB1" s="6"/>
      <c r="OKC1" s="6"/>
      <c r="OKD1" s="6"/>
      <c r="OKE1" s="6"/>
      <c r="OKF1" s="6"/>
      <c r="OKG1" s="6"/>
      <c r="OKH1" s="6"/>
      <c r="OKI1" s="6"/>
      <c r="OKJ1" s="6"/>
      <c r="OKK1" s="6"/>
      <c r="OKL1" s="6"/>
      <c r="OKM1" s="6"/>
      <c r="OKN1" s="6"/>
      <c r="OKO1" s="6"/>
      <c r="OKP1" s="6"/>
      <c r="OKQ1" s="6"/>
      <c r="OKR1" s="6"/>
      <c r="OKS1" s="6"/>
      <c r="OKT1" s="6"/>
      <c r="OKU1" s="6"/>
      <c r="OKV1" s="6"/>
      <c r="OKW1" s="6"/>
      <c r="OKX1" s="6"/>
      <c r="OKY1" s="6"/>
      <c r="OKZ1" s="6"/>
      <c r="OLA1" s="6"/>
      <c r="OLB1" s="6"/>
      <c r="OLC1" s="6"/>
      <c r="OLD1" s="6"/>
      <c r="OLE1" s="6"/>
      <c r="OLF1" s="6"/>
      <c r="OLG1" s="6"/>
      <c r="OLH1" s="6"/>
      <c r="OLI1" s="6"/>
      <c r="OLJ1" s="6"/>
      <c r="OLK1" s="6"/>
      <c r="OLL1" s="6"/>
      <c r="OLM1" s="6"/>
      <c r="OLN1" s="6"/>
      <c r="OLO1" s="6"/>
      <c r="OLP1" s="6"/>
      <c r="OLQ1" s="6"/>
      <c r="OLR1" s="6"/>
      <c r="OLS1" s="6"/>
      <c r="OLT1" s="6"/>
      <c r="OLU1" s="6"/>
      <c r="OLV1" s="6"/>
      <c r="OLW1" s="6"/>
      <c r="OLX1" s="6"/>
      <c r="OLY1" s="6"/>
      <c r="OLZ1" s="6"/>
      <c r="OMA1" s="6"/>
      <c r="OMB1" s="6"/>
      <c r="OMC1" s="6"/>
      <c r="OMD1" s="6"/>
      <c r="OME1" s="6"/>
      <c r="OMF1" s="6"/>
      <c r="OMG1" s="6"/>
      <c r="OMH1" s="6"/>
      <c r="OMI1" s="6"/>
      <c r="OMJ1" s="6"/>
      <c r="OMK1" s="6"/>
      <c r="OML1" s="6"/>
      <c r="OMM1" s="6"/>
      <c r="OMN1" s="6"/>
      <c r="OMO1" s="6"/>
      <c r="OMP1" s="6"/>
      <c r="OMQ1" s="6"/>
      <c r="OMR1" s="6"/>
      <c r="OMS1" s="6"/>
      <c r="OMT1" s="6"/>
      <c r="OMU1" s="6"/>
      <c r="OMV1" s="6"/>
      <c r="OMW1" s="6"/>
      <c r="OMX1" s="6"/>
      <c r="OMY1" s="6"/>
      <c r="OMZ1" s="6"/>
      <c r="ONA1" s="6"/>
      <c r="ONB1" s="6"/>
      <c r="ONC1" s="6"/>
      <c r="OND1" s="6"/>
      <c r="ONE1" s="6"/>
      <c r="ONF1" s="6"/>
      <c r="ONG1" s="6"/>
      <c r="ONH1" s="6"/>
      <c r="ONI1" s="6"/>
      <c r="ONJ1" s="6"/>
      <c r="ONK1" s="6"/>
      <c r="ONL1" s="6"/>
      <c r="ONM1" s="6"/>
      <c r="ONN1" s="6"/>
      <c r="ONO1" s="6"/>
      <c r="ONP1" s="6"/>
      <c r="ONQ1" s="6"/>
      <c r="ONR1" s="6"/>
      <c r="ONS1" s="6"/>
      <c r="ONT1" s="6"/>
      <c r="ONU1" s="6"/>
      <c r="ONV1" s="6"/>
      <c r="ONW1" s="6"/>
      <c r="ONX1" s="6"/>
      <c r="ONY1" s="6"/>
      <c r="ONZ1" s="6"/>
      <c r="OOA1" s="6"/>
      <c r="OOB1" s="6"/>
      <c r="OOC1" s="6"/>
      <c r="OOD1" s="6"/>
      <c r="OOE1" s="6"/>
      <c r="OOF1" s="6"/>
      <c r="OOG1" s="6"/>
      <c r="OOH1" s="6"/>
      <c r="OOI1" s="6"/>
      <c r="OOJ1" s="6"/>
      <c r="OOK1" s="6"/>
      <c r="OOL1" s="6"/>
      <c r="OOM1" s="6"/>
      <c r="OON1" s="6"/>
      <c r="OOO1" s="6"/>
      <c r="OOP1" s="6"/>
      <c r="OOQ1" s="6"/>
      <c r="OOR1" s="6"/>
      <c r="OOS1" s="6"/>
      <c r="OOT1" s="6"/>
      <c r="OOU1" s="6"/>
      <c r="OOV1" s="6"/>
      <c r="OOW1" s="6"/>
      <c r="OOX1" s="6"/>
      <c r="OOY1" s="6"/>
      <c r="OOZ1" s="6"/>
      <c r="OPA1" s="6"/>
      <c r="OPB1" s="6"/>
      <c r="OPC1" s="6"/>
      <c r="OPD1" s="6"/>
      <c r="OPE1" s="6"/>
      <c r="OPF1" s="6"/>
      <c r="OPG1" s="6"/>
      <c r="OPH1" s="6"/>
      <c r="OPI1" s="6"/>
      <c r="OPJ1" s="6"/>
      <c r="OPK1" s="6"/>
      <c r="OPL1" s="6"/>
      <c r="OPM1" s="6"/>
      <c r="OPN1" s="6"/>
      <c r="OPO1" s="6"/>
      <c r="OPP1" s="6"/>
      <c r="OPQ1" s="6"/>
      <c r="OPR1" s="6"/>
      <c r="OPS1" s="6"/>
      <c r="OPT1" s="6"/>
      <c r="OPU1" s="6"/>
      <c r="OPV1" s="6"/>
      <c r="OPW1" s="6"/>
      <c r="OPX1" s="6"/>
      <c r="OPY1" s="6"/>
      <c r="OPZ1" s="6"/>
      <c r="OQA1" s="6"/>
      <c r="OQB1" s="6"/>
      <c r="OQC1" s="6"/>
      <c r="OQD1" s="6"/>
      <c r="OQE1" s="6"/>
      <c r="OQF1" s="6"/>
      <c r="OQG1" s="6"/>
      <c r="OQH1" s="6"/>
      <c r="OQI1" s="6"/>
      <c r="OQJ1" s="6"/>
      <c r="OQK1" s="6"/>
      <c r="OQL1" s="6"/>
      <c r="OQM1" s="6"/>
      <c r="OQN1" s="6"/>
      <c r="OQO1" s="6"/>
      <c r="OQP1" s="6"/>
      <c r="OQQ1" s="6"/>
      <c r="OQR1" s="6"/>
      <c r="OQS1" s="6"/>
      <c r="OQT1" s="6"/>
      <c r="OQU1" s="6"/>
      <c r="OQV1" s="6"/>
      <c r="OQW1" s="6"/>
      <c r="OQX1" s="6"/>
      <c r="OQY1" s="6"/>
      <c r="OQZ1" s="6"/>
      <c r="ORA1" s="6"/>
      <c r="ORB1" s="6"/>
      <c r="ORC1" s="6"/>
      <c r="ORD1" s="6"/>
      <c r="ORE1" s="6"/>
      <c r="ORF1" s="6"/>
      <c r="ORG1" s="6"/>
      <c r="ORH1" s="6"/>
      <c r="ORI1" s="6"/>
      <c r="ORJ1" s="6"/>
      <c r="ORK1" s="6"/>
      <c r="ORL1" s="6"/>
      <c r="ORM1" s="6"/>
      <c r="ORN1" s="6"/>
      <c r="ORO1" s="6"/>
      <c r="ORP1" s="6"/>
      <c r="ORQ1" s="6"/>
      <c r="ORR1" s="6"/>
      <c r="ORS1" s="6"/>
      <c r="ORT1" s="6"/>
      <c r="ORU1" s="6"/>
      <c r="ORV1" s="6"/>
      <c r="ORW1" s="6"/>
      <c r="ORX1" s="6"/>
      <c r="ORY1" s="6"/>
      <c r="ORZ1" s="6"/>
      <c r="OSA1" s="6"/>
      <c r="OSB1" s="6"/>
      <c r="OSC1" s="6"/>
      <c r="OSD1" s="6"/>
      <c r="OSE1" s="6"/>
      <c r="OSF1" s="6"/>
      <c r="OSG1" s="6"/>
      <c r="OSH1" s="6"/>
      <c r="OSI1" s="6"/>
      <c r="OSJ1" s="6"/>
      <c r="OSK1" s="6"/>
      <c r="OSL1" s="6"/>
      <c r="OSM1" s="6"/>
      <c r="OSN1" s="6"/>
      <c r="OSO1" s="6"/>
      <c r="OSP1" s="6"/>
      <c r="OSQ1" s="6"/>
      <c r="OSR1" s="6"/>
      <c r="OSS1" s="6"/>
      <c r="OST1" s="6"/>
      <c r="OSU1" s="6"/>
      <c r="OSV1" s="6"/>
      <c r="OSW1" s="6"/>
      <c r="OSX1" s="6"/>
      <c r="OSY1" s="6"/>
      <c r="OSZ1" s="6"/>
      <c r="OTA1" s="6"/>
      <c r="OTB1" s="6"/>
      <c r="OTC1" s="6"/>
      <c r="OTD1" s="6"/>
      <c r="OTE1" s="6"/>
      <c r="OTF1" s="6"/>
      <c r="OTG1" s="6"/>
      <c r="OTH1" s="6"/>
      <c r="OTI1" s="6"/>
      <c r="OTJ1" s="6"/>
      <c r="OTK1" s="6"/>
      <c r="OTL1" s="6"/>
      <c r="OTM1" s="6"/>
      <c r="OTN1" s="6"/>
      <c r="OTO1" s="6"/>
      <c r="OTP1" s="6"/>
      <c r="OTQ1" s="6"/>
      <c r="OTR1" s="6"/>
      <c r="OTS1" s="6"/>
      <c r="OTT1" s="6"/>
      <c r="OTU1" s="6"/>
      <c r="OTV1" s="6"/>
      <c r="OTW1" s="6"/>
      <c r="OTX1" s="6"/>
      <c r="OTY1" s="6"/>
      <c r="OTZ1" s="6"/>
      <c r="OUA1" s="6"/>
      <c r="OUB1" s="6"/>
      <c r="OUC1" s="6"/>
      <c r="OUD1" s="6"/>
      <c r="OUE1" s="6"/>
      <c r="OUF1" s="6"/>
      <c r="OUG1" s="6"/>
      <c r="OUH1" s="6"/>
      <c r="OUI1" s="6"/>
      <c r="OUJ1" s="6"/>
      <c r="OUK1" s="6"/>
      <c r="OUL1" s="6"/>
      <c r="OUM1" s="6"/>
      <c r="OUN1" s="6"/>
      <c r="OUO1" s="6"/>
      <c r="OUP1" s="6"/>
      <c r="OUQ1" s="6"/>
      <c r="OUR1" s="6"/>
      <c r="OUS1" s="6"/>
      <c r="OUT1" s="6"/>
      <c r="OUU1" s="6"/>
      <c r="OUV1" s="6"/>
      <c r="OUW1" s="6"/>
      <c r="OUX1" s="6"/>
      <c r="OUY1" s="6"/>
      <c r="OUZ1" s="6"/>
      <c r="OVA1" s="6"/>
      <c r="OVB1" s="6"/>
      <c r="OVC1" s="6"/>
      <c r="OVD1" s="6"/>
      <c r="OVE1" s="6"/>
      <c r="OVF1" s="6"/>
      <c r="OVG1" s="6"/>
      <c r="OVH1" s="6"/>
      <c r="OVI1" s="6"/>
      <c r="OVJ1" s="6"/>
      <c r="OVK1" s="6"/>
      <c r="OVL1" s="6"/>
      <c r="OVM1" s="6"/>
      <c r="OVN1" s="6"/>
      <c r="OVO1" s="6"/>
      <c r="OVP1" s="6"/>
      <c r="OVQ1" s="6"/>
      <c r="OVR1" s="6"/>
      <c r="OVS1" s="6"/>
      <c r="OVT1" s="6"/>
      <c r="OVU1" s="6"/>
      <c r="OVV1" s="6"/>
      <c r="OVW1" s="6"/>
      <c r="OVX1" s="6"/>
      <c r="OVY1" s="6"/>
      <c r="OVZ1" s="6"/>
      <c r="OWA1" s="6"/>
      <c r="OWB1" s="6"/>
      <c r="OWC1" s="6"/>
      <c r="OWD1" s="6"/>
      <c r="OWE1" s="6"/>
      <c r="OWF1" s="6"/>
      <c r="OWG1" s="6"/>
      <c r="OWH1" s="6"/>
      <c r="OWI1" s="6"/>
      <c r="OWJ1" s="6"/>
      <c r="OWK1" s="6"/>
      <c r="OWL1" s="6"/>
      <c r="OWM1" s="6"/>
      <c r="OWN1" s="6"/>
      <c r="OWO1" s="6"/>
      <c r="OWP1" s="6"/>
      <c r="OWQ1" s="6"/>
      <c r="OWR1" s="6"/>
      <c r="OWS1" s="6"/>
      <c r="OWT1" s="6"/>
      <c r="OWU1" s="6"/>
      <c r="OWV1" s="6"/>
      <c r="OWW1" s="6"/>
      <c r="OWX1" s="6"/>
      <c r="OWY1" s="6"/>
      <c r="OWZ1" s="6"/>
      <c r="OXA1" s="6"/>
      <c r="OXB1" s="6"/>
      <c r="OXC1" s="6"/>
      <c r="OXD1" s="6"/>
      <c r="OXE1" s="6"/>
      <c r="OXF1" s="6"/>
      <c r="OXG1" s="6"/>
      <c r="OXH1" s="6"/>
      <c r="OXI1" s="6"/>
      <c r="OXJ1" s="6"/>
      <c r="OXK1" s="6"/>
      <c r="OXL1" s="6"/>
      <c r="OXM1" s="6"/>
      <c r="OXN1" s="6"/>
      <c r="OXO1" s="6"/>
      <c r="OXP1" s="6"/>
      <c r="OXQ1" s="6"/>
      <c r="OXR1" s="6"/>
      <c r="OXS1" s="6"/>
      <c r="OXT1" s="6"/>
      <c r="OXU1" s="6"/>
      <c r="OXV1" s="6"/>
      <c r="OXW1" s="6"/>
      <c r="OXX1" s="6"/>
      <c r="OXY1" s="6"/>
      <c r="OXZ1" s="6"/>
      <c r="OYA1" s="6"/>
      <c r="OYB1" s="6"/>
      <c r="OYC1" s="6"/>
      <c r="OYD1" s="6"/>
      <c r="OYE1" s="6"/>
      <c r="OYF1" s="6"/>
      <c r="OYG1" s="6"/>
      <c r="OYH1" s="6"/>
      <c r="OYI1" s="6"/>
      <c r="OYJ1" s="6"/>
      <c r="OYK1" s="6"/>
      <c r="OYL1" s="6"/>
      <c r="OYM1" s="6"/>
      <c r="OYN1" s="6"/>
      <c r="OYO1" s="6"/>
      <c r="OYP1" s="6"/>
      <c r="OYQ1" s="6"/>
      <c r="OYR1" s="6"/>
      <c r="OYS1" s="6"/>
      <c r="OYT1" s="6"/>
      <c r="OYU1" s="6"/>
      <c r="OYV1" s="6"/>
      <c r="OYW1" s="6"/>
      <c r="OYX1" s="6"/>
      <c r="OYY1" s="6"/>
      <c r="OYZ1" s="6"/>
      <c r="OZA1" s="6"/>
      <c r="OZB1" s="6"/>
      <c r="OZC1" s="6"/>
      <c r="OZD1" s="6"/>
      <c r="OZE1" s="6"/>
      <c r="OZF1" s="6"/>
      <c r="OZG1" s="6"/>
      <c r="OZH1" s="6"/>
      <c r="OZI1" s="6"/>
      <c r="OZJ1" s="6"/>
      <c r="OZK1" s="6"/>
      <c r="OZL1" s="6"/>
      <c r="OZM1" s="6"/>
      <c r="OZN1" s="6"/>
      <c r="OZO1" s="6"/>
      <c r="OZP1" s="6"/>
      <c r="OZQ1" s="6"/>
      <c r="OZR1" s="6"/>
      <c r="OZS1" s="6"/>
      <c r="OZT1" s="6"/>
      <c r="OZU1" s="6"/>
      <c r="OZV1" s="6"/>
      <c r="OZW1" s="6"/>
      <c r="OZX1" s="6"/>
      <c r="OZY1" s="6"/>
      <c r="OZZ1" s="6"/>
      <c r="PAA1" s="6"/>
      <c r="PAB1" s="6"/>
      <c r="PAC1" s="6"/>
      <c r="PAD1" s="6"/>
      <c r="PAE1" s="6"/>
      <c r="PAF1" s="6"/>
      <c r="PAG1" s="6"/>
      <c r="PAH1" s="6"/>
      <c r="PAI1" s="6"/>
      <c r="PAJ1" s="6"/>
      <c r="PAK1" s="6"/>
      <c r="PAL1" s="6"/>
      <c r="PAM1" s="6"/>
      <c r="PAN1" s="6"/>
      <c r="PAO1" s="6"/>
      <c r="PAP1" s="6"/>
      <c r="PAQ1" s="6"/>
      <c r="PAR1" s="6"/>
      <c r="PAS1" s="6"/>
      <c r="PAT1" s="6"/>
      <c r="PAU1" s="6"/>
      <c r="PAV1" s="6"/>
      <c r="PAW1" s="6"/>
      <c r="PAX1" s="6"/>
      <c r="PAY1" s="6"/>
      <c r="PAZ1" s="6"/>
      <c r="PBA1" s="6"/>
      <c r="PBB1" s="6"/>
      <c r="PBC1" s="6"/>
      <c r="PBD1" s="6"/>
      <c r="PBE1" s="6"/>
      <c r="PBF1" s="6"/>
      <c r="PBG1" s="6"/>
      <c r="PBH1" s="6"/>
      <c r="PBI1" s="6"/>
      <c r="PBJ1" s="6"/>
      <c r="PBK1" s="6"/>
      <c r="PBL1" s="6"/>
      <c r="PBM1" s="6"/>
      <c r="PBN1" s="6"/>
      <c r="PBO1" s="6"/>
      <c r="PBP1" s="6"/>
      <c r="PBQ1" s="6"/>
      <c r="PBR1" s="6"/>
      <c r="PBS1" s="6"/>
      <c r="PBT1" s="6"/>
      <c r="PBU1" s="6"/>
      <c r="PBV1" s="6"/>
      <c r="PBW1" s="6"/>
      <c r="PBX1" s="6"/>
      <c r="PBY1" s="6"/>
      <c r="PBZ1" s="6"/>
      <c r="PCA1" s="6"/>
      <c r="PCB1" s="6"/>
      <c r="PCC1" s="6"/>
      <c r="PCD1" s="6"/>
      <c r="PCE1" s="6"/>
      <c r="PCF1" s="6"/>
      <c r="PCG1" s="6"/>
      <c r="PCH1" s="6"/>
      <c r="PCI1" s="6"/>
      <c r="PCJ1" s="6"/>
      <c r="PCK1" s="6"/>
      <c r="PCL1" s="6"/>
      <c r="PCM1" s="6"/>
      <c r="PCN1" s="6"/>
      <c r="PCO1" s="6"/>
      <c r="PCP1" s="6"/>
      <c r="PCQ1" s="6"/>
      <c r="PCR1" s="6"/>
      <c r="PCS1" s="6"/>
      <c r="PCT1" s="6"/>
      <c r="PCU1" s="6"/>
      <c r="PCV1" s="6"/>
      <c r="PCW1" s="6"/>
      <c r="PCX1" s="6"/>
      <c r="PCY1" s="6"/>
      <c r="PCZ1" s="6"/>
      <c r="PDA1" s="6"/>
      <c r="PDB1" s="6"/>
      <c r="PDC1" s="6"/>
      <c r="PDD1" s="6"/>
      <c r="PDE1" s="6"/>
      <c r="PDF1" s="6"/>
      <c r="PDG1" s="6"/>
      <c r="PDH1" s="6"/>
      <c r="PDI1" s="6"/>
      <c r="PDJ1" s="6"/>
      <c r="PDK1" s="6"/>
      <c r="PDL1" s="6"/>
      <c r="PDM1" s="6"/>
      <c r="PDN1" s="6"/>
      <c r="PDO1" s="6"/>
      <c r="PDP1" s="6"/>
      <c r="PDQ1" s="6"/>
      <c r="PDR1" s="6"/>
      <c r="PDS1" s="6"/>
      <c r="PDT1" s="6"/>
      <c r="PDU1" s="6"/>
      <c r="PDV1" s="6"/>
      <c r="PDW1" s="6"/>
      <c r="PDX1" s="6"/>
      <c r="PDY1" s="6"/>
      <c r="PDZ1" s="6"/>
      <c r="PEA1" s="6"/>
      <c r="PEB1" s="6"/>
      <c r="PEC1" s="6"/>
      <c r="PED1" s="6"/>
      <c r="PEE1" s="6"/>
      <c r="PEF1" s="6"/>
      <c r="PEG1" s="6"/>
      <c r="PEH1" s="6"/>
      <c r="PEI1" s="6"/>
      <c r="PEJ1" s="6"/>
      <c r="PEK1" s="6"/>
      <c r="PEL1" s="6"/>
      <c r="PEM1" s="6"/>
      <c r="PEN1" s="6"/>
      <c r="PEO1" s="6"/>
      <c r="PEP1" s="6"/>
      <c r="PEQ1" s="6"/>
      <c r="PER1" s="6"/>
      <c r="PES1" s="6"/>
      <c r="PET1" s="6"/>
      <c r="PEU1" s="6"/>
      <c r="PEV1" s="6"/>
      <c r="PEW1" s="6"/>
      <c r="PEX1" s="6"/>
      <c r="PEY1" s="6"/>
      <c r="PEZ1" s="6"/>
      <c r="PFA1" s="6"/>
      <c r="PFB1" s="6"/>
      <c r="PFC1" s="6"/>
      <c r="PFD1" s="6"/>
      <c r="PFE1" s="6"/>
      <c r="PFF1" s="6"/>
      <c r="PFG1" s="6"/>
      <c r="PFH1" s="6"/>
      <c r="PFI1" s="6"/>
      <c r="PFJ1" s="6"/>
      <c r="PFK1" s="6"/>
      <c r="PFL1" s="6"/>
      <c r="PFM1" s="6"/>
      <c r="PFN1" s="6"/>
      <c r="PFO1" s="6"/>
      <c r="PFP1" s="6"/>
      <c r="PFQ1" s="6"/>
      <c r="PFR1" s="6"/>
      <c r="PFS1" s="6"/>
      <c r="PFT1" s="6"/>
      <c r="PFU1" s="6"/>
      <c r="PFV1" s="6"/>
      <c r="PFW1" s="6"/>
      <c r="PFX1" s="6"/>
      <c r="PFY1" s="6"/>
      <c r="PFZ1" s="6"/>
      <c r="PGA1" s="6"/>
      <c r="PGB1" s="6"/>
      <c r="PGC1" s="6"/>
      <c r="PGD1" s="6"/>
      <c r="PGE1" s="6"/>
      <c r="PGF1" s="6"/>
      <c r="PGG1" s="6"/>
      <c r="PGH1" s="6"/>
      <c r="PGI1" s="6"/>
      <c r="PGJ1" s="6"/>
      <c r="PGK1" s="6"/>
      <c r="PGL1" s="6"/>
      <c r="PGM1" s="6"/>
      <c r="PGN1" s="6"/>
      <c r="PGO1" s="6"/>
      <c r="PGP1" s="6"/>
      <c r="PGQ1" s="6"/>
      <c r="PGR1" s="6"/>
      <c r="PGS1" s="6"/>
      <c r="PGT1" s="6"/>
      <c r="PGU1" s="6"/>
      <c r="PGV1" s="6"/>
      <c r="PGW1" s="6"/>
      <c r="PGX1" s="6"/>
      <c r="PGY1" s="6"/>
      <c r="PGZ1" s="6"/>
      <c r="PHA1" s="6"/>
      <c r="PHB1" s="6"/>
      <c r="PHC1" s="6"/>
      <c r="PHD1" s="6"/>
      <c r="PHE1" s="6"/>
      <c r="PHF1" s="6"/>
      <c r="PHG1" s="6"/>
      <c r="PHH1" s="6"/>
      <c r="PHI1" s="6"/>
      <c r="PHJ1" s="6"/>
      <c r="PHK1" s="6"/>
      <c r="PHL1" s="6"/>
      <c r="PHM1" s="6"/>
      <c r="PHN1" s="6"/>
      <c r="PHO1" s="6"/>
      <c r="PHP1" s="6"/>
      <c r="PHQ1" s="6"/>
      <c r="PHR1" s="6"/>
      <c r="PHS1" s="6"/>
      <c r="PHT1" s="6"/>
      <c r="PHU1" s="6"/>
      <c r="PHV1" s="6"/>
      <c r="PHW1" s="6"/>
      <c r="PHX1" s="6"/>
      <c r="PHY1" s="6"/>
      <c r="PHZ1" s="6"/>
      <c r="PIA1" s="6"/>
      <c r="PIB1" s="6"/>
      <c r="PIC1" s="6"/>
      <c r="PID1" s="6"/>
      <c r="PIE1" s="6"/>
      <c r="PIF1" s="6"/>
      <c r="PIG1" s="6"/>
      <c r="PIH1" s="6"/>
      <c r="PII1" s="6"/>
      <c r="PIJ1" s="6"/>
      <c r="PIK1" s="6"/>
      <c r="PIL1" s="6"/>
      <c r="PIM1" s="6"/>
      <c r="PIN1" s="6"/>
      <c r="PIO1" s="6"/>
      <c r="PIP1" s="6"/>
      <c r="PIQ1" s="6"/>
      <c r="PIR1" s="6"/>
      <c r="PIS1" s="6"/>
      <c r="PIT1" s="6"/>
      <c r="PIU1" s="6"/>
      <c r="PIV1" s="6"/>
      <c r="PIW1" s="6"/>
      <c r="PIX1" s="6"/>
      <c r="PIY1" s="6"/>
      <c r="PIZ1" s="6"/>
      <c r="PJA1" s="6"/>
      <c r="PJB1" s="6"/>
      <c r="PJC1" s="6"/>
      <c r="PJD1" s="6"/>
      <c r="PJE1" s="6"/>
      <c r="PJF1" s="6"/>
      <c r="PJG1" s="6"/>
      <c r="PJH1" s="6"/>
      <c r="PJI1" s="6"/>
      <c r="PJJ1" s="6"/>
      <c r="PJK1" s="6"/>
      <c r="PJL1" s="6"/>
      <c r="PJM1" s="6"/>
      <c r="PJN1" s="6"/>
      <c r="PJO1" s="6"/>
      <c r="PJP1" s="6"/>
      <c r="PJQ1" s="6"/>
      <c r="PJR1" s="6"/>
      <c r="PJS1" s="6"/>
      <c r="PJT1" s="6"/>
      <c r="PJU1" s="6"/>
      <c r="PJV1" s="6"/>
      <c r="PJW1" s="6"/>
      <c r="PJX1" s="6"/>
      <c r="PJY1" s="6"/>
      <c r="PJZ1" s="6"/>
      <c r="PKA1" s="6"/>
      <c r="PKB1" s="6"/>
      <c r="PKC1" s="6"/>
      <c r="PKD1" s="6"/>
      <c r="PKE1" s="6"/>
      <c r="PKF1" s="6"/>
      <c r="PKG1" s="6"/>
      <c r="PKH1" s="6"/>
      <c r="PKI1" s="6"/>
      <c r="PKJ1" s="6"/>
      <c r="PKK1" s="6"/>
      <c r="PKL1" s="6"/>
      <c r="PKM1" s="6"/>
      <c r="PKN1" s="6"/>
      <c r="PKO1" s="6"/>
      <c r="PKP1" s="6"/>
      <c r="PKQ1" s="6"/>
      <c r="PKR1" s="6"/>
      <c r="PKS1" s="6"/>
      <c r="PKT1" s="6"/>
      <c r="PKU1" s="6"/>
      <c r="PKV1" s="6"/>
      <c r="PKW1" s="6"/>
      <c r="PKX1" s="6"/>
      <c r="PKY1" s="6"/>
      <c r="PKZ1" s="6"/>
      <c r="PLA1" s="6"/>
      <c r="PLB1" s="6"/>
      <c r="PLC1" s="6"/>
      <c r="PLD1" s="6"/>
      <c r="PLE1" s="6"/>
      <c r="PLF1" s="6"/>
      <c r="PLG1" s="6"/>
      <c r="PLH1" s="6"/>
      <c r="PLI1" s="6"/>
      <c r="PLJ1" s="6"/>
      <c r="PLK1" s="6"/>
      <c r="PLL1" s="6"/>
      <c r="PLM1" s="6"/>
      <c r="PLN1" s="6"/>
      <c r="PLO1" s="6"/>
      <c r="PLP1" s="6"/>
      <c r="PLQ1" s="6"/>
      <c r="PLR1" s="6"/>
      <c r="PLS1" s="6"/>
      <c r="PLT1" s="6"/>
      <c r="PLU1" s="6"/>
      <c r="PLV1" s="6"/>
      <c r="PLW1" s="6"/>
      <c r="PLX1" s="6"/>
      <c r="PLY1" s="6"/>
      <c r="PLZ1" s="6"/>
      <c r="PMA1" s="6"/>
      <c r="PMB1" s="6"/>
      <c r="PMC1" s="6"/>
      <c r="PMD1" s="6"/>
      <c r="PME1" s="6"/>
      <c r="PMF1" s="6"/>
      <c r="PMG1" s="6"/>
      <c r="PMH1" s="6"/>
      <c r="PMI1" s="6"/>
      <c r="PMJ1" s="6"/>
      <c r="PMK1" s="6"/>
      <c r="PML1" s="6"/>
      <c r="PMM1" s="6"/>
      <c r="PMN1" s="6"/>
      <c r="PMO1" s="6"/>
      <c r="PMP1" s="6"/>
      <c r="PMQ1" s="6"/>
      <c r="PMR1" s="6"/>
      <c r="PMS1" s="6"/>
      <c r="PMT1" s="6"/>
      <c r="PMU1" s="6"/>
      <c r="PMV1" s="6"/>
      <c r="PMW1" s="6"/>
      <c r="PMX1" s="6"/>
      <c r="PMY1" s="6"/>
      <c r="PMZ1" s="6"/>
      <c r="PNA1" s="6"/>
      <c r="PNB1" s="6"/>
      <c r="PNC1" s="6"/>
      <c r="PND1" s="6"/>
      <c r="PNE1" s="6"/>
      <c r="PNF1" s="6"/>
      <c r="PNG1" s="6"/>
      <c r="PNH1" s="6"/>
      <c r="PNI1" s="6"/>
      <c r="PNJ1" s="6"/>
      <c r="PNK1" s="6"/>
      <c r="PNL1" s="6"/>
      <c r="PNM1" s="6"/>
      <c r="PNN1" s="6"/>
      <c r="PNO1" s="6"/>
      <c r="PNP1" s="6"/>
      <c r="PNQ1" s="6"/>
      <c r="PNR1" s="6"/>
      <c r="PNS1" s="6"/>
      <c r="PNT1" s="6"/>
      <c r="PNU1" s="6"/>
      <c r="PNV1" s="6"/>
      <c r="PNW1" s="6"/>
      <c r="PNX1" s="6"/>
      <c r="PNY1" s="6"/>
      <c r="PNZ1" s="6"/>
      <c r="POA1" s="6"/>
      <c r="POB1" s="6"/>
      <c r="POC1" s="6"/>
      <c r="POD1" s="6"/>
      <c r="POE1" s="6"/>
      <c r="POF1" s="6"/>
      <c r="POG1" s="6"/>
      <c r="POH1" s="6"/>
      <c r="POI1" s="6"/>
      <c r="POJ1" s="6"/>
      <c r="POK1" s="6"/>
      <c r="POL1" s="6"/>
      <c r="POM1" s="6"/>
      <c r="PON1" s="6"/>
      <c r="POO1" s="6"/>
      <c r="POP1" s="6"/>
      <c r="POQ1" s="6"/>
      <c r="POR1" s="6"/>
      <c r="POS1" s="6"/>
      <c r="POT1" s="6"/>
      <c r="POU1" s="6"/>
      <c r="POV1" s="6"/>
      <c r="POW1" s="6"/>
      <c r="POX1" s="6"/>
      <c r="POY1" s="6"/>
      <c r="POZ1" s="6"/>
      <c r="PPA1" s="6"/>
      <c r="PPB1" s="6"/>
      <c r="PPC1" s="6"/>
      <c r="PPD1" s="6"/>
      <c r="PPE1" s="6"/>
      <c r="PPF1" s="6"/>
      <c r="PPG1" s="6"/>
      <c r="PPH1" s="6"/>
      <c r="PPI1" s="6"/>
      <c r="PPJ1" s="6"/>
      <c r="PPK1" s="6"/>
      <c r="PPL1" s="6"/>
      <c r="PPM1" s="6"/>
      <c r="PPN1" s="6"/>
      <c r="PPO1" s="6"/>
      <c r="PPP1" s="6"/>
      <c r="PPQ1" s="6"/>
      <c r="PPR1" s="6"/>
      <c r="PPS1" s="6"/>
      <c r="PPT1" s="6"/>
      <c r="PPU1" s="6"/>
      <c r="PPV1" s="6"/>
      <c r="PPW1" s="6"/>
      <c r="PPX1" s="6"/>
      <c r="PPY1" s="6"/>
      <c r="PPZ1" s="6"/>
      <c r="PQA1" s="6"/>
      <c r="PQB1" s="6"/>
      <c r="PQC1" s="6"/>
      <c r="PQD1" s="6"/>
      <c r="PQE1" s="6"/>
      <c r="PQF1" s="6"/>
      <c r="PQG1" s="6"/>
      <c r="PQH1" s="6"/>
      <c r="PQI1" s="6"/>
      <c r="PQJ1" s="6"/>
      <c r="PQK1" s="6"/>
      <c r="PQL1" s="6"/>
      <c r="PQM1" s="6"/>
      <c r="PQN1" s="6"/>
      <c r="PQO1" s="6"/>
      <c r="PQP1" s="6"/>
      <c r="PQQ1" s="6"/>
      <c r="PQR1" s="6"/>
      <c r="PQS1" s="6"/>
      <c r="PQT1" s="6"/>
      <c r="PQU1" s="6"/>
      <c r="PQV1" s="6"/>
      <c r="PQW1" s="6"/>
      <c r="PQX1" s="6"/>
      <c r="PQY1" s="6"/>
      <c r="PQZ1" s="6"/>
      <c r="PRA1" s="6"/>
      <c r="PRB1" s="6"/>
      <c r="PRC1" s="6"/>
      <c r="PRD1" s="6"/>
      <c r="PRE1" s="6"/>
      <c r="PRF1" s="6"/>
      <c r="PRG1" s="6"/>
      <c r="PRH1" s="6"/>
      <c r="PRI1" s="6"/>
      <c r="PRJ1" s="6"/>
      <c r="PRK1" s="6"/>
      <c r="PRL1" s="6"/>
      <c r="PRM1" s="6"/>
      <c r="PRN1" s="6"/>
      <c r="PRO1" s="6"/>
      <c r="PRP1" s="6"/>
      <c r="PRQ1" s="6"/>
      <c r="PRR1" s="6"/>
      <c r="PRS1" s="6"/>
      <c r="PRT1" s="6"/>
      <c r="PRU1" s="6"/>
      <c r="PRV1" s="6"/>
      <c r="PRW1" s="6"/>
      <c r="PRX1" s="6"/>
      <c r="PRY1" s="6"/>
      <c r="PRZ1" s="6"/>
      <c r="PSA1" s="6"/>
      <c r="PSB1" s="6"/>
      <c r="PSC1" s="6"/>
      <c r="PSD1" s="6"/>
      <c r="PSE1" s="6"/>
      <c r="PSF1" s="6"/>
      <c r="PSG1" s="6"/>
      <c r="PSH1" s="6"/>
      <c r="PSI1" s="6"/>
      <c r="PSJ1" s="6"/>
      <c r="PSK1" s="6"/>
      <c r="PSL1" s="6"/>
      <c r="PSM1" s="6"/>
      <c r="PSN1" s="6"/>
      <c r="PSO1" s="6"/>
      <c r="PSP1" s="6"/>
      <c r="PSQ1" s="6"/>
      <c r="PSR1" s="6"/>
      <c r="PSS1" s="6"/>
      <c r="PST1" s="6"/>
      <c r="PSU1" s="6"/>
      <c r="PSV1" s="6"/>
      <c r="PSW1" s="6"/>
      <c r="PSX1" s="6"/>
      <c r="PSY1" s="6"/>
      <c r="PSZ1" s="6"/>
      <c r="PTA1" s="6"/>
      <c r="PTB1" s="6"/>
      <c r="PTC1" s="6"/>
      <c r="PTD1" s="6"/>
      <c r="PTE1" s="6"/>
      <c r="PTF1" s="6"/>
      <c r="PTG1" s="6"/>
      <c r="PTH1" s="6"/>
      <c r="PTI1" s="6"/>
      <c r="PTJ1" s="6"/>
      <c r="PTK1" s="6"/>
      <c r="PTL1" s="6"/>
      <c r="PTM1" s="6"/>
      <c r="PTN1" s="6"/>
      <c r="PTO1" s="6"/>
      <c r="PTP1" s="6"/>
      <c r="PTQ1" s="6"/>
      <c r="PTR1" s="6"/>
      <c r="PTS1" s="6"/>
      <c r="PTT1" s="6"/>
      <c r="PTU1" s="6"/>
      <c r="PTV1" s="6"/>
      <c r="PTW1" s="6"/>
      <c r="PTX1" s="6"/>
      <c r="PTY1" s="6"/>
      <c r="PTZ1" s="6"/>
      <c r="PUA1" s="6"/>
      <c r="PUB1" s="6"/>
      <c r="PUC1" s="6"/>
      <c r="PUD1" s="6"/>
      <c r="PUE1" s="6"/>
      <c r="PUF1" s="6"/>
      <c r="PUG1" s="6"/>
      <c r="PUH1" s="6"/>
      <c r="PUI1" s="6"/>
      <c r="PUJ1" s="6"/>
      <c r="PUK1" s="6"/>
      <c r="PUL1" s="6"/>
      <c r="PUM1" s="6"/>
      <c r="PUN1" s="6"/>
      <c r="PUO1" s="6"/>
      <c r="PUP1" s="6"/>
      <c r="PUQ1" s="6"/>
      <c r="PUR1" s="6"/>
      <c r="PUS1" s="6"/>
      <c r="PUT1" s="6"/>
      <c r="PUU1" s="6"/>
      <c r="PUV1" s="6"/>
      <c r="PUW1" s="6"/>
      <c r="PUX1" s="6"/>
      <c r="PUY1" s="6"/>
      <c r="PUZ1" s="6"/>
      <c r="PVA1" s="6"/>
      <c r="PVB1" s="6"/>
      <c r="PVC1" s="6"/>
      <c r="PVD1" s="6"/>
      <c r="PVE1" s="6"/>
      <c r="PVF1" s="6"/>
      <c r="PVG1" s="6"/>
      <c r="PVH1" s="6"/>
      <c r="PVI1" s="6"/>
      <c r="PVJ1" s="6"/>
      <c r="PVK1" s="6"/>
      <c r="PVL1" s="6"/>
      <c r="PVM1" s="6"/>
      <c r="PVN1" s="6"/>
      <c r="PVO1" s="6"/>
      <c r="PVP1" s="6"/>
      <c r="PVQ1" s="6"/>
      <c r="PVR1" s="6"/>
      <c r="PVS1" s="6"/>
      <c r="PVT1" s="6"/>
      <c r="PVU1" s="6"/>
      <c r="PVV1" s="6"/>
      <c r="PVW1" s="6"/>
      <c r="PVX1" s="6"/>
      <c r="PVY1" s="6"/>
      <c r="PVZ1" s="6"/>
      <c r="PWA1" s="6"/>
      <c r="PWB1" s="6"/>
      <c r="PWC1" s="6"/>
      <c r="PWD1" s="6"/>
      <c r="PWE1" s="6"/>
      <c r="PWF1" s="6"/>
      <c r="PWG1" s="6"/>
      <c r="PWH1" s="6"/>
      <c r="PWI1" s="6"/>
      <c r="PWJ1" s="6"/>
      <c r="PWK1" s="6"/>
      <c r="PWL1" s="6"/>
      <c r="PWM1" s="6"/>
      <c r="PWN1" s="6"/>
      <c r="PWO1" s="6"/>
      <c r="PWP1" s="6"/>
      <c r="PWQ1" s="6"/>
      <c r="PWR1" s="6"/>
      <c r="PWS1" s="6"/>
      <c r="PWT1" s="6"/>
      <c r="PWU1" s="6"/>
      <c r="PWV1" s="6"/>
      <c r="PWW1" s="6"/>
      <c r="PWX1" s="6"/>
      <c r="PWY1" s="6"/>
      <c r="PWZ1" s="6"/>
      <c r="PXA1" s="6"/>
      <c r="PXB1" s="6"/>
      <c r="PXC1" s="6"/>
      <c r="PXD1" s="6"/>
      <c r="PXE1" s="6"/>
      <c r="PXF1" s="6"/>
      <c r="PXG1" s="6"/>
      <c r="PXH1" s="6"/>
      <c r="PXI1" s="6"/>
      <c r="PXJ1" s="6"/>
      <c r="PXK1" s="6"/>
      <c r="PXL1" s="6"/>
      <c r="PXM1" s="6"/>
      <c r="PXN1" s="6"/>
      <c r="PXO1" s="6"/>
      <c r="PXP1" s="6"/>
      <c r="PXQ1" s="6"/>
      <c r="PXR1" s="6"/>
      <c r="PXS1" s="6"/>
      <c r="PXT1" s="6"/>
      <c r="PXU1" s="6"/>
      <c r="PXV1" s="6"/>
      <c r="PXW1" s="6"/>
      <c r="PXX1" s="6"/>
      <c r="PXY1" s="6"/>
      <c r="PXZ1" s="6"/>
      <c r="PYA1" s="6"/>
      <c r="PYB1" s="6"/>
      <c r="PYC1" s="6"/>
      <c r="PYD1" s="6"/>
      <c r="PYE1" s="6"/>
      <c r="PYF1" s="6"/>
      <c r="PYG1" s="6"/>
      <c r="PYH1" s="6"/>
      <c r="PYI1" s="6"/>
      <c r="PYJ1" s="6"/>
      <c r="PYK1" s="6"/>
      <c r="PYL1" s="6"/>
      <c r="PYM1" s="6"/>
      <c r="PYN1" s="6"/>
      <c r="PYO1" s="6"/>
      <c r="PYP1" s="6"/>
      <c r="PYQ1" s="6"/>
      <c r="PYR1" s="6"/>
      <c r="PYS1" s="6"/>
      <c r="PYT1" s="6"/>
      <c r="PYU1" s="6"/>
      <c r="PYV1" s="6"/>
      <c r="PYW1" s="6"/>
      <c r="PYX1" s="6"/>
      <c r="PYY1" s="6"/>
      <c r="PYZ1" s="6"/>
      <c r="PZA1" s="6"/>
      <c r="PZB1" s="6"/>
      <c r="PZC1" s="6"/>
      <c r="PZD1" s="6"/>
      <c r="PZE1" s="6"/>
      <c r="PZF1" s="6"/>
      <c r="PZG1" s="6"/>
      <c r="PZH1" s="6"/>
      <c r="PZI1" s="6"/>
      <c r="PZJ1" s="6"/>
      <c r="PZK1" s="6"/>
      <c r="PZL1" s="6"/>
      <c r="PZM1" s="6"/>
      <c r="PZN1" s="6"/>
      <c r="PZO1" s="6"/>
      <c r="PZP1" s="6"/>
      <c r="PZQ1" s="6"/>
      <c r="PZR1" s="6"/>
      <c r="PZS1" s="6"/>
      <c r="PZT1" s="6"/>
      <c r="PZU1" s="6"/>
      <c r="PZV1" s="6"/>
      <c r="PZW1" s="6"/>
      <c r="PZX1" s="6"/>
      <c r="PZY1" s="6"/>
      <c r="PZZ1" s="6"/>
      <c r="QAA1" s="6"/>
      <c r="QAB1" s="6"/>
      <c r="QAC1" s="6"/>
      <c r="QAD1" s="6"/>
      <c r="QAE1" s="6"/>
      <c r="QAF1" s="6"/>
      <c r="QAG1" s="6"/>
      <c r="QAH1" s="6"/>
      <c r="QAI1" s="6"/>
      <c r="QAJ1" s="6"/>
      <c r="QAK1" s="6"/>
      <c r="QAL1" s="6"/>
      <c r="QAM1" s="6"/>
      <c r="QAN1" s="6"/>
      <c r="QAO1" s="6"/>
      <c r="QAP1" s="6"/>
      <c r="QAQ1" s="6"/>
      <c r="QAR1" s="6"/>
      <c r="QAS1" s="6"/>
      <c r="QAT1" s="6"/>
      <c r="QAU1" s="6"/>
      <c r="QAV1" s="6"/>
      <c r="QAW1" s="6"/>
      <c r="QAX1" s="6"/>
      <c r="QAY1" s="6"/>
      <c r="QAZ1" s="6"/>
      <c r="QBA1" s="6"/>
      <c r="QBB1" s="6"/>
      <c r="QBC1" s="6"/>
      <c r="QBD1" s="6"/>
      <c r="QBE1" s="6"/>
      <c r="QBF1" s="6"/>
      <c r="QBG1" s="6"/>
      <c r="QBH1" s="6"/>
      <c r="QBI1" s="6"/>
      <c r="QBJ1" s="6"/>
      <c r="QBK1" s="6"/>
      <c r="QBL1" s="6"/>
      <c r="QBM1" s="6"/>
      <c r="QBN1" s="6"/>
      <c r="QBO1" s="6"/>
      <c r="QBP1" s="6"/>
      <c r="QBQ1" s="6"/>
      <c r="QBR1" s="6"/>
      <c r="QBS1" s="6"/>
      <c r="QBT1" s="6"/>
      <c r="QBU1" s="6"/>
      <c r="QBV1" s="6"/>
      <c r="QBW1" s="6"/>
      <c r="QBX1" s="6"/>
      <c r="QBY1" s="6"/>
      <c r="QBZ1" s="6"/>
      <c r="QCA1" s="6"/>
      <c r="QCB1" s="6"/>
      <c r="QCC1" s="6"/>
      <c r="QCD1" s="6"/>
      <c r="QCE1" s="6"/>
      <c r="QCF1" s="6"/>
      <c r="QCG1" s="6"/>
      <c r="QCH1" s="6"/>
      <c r="QCI1" s="6"/>
      <c r="QCJ1" s="6"/>
      <c r="QCK1" s="6"/>
      <c r="QCL1" s="6"/>
      <c r="QCM1" s="6"/>
      <c r="QCN1" s="6"/>
      <c r="QCO1" s="6"/>
      <c r="QCP1" s="6"/>
      <c r="QCQ1" s="6"/>
      <c r="QCR1" s="6"/>
      <c r="QCS1" s="6"/>
      <c r="QCT1" s="6"/>
      <c r="QCU1" s="6"/>
      <c r="QCV1" s="6"/>
      <c r="QCW1" s="6"/>
      <c r="QCX1" s="6"/>
      <c r="QCY1" s="6"/>
      <c r="QCZ1" s="6"/>
      <c r="QDA1" s="6"/>
      <c r="QDB1" s="6"/>
      <c r="QDC1" s="6"/>
      <c r="QDD1" s="6"/>
      <c r="QDE1" s="6"/>
      <c r="QDF1" s="6"/>
      <c r="QDG1" s="6"/>
      <c r="QDH1" s="6"/>
      <c r="QDI1" s="6"/>
      <c r="QDJ1" s="6"/>
      <c r="QDK1" s="6"/>
      <c r="QDL1" s="6"/>
      <c r="QDM1" s="6"/>
      <c r="QDN1" s="6"/>
      <c r="QDO1" s="6"/>
      <c r="QDP1" s="6"/>
      <c r="QDQ1" s="6"/>
      <c r="QDR1" s="6"/>
      <c r="QDS1" s="6"/>
      <c r="QDT1" s="6"/>
      <c r="QDU1" s="6"/>
      <c r="QDV1" s="6"/>
      <c r="QDW1" s="6"/>
      <c r="QDX1" s="6"/>
      <c r="QDY1" s="6"/>
      <c r="QDZ1" s="6"/>
      <c r="QEA1" s="6"/>
      <c r="QEB1" s="6"/>
      <c r="QEC1" s="6"/>
      <c r="QED1" s="6"/>
      <c r="QEE1" s="6"/>
      <c r="QEF1" s="6"/>
      <c r="QEG1" s="6"/>
      <c r="QEH1" s="6"/>
      <c r="QEI1" s="6"/>
      <c r="QEJ1" s="6"/>
      <c r="QEK1" s="6"/>
      <c r="QEL1" s="6"/>
      <c r="QEM1" s="6"/>
      <c r="QEN1" s="6"/>
      <c r="QEO1" s="6"/>
      <c r="QEP1" s="6"/>
      <c r="QEQ1" s="6"/>
      <c r="QER1" s="6"/>
      <c r="QES1" s="6"/>
      <c r="QET1" s="6"/>
      <c r="QEU1" s="6"/>
      <c r="QEV1" s="6"/>
      <c r="QEW1" s="6"/>
      <c r="QEX1" s="6"/>
      <c r="QEY1" s="6"/>
      <c r="QEZ1" s="6"/>
      <c r="QFA1" s="6"/>
      <c r="QFB1" s="6"/>
      <c r="QFC1" s="6"/>
      <c r="QFD1" s="6"/>
      <c r="QFE1" s="6"/>
      <c r="QFF1" s="6"/>
      <c r="QFG1" s="6"/>
      <c r="QFH1" s="6"/>
      <c r="QFI1" s="6"/>
      <c r="QFJ1" s="6"/>
      <c r="QFK1" s="6"/>
      <c r="QFL1" s="6"/>
      <c r="QFM1" s="6"/>
      <c r="QFN1" s="6"/>
      <c r="QFO1" s="6"/>
      <c r="QFP1" s="6"/>
      <c r="QFQ1" s="6"/>
      <c r="QFR1" s="6"/>
      <c r="QFS1" s="6"/>
      <c r="QFT1" s="6"/>
      <c r="QFU1" s="6"/>
      <c r="QFV1" s="6"/>
      <c r="QFW1" s="6"/>
      <c r="QFX1" s="6"/>
      <c r="QFY1" s="6"/>
      <c r="QFZ1" s="6"/>
      <c r="QGA1" s="6"/>
      <c r="QGB1" s="6"/>
      <c r="QGC1" s="6"/>
      <c r="QGD1" s="6"/>
      <c r="QGE1" s="6"/>
      <c r="QGF1" s="6"/>
      <c r="QGG1" s="6"/>
      <c r="QGH1" s="6"/>
      <c r="QGI1" s="6"/>
      <c r="QGJ1" s="6"/>
      <c r="QGK1" s="6"/>
      <c r="QGL1" s="6"/>
      <c r="QGM1" s="6"/>
      <c r="QGN1" s="6"/>
      <c r="QGO1" s="6"/>
      <c r="QGP1" s="6"/>
      <c r="QGQ1" s="6"/>
      <c r="QGR1" s="6"/>
      <c r="QGS1" s="6"/>
      <c r="QGT1" s="6"/>
      <c r="QGU1" s="6"/>
      <c r="QGV1" s="6"/>
      <c r="QGW1" s="6"/>
      <c r="QGX1" s="6"/>
      <c r="QGY1" s="6"/>
      <c r="QGZ1" s="6"/>
      <c r="QHA1" s="6"/>
      <c r="QHB1" s="6"/>
      <c r="QHC1" s="6"/>
      <c r="QHD1" s="6"/>
      <c r="QHE1" s="6"/>
      <c r="QHF1" s="6"/>
      <c r="QHG1" s="6"/>
      <c r="QHH1" s="6"/>
      <c r="QHI1" s="6"/>
      <c r="QHJ1" s="6"/>
      <c r="QHK1" s="6"/>
      <c r="QHL1" s="6"/>
      <c r="QHM1" s="6"/>
      <c r="QHN1" s="6"/>
      <c r="QHO1" s="6"/>
      <c r="QHP1" s="6"/>
      <c r="QHQ1" s="6"/>
      <c r="QHR1" s="6"/>
      <c r="QHS1" s="6"/>
      <c r="QHT1" s="6"/>
      <c r="QHU1" s="6"/>
      <c r="QHV1" s="6"/>
      <c r="QHW1" s="6"/>
      <c r="QHX1" s="6"/>
      <c r="QHY1" s="6"/>
      <c r="QHZ1" s="6"/>
      <c r="QIA1" s="6"/>
      <c r="QIB1" s="6"/>
      <c r="QIC1" s="6"/>
      <c r="QID1" s="6"/>
      <c r="QIE1" s="6"/>
      <c r="QIF1" s="6"/>
      <c r="QIG1" s="6"/>
      <c r="QIH1" s="6"/>
      <c r="QII1" s="6"/>
      <c r="QIJ1" s="6"/>
      <c r="QIK1" s="6"/>
      <c r="QIL1" s="6"/>
      <c r="QIM1" s="6"/>
      <c r="QIN1" s="6"/>
      <c r="QIO1" s="6"/>
      <c r="QIP1" s="6"/>
      <c r="QIQ1" s="6"/>
      <c r="QIR1" s="6"/>
      <c r="QIS1" s="6"/>
      <c r="QIT1" s="6"/>
      <c r="QIU1" s="6"/>
      <c r="QIV1" s="6"/>
      <c r="QIW1" s="6"/>
      <c r="QIX1" s="6"/>
      <c r="QIY1" s="6"/>
      <c r="QIZ1" s="6"/>
      <c r="QJA1" s="6"/>
      <c r="QJB1" s="6"/>
      <c r="QJC1" s="6"/>
      <c r="QJD1" s="6"/>
      <c r="QJE1" s="6"/>
      <c r="QJF1" s="6"/>
      <c r="QJG1" s="6"/>
      <c r="QJH1" s="6"/>
      <c r="QJI1" s="6"/>
      <c r="QJJ1" s="6"/>
      <c r="QJK1" s="6"/>
      <c r="QJL1" s="6"/>
      <c r="QJM1" s="6"/>
      <c r="QJN1" s="6"/>
      <c r="QJO1" s="6"/>
      <c r="QJP1" s="6"/>
      <c r="QJQ1" s="6"/>
      <c r="QJR1" s="6"/>
      <c r="QJS1" s="6"/>
      <c r="QJT1" s="6"/>
      <c r="QJU1" s="6"/>
      <c r="QJV1" s="6"/>
      <c r="QJW1" s="6"/>
      <c r="QJX1" s="6"/>
      <c r="QJY1" s="6"/>
      <c r="QJZ1" s="6"/>
      <c r="QKA1" s="6"/>
      <c r="QKB1" s="6"/>
      <c r="QKC1" s="6"/>
      <c r="QKD1" s="6"/>
      <c r="QKE1" s="6"/>
      <c r="QKF1" s="6"/>
      <c r="QKG1" s="6"/>
      <c r="QKH1" s="6"/>
      <c r="QKI1" s="6"/>
      <c r="QKJ1" s="6"/>
      <c r="QKK1" s="6"/>
      <c r="QKL1" s="6"/>
      <c r="QKM1" s="6"/>
      <c r="QKN1" s="6"/>
      <c r="QKO1" s="6"/>
      <c r="QKP1" s="6"/>
      <c r="QKQ1" s="6"/>
      <c r="QKR1" s="6"/>
      <c r="QKS1" s="6"/>
      <c r="QKT1" s="6"/>
      <c r="QKU1" s="6"/>
      <c r="QKV1" s="6"/>
      <c r="QKW1" s="6"/>
      <c r="QKX1" s="6"/>
      <c r="QKY1" s="6"/>
      <c r="QKZ1" s="6"/>
      <c r="QLA1" s="6"/>
      <c r="QLB1" s="6"/>
      <c r="QLC1" s="6"/>
      <c r="QLD1" s="6"/>
      <c r="QLE1" s="6"/>
      <c r="QLF1" s="6"/>
      <c r="QLG1" s="6"/>
      <c r="QLH1" s="6"/>
      <c r="QLI1" s="6"/>
      <c r="QLJ1" s="6"/>
      <c r="QLK1" s="6"/>
      <c r="QLL1" s="6"/>
      <c r="QLM1" s="6"/>
      <c r="QLN1" s="6"/>
      <c r="QLO1" s="6"/>
      <c r="QLP1" s="6"/>
      <c r="QLQ1" s="6"/>
      <c r="QLR1" s="6"/>
      <c r="QLS1" s="6"/>
      <c r="QLT1" s="6"/>
      <c r="QLU1" s="6"/>
      <c r="QLV1" s="6"/>
      <c r="QLW1" s="6"/>
      <c r="QLX1" s="6"/>
      <c r="QLY1" s="6"/>
      <c r="QLZ1" s="6"/>
      <c r="QMA1" s="6"/>
      <c r="QMB1" s="6"/>
      <c r="QMC1" s="6"/>
      <c r="QMD1" s="6"/>
      <c r="QME1" s="6"/>
      <c r="QMF1" s="6"/>
      <c r="QMG1" s="6"/>
      <c r="QMH1" s="6"/>
      <c r="QMI1" s="6"/>
      <c r="QMJ1" s="6"/>
      <c r="QMK1" s="6"/>
      <c r="QML1" s="6"/>
      <c r="QMM1" s="6"/>
      <c r="QMN1" s="6"/>
      <c r="QMO1" s="6"/>
      <c r="QMP1" s="6"/>
      <c r="QMQ1" s="6"/>
      <c r="QMR1" s="6"/>
      <c r="QMS1" s="6"/>
      <c r="QMT1" s="6"/>
      <c r="QMU1" s="6"/>
      <c r="QMV1" s="6"/>
      <c r="QMW1" s="6"/>
      <c r="QMX1" s="6"/>
      <c r="QMY1" s="6"/>
      <c r="QMZ1" s="6"/>
      <c r="QNA1" s="6"/>
      <c r="QNB1" s="6"/>
      <c r="QNC1" s="6"/>
      <c r="QND1" s="6"/>
      <c r="QNE1" s="6"/>
      <c r="QNF1" s="6"/>
      <c r="QNG1" s="6"/>
      <c r="QNH1" s="6"/>
      <c r="QNI1" s="6"/>
      <c r="QNJ1" s="6"/>
      <c r="QNK1" s="6"/>
      <c r="QNL1" s="6"/>
      <c r="QNM1" s="6"/>
      <c r="QNN1" s="6"/>
      <c r="QNO1" s="6"/>
      <c r="QNP1" s="6"/>
      <c r="QNQ1" s="6"/>
      <c r="QNR1" s="6"/>
      <c r="QNS1" s="6"/>
      <c r="QNT1" s="6"/>
      <c r="QNU1" s="6"/>
      <c r="QNV1" s="6"/>
      <c r="QNW1" s="6"/>
      <c r="QNX1" s="6"/>
      <c r="QNY1" s="6"/>
      <c r="QNZ1" s="6"/>
      <c r="QOA1" s="6"/>
      <c r="QOB1" s="6"/>
      <c r="QOC1" s="6"/>
      <c r="QOD1" s="6"/>
      <c r="QOE1" s="6"/>
      <c r="QOF1" s="6"/>
      <c r="QOG1" s="6"/>
      <c r="QOH1" s="6"/>
      <c r="QOI1" s="6"/>
      <c r="QOJ1" s="6"/>
      <c r="QOK1" s="6"/>
      <c r="QOL1" s="6"/>
      <c r="QOM1" s="6"/>
      <c r="QON1" s="6"/>
      <c r="QOO1" s="6"/>
      <c r="QOP1" s="6"/>
      <c r="QOQ1" s="6"/>
      <c r="QOR1" s="6"/>
      <c r="QOS1" s="6"/>
      <c r="QOT1" s="6"/>
      <c r="QOU1" s="6"/>
      <c r="QOV1" s="6"/>
      <c r="QOW1" s="6"/>
      <c r="QOX1" s="6"/>
      <c r="QOY1" s="6"/>
      <c r="QOZ1" s="6"/>
      <c r="QPA1" s="6"/>
      <c r="QPB1" s="6"/>
      <c r="QPC1" s="6"/>
      <c r="QPD1" s="6"/>
      <c r="QPE1" s="6"/>
      <c r="QPF1" s="6"/>
      <c r="QPG1" s="6"/>
      <c r="QPH1" s="6"/>
      <c r="QPI1" s="6"/>
      <c r="QPJ1" s="6"/>
      <c r="QPK1" s="6"/>
      <c r="QPL1" s="6"/>
      <c r="QPM1" s="6"/>
      <c r="QPN1" s="6"/>
      <c r="QPO1" s="6"/>
      <c r="QPP1" s="6"/>
      <c r="QPQ1" s="6"/>
      <c r="QPR1" s="6"/>
      <c r="QPS1" s="6"/>
      <c r="QPT1" s="6"/>
      <c r="QPU1" s="6"/>
      <c r="QPV1" s="6"/>
      <c r="QPW1" s="6"/>
      <c r="QPX1" s="6"/>
      <c r="QPY1" s="6"/>
      <c r="QPZ1" s="6"/>
      <c r="QQA1" s="6"/>
      <c r="QQB1" s="6"/>
      <c r="QQC1" s="6"/>
      <c r="QQD1" s="6"/>
      <c r="QQE1" s="6"/>
      <c r="QQF1" s="6"/>
      <c r="QQG1" s="6"/>
      <c r="QQH1" s="6"/>
      <c r="QQI1" s="6"/>
      <c r="QQJ1" s="6"/>
      <c r="QQK1" s="6"/>
      <c r="QQL1" s="6"/>
      <c r="QQM1" s="6"/>
      <c r="QQN1" s="6"/>
      <c r="QQO1" s="6"/>
      <c r="QQP1" s="6"/>
      <c r="QQQ1" s="6"/>
      <c r="QQR1" s="6"/>
      <c r="QQS1" s="6"/>
      <c r="QQT1" s="6"/>
      <c r="QQU1" s="6"/>
      <c r="QQV1" s="6"/>
      <c r="QQW1" s="6"/>
      <c r="QQX1" s="6"/>
      <c r="QQY1" s="6"/>
      <c r="QQZ1" s="6"/>
      <c r="QRA1" s="6"/>
      <c r="QRB1" s="6"/>
      <c r="QRC1" s="6"/>
      <c r="QRD1" s="6"/>
      <c r="QRE1" s="6"/>
      <c r="QRF1" s="6"/>
      <c r="QRG1" s="6"/>
      <c r="QRH1" s="6"/>
      <c r="QRI1" s="6"/>
      <c r="QRJ1" s="6"/>
      <c r="QRK1" s="6"/>
      <c r="QRL1" s="6"/>
      <c r="QRM1" s="6"/>
      <c r="QRN1" s="6"/>
      <c r="QRO1" s="6"/>
      <c r="QRP1" s="6"/>
      <c r="QRQ1" s="6"/>
      <c r="QRR1" s="6"/>
      <c r="QRS1" s="6"/>
      <c r="QRT1" s="6"/>
      <c r="QRU1" s="6"/>
      <c r="QRV1" s="6"/>
      <c r="QRW1" s="6"/>
      <c r="QRX1" s="6"/>
      <c r="QRY1" s="6"/>
      <c r="QRZ1" s="6"/>
      <c r="QSA1" s="6"/>
      <c r="QSB1" s="6"/>
      <c r="QSC1" s="6"/>
      <c r="QSD1" s="6"/>
      <c r="QSE1" s="6"/>
      <c r="QSF1" s="6"/>
      <c r="QSG1" s="6"/>
      <c r="QSH1" s="6"/>
      <c r="QSI1" s="6"/>
      <c r="QSJ1" s="6"/>
      <c r="QSK1" s="6"/>
      <c r="QSL1" s="6"/>
      <c r="QSM1" s="6"/>
      <c r="QSN1" s="6"/>
      <c r="QSO1" s="6"/>
      <c r="QSP1" s="6"/>
      <c r="QSQ1" s="6"/>
      <c r="QSR1" s="6"/>
      <c r="QSS1" s="6"/>
      <c r="QST1" s="6"/>
      <c r="QSU1" s="6"/>
      <c r="QSV1" s="6"/>
      <c r="QSW1" s="6"/>
      <c r="QSX1" s="6"/>
      <c r="QSY1" s="6"/>
      <c r="QSZ1" s="6"/>
      <c r="QTA1" s="6"/>
      <c r="QTB1" s="6"/>
      <c r="QTC1" s="6"/>
      <c r="QTD1" s="6"/>
      <c r="QTE1" s="6"/>
      <c r="QTF1" s="6"/>
      <c r="QTG1" s="6"/>
      <c r="QTH1" s="6"/>
      <c r="QTI1" s="6"/>
      <c r="QTJ1" s="6"/>
      <c r="QTK1" s="6"/>
      <c r="QTL1" s="6"/>
      <c r="QTM1" s="6"/>
      <c r="QTN1" s="6"/>
      <c r="QTO1" s="6"/>
      <c r="QTP1" s="6"/>
      <c r="QTQ1" s="6"/>
      <c r="QTR1" s="6"/>
      <c r="QTS1" s="6"/>
      <c r="QTT1" s="6"/>
      <c r="QTU1" s="6"/>
      <c r="QTV1" s="6"/>
      <c r="QTW1" s="6"/>
      <c r="QTX1" s="6"/>
      <c r="QTY1" s="6"/>
      <c r="QTZ1" s="6"/>
      <c r="QUA1" s="6"/>
      <c r="QUB1" s="6"/>
      <c r="QUC1" s="6"/>
      <c r="QUD1" s="6"/>
      <c r="QUE1" s="6"/>
      <c r="QUF1" s="6"/>
      <c r="QUG1" s="6"/>
      <c r="QUH1" s="6"/>
      <c r="QUI1" s="6"/>
      <c r="QUJ1" s="6"/>
      <c r="QUK1" s="6"/>
      <c r="QUL1" s="6"/>
      <c r="QUM1" s="6"/>
      <c r="QUN1" s="6"/>
      <c r="QUO1" s="6"/>
      <c r="QUP1" s="6"/>
      <c r="QUQ1" s="6"/>
      <c r="QUR1" s="6"/>
      <c r="QUS1" s="6"/>
      <c r="QUT1" s="6"/>
      <c r="QUU1" s="6"/>
      <c r="QUV1" s="6"/>
      <c r="QUW1" s="6"/>
      <c r="QUX1" s="6"/>
      <c r="QUY1" s="6"/>
      <c r="QUZ1" s="6"/>
      <c r="QVA1" s="6"/>
      <c r="QVB1" s="6"/>
      <c r="QVC1" s="6"/>
      <c r="QVD1" s="6"/>
      <c r="QVE1" s="6"/>
      <c r="QVF1" s="6"/>
      <c r="QVG1" s="6"/>
      <c r="QVH1" s="6"/>
      <c r="QVI1" s="6"/>
      <c r="QVJ1" s="6"/>
      <c r="QVK1" s="6"/>
      <c r="QVL1" s="6"/>
      <c r="QVM1" s="6"/>
      <c r="QVN1" s="6"/>
      <c r="QVO1" s="6"/>
      <c r="QVP1" s="6"/>
      <c r="QVQ1" s="6"/>
      <c r="QVR1" s="6"/>
      <c r="QVS1" s="6"/>
      <c r="QVT1" s="6"/>
      <c r="QVU1" s="6"/>
      <c r="QVV1" s="6"/>
      <c r="QVW1" s="6"/>
      <c r="QVX1" s="6"/>
      <c r="QVY1" s="6"/>
      <c r="QVZ1" s="6"/>
      <c r="QWA1" s="6"/>
      <c r="QWB1" s="6"/>
      <c r="QWC1" s="6"/>
      <c r="QWD1" s="6"/>
      <c r="QWE1" s="6"/>
      <c r="QWF1" s="6"/>
      <c r="QWG1" s="6"/>
      <c r="QWH1" s="6"/>
      <c r="QWI1" s="6"/>
      <c r="QWJ1" s="6"/>
      <c r="QWK1" s="6"/>
      <c r="QWL1" s="6"/>
      <c r="QWM1" s="6"/>
      <c r="QWN1" s="6"/>
      <c r="QWO1" s="6"/>
      <c r="QWP1" s="6"/>
      <c r="QWQ1" s="6"/>
      <c r="QWR1" s="6"/>
      <c r="QWS1" s="6"/>
      <c r="QWT1" s="6"/>
      <c r="QWU1" s="6"/>
      <c r="QWV1" s="6"/>
      <c r="QWW1" s="6"/>
      <c r="QWX1" s="6"/>
      <c r="QWY1" s="6"/>
      <c r="QWZ1" s="6"/>
      <c r="QXA1" s="6"/>
      <c r="QXB1" s="6"/>
      <c r="QXC1" s="6"/>
      <c r="QXD1" s="6"/>
      <c r="QXE1" s="6"/>
      <c r="QXF1" s="6"/>
      <c r="QXG1" s="6"/>
      <c r="QXH1" s="6"/>
      <c r="QXI1" s="6"/>
      <c r="QXJ1" s="6"/>
      <c r="QXK1" s="6"/>
      <c r="QXL1" s="6"/>
      <c r="QXM1" s="6"/>
      <c r="QXN1" s="6"/>
      <c r="QXO1" s="6"/>
      <c r="QXP1" s="6"/>
      <c r="QXQ1" s="6"/>
      <c r="QXR1" s="6"/>
      <c r="QXS1" s="6"/>
      <c r="QXT1" s="6"/>
      <c r="QXU1" s="6"/>
      <c r="QXV1" s="6"/>
      <c r="QXW1" s="6"/>
      <c r="QXX1" s="6"/>
      <c r="QXY1" s="6"/>
      <c r="QXZ1" s="6"/>
      <c r="QYA1" s="6"/>
      <c r="QYB1" s="6"/>
      <c r="QYC1" s="6"/>
      <c r="QYD1" s="6"/>
      <c r="QYE1" s="6"/>
      <c r="QYF1" s="6"/>
      <c r="QYG1" s="6"/>
      <c r="QYH1" s="6"/>
      <c r="QYI1" s="6"/>
      <c r="QYJ1" s="6"/>
      <c r="QYK1" s="6"/>
      <c r="QYL1" s="6"/>
      <c r="QYM1" s="6"/>
      <c r="QYN1" s="6"/>
      <c r="QYO1" s="6"/>
      <c r="QYP1" s="6"/>
      <c r="QYQ1" s="6"/>
      <c r="QYR1" s="6"/>
      <c r="QYS1" s="6"/>
      <c r="QYT1" s="6"/>
      <c r="QYU1" s="6"/>
      <c r="QYV1" s="6"/>
      <c r="QYW1" s="6"/>
      <c r="QYX1" s="6"/>
      <c r="QYY1" s="6"/>
      <c r="QYZ1" s="6"/>
      <c r="QZA1" s="6"/>
      <c r="QZB1" s="6"/>
      <c r="QZC1" s="6"/>
      <c r="QZD1" s="6"/>
      <c r="QZE1" s="6"/>
      <c r="QZF1" s="6"/>
      <c r="QZG1" s="6"/>
      <c r="QZH1" s="6"/>
      <c r="QZI1" s="6"/>
      <c r="QZJ1" s="6"/>
      <c r="QZK1" s="6"/>
      <c r="QZL1" s="6"/>
      <c r="QZM1" s="6"/>
      <c r="QZN1" s="6"/>
      <c r="QZO1" s="6"/>
      <c r="QZP1" s="6"/>
      <c r="QZQ1" s="6"/>
      <c r="QZR1" s="6"/>
      <c r="QZS1" s="6"/>
      <c r="QZT1" s="6"/>
      <c r="QZU1" s="6"/>
      <c r="QZV1" s="6"/>
      <c r="QZW1" s="6"/>
      <c r="QZX1" s="6"/>
      <c r="QZY1" s="6"/>
      <c r="QZZ1" s="6"/>
      <c r="RAA1" s="6"/>
      <c r="RAB1" s="6"/>
      <c r="RAC1" s="6"/>
      <c r="RAD1" s="6"/>
      <c r="RAE1" s="6"/>
      <c r="RAF1" s="6"/>
      <c r="RAG1" s="6"/>
      <c r="RAH1" s="6"/>
      <c r="RAI1" s="6"/>
      <c r="RAJ1" s="6"/>
      <c r="RAK1" s="6"/>
      <c r="RAL1" s="6"/>
      <c r="RAM1" s="6"/>
      <c r="RAN1" s="6"/>
      <c r="RAO1" s="6"/>
      <c r="RAP1" s="6"/>
      <c r="RAQ1" s="6"/>
      <c r="RAR1" s="6"/>
      <c r="RAS1" s="6"/>
      <c r="RAT1" s="6"/>
      <c r="RAU1" s="6"/>
      <c r="RAV1" s="6"/>
      <c r="RAW1" s="6"/>
      <c r="RAX1" s="6"/>
      <c r="RAY1" s="6"/>
      <c r="RAZ1" s="6"/>
      <c r="RBA1" s="6"/>
      <c r="RBB1" s="6"/>
      <c r="RBC1" s="6"/>
      <c r="RBD1" s="6"/>
      <c r="RBE1" s="6"/>
      <c r="RBF1" s="6"/>
      <c r="RBG1" s="6"/>
      <c r="RBH1" s="6"/>
      <c r="RBI1" s="6"/>
      <c r="RBJ1" s="6"/>
      <c r="RBK1" s="6"/>
      <c r="RBL1" s="6"/>
      <c r="RBM1" s="6"/>
      <c r="RBN1" s="6"/>
      <c r="RBO1" s="6"/>
      <c r="RBP1" s="6"/>
      <c r="RBQ1" s="6"/>
      <c r="RBR1" s="6"/>
      <c r="RBS1" s="6"/>
      <c r="RBT1" s="6"/>
      <c r="RBU1" s="6"/>
      <c r="RBV1" s="6"/>
      <c r="RBW1" s="6"/>
      <c r="RBX1" s="6"/>
      <c r="RBY1" s="6"/>
      <c r="RBZ1" s="6"/>
      <c r="RCA1" s="6"/>
      <c r="RCB1" s="6"/>
      <c r="RCC1" s="6"/>
      <c r="RCD1" s="6"/>
      <c r="RCE1" s="6"/>
      <c r="RCF1" s="6"/>
      <c r="RCG1" s="6"/>
      <c r="RCH1" s="6"/>
      <c r="RCI1" s="6"/>
      <c r="RCJ1" s="6"/>
      <c r="RCK1" s="6"/>
      <c r="RCL1" s="6"/>
      <c r="RCM1" s="6"/>
      <c r="RCN1" s="6"/>
      <c r="RCO1" s="6"/>
      <c r="RCP1" s="6"/>
      <c r="RCQ1" s="6"/>
      <c r="RCR1" s="6"/>
      <c r="RCS1" s="6"/>
      <c r="RCT1" s="6"/>
      <c r="RCU1" s="6"/>
      <c r="RCV1" s="6"/>
      <c r="RCW1" s="6"/>
      <c r="RCX1" s="6"/>
      <c r="RCY1" s="6"/>
      <c r="RCZ1" s="6"/>
      <c r="RDA1" s="6"/>
      <c r="RDB1" s="6"/>
      <c r="RDC1" s="6"/>
      <c r="RDD1" s="6"/>
      <c r="RDE1" s="6"/>
      <c r="RDF1" s="6"/>
      <c r="RDG1" s="6"/>
      <c r="RDH1" s="6"/>
      <c r="RDI1" s="6"/>
      <c r="RDJ1" s="6"/>
      <c r="RDK1" s="6"/>
      <c r="RDL1" s="6"/>
      <c r="RDM1" s="6"/>
      <c r="RDN1" s="6"/>
      <c r="RDO1" s="6"/>
      <c r="RDP1" s="6"/>
      <c r="RDQ1" s="6"/>
      <c r="RDR1" s="6"/>
      <c r="RDS1" s="6"/>
      <c r="RDT1" s="6"/>
      <c r="RDU1" s="6"/>
      <c r="RDV1" s="6"/>
      <c r="RDW1" s="6"/>
      <c r="RDX1" s="6"/>
      <c r="RDY1" s="6"/>
      <c r="RDZ1" s="6"/>
      <c r="REA1" s="6"/>
      <c r="REB1" s="6"/>
      <c r="REC1" s="6"/>
      <c r="RED1" s="6"/>
      <c r="REE1" s="6"/>
      <c r="REF1" s="6"/>
      <c r="REG1" s="6"/>
      <c r="REH1" s="6"/>
      <c r="REI1" s="6"/>
      <c r="REJ1" s="6"/>
      <c r="REK1" s="6"/>
      <c r="REL1" s="6"/>
      <c r="REM1" s="6"/>
      <c r="REN1" s="6"/>
      <c r="REO1" s="6"/>
      <c r="REP1" s="6"/>
      <c r="REQ1" s="6"/>
      <c r="RER1" s="6"/>
      <c r="RES1" s="6"/>
      <c r="RET1" s="6"/>
      <c r="REU1" s="6"/>
      <c r="REV1" s="6"/>
      <c r="REW1" s="6"/>
      <c r="REX1" s="6"/>
      <c r="REY1" s="6"/>
      <c r="REZ1" s="6"/>
      <c r="RFA1" s="6"/>
      <c r="RFB1" s="6"/>
      <c r="RFC1" s="6"/>
      <c r="RFD1" s="6"/>
      <c r="RFE1" s="6"/>
      <c r="RFF1" s="6"/>
      <c r="RFG1" s="6"/>
      <c r="RFH1" s="6"/>
      <c r="RFI1" s="6"/>
      <c r="RFJ1" s="6"/>
      <c r="RFK1" s="6"/>
      <c r="RFL1" s="6"/>
      <c r="RFM1" s="6"/>
      <c r="RFN1" s="6"/>
      <c r="RFO1" s="6"/>
      <c r="RFP1" s="6"/>
      <c r="RFQ1" s="6"/>
      <c r="RFR1" s="6"/>
      <c r="RFS1" s="6"/>
      <c r="RFT1" s="6"/>
      <c r="RFU1" s="6"/>
      <c r="RFV1" s="6"/>
      <c r="RFW1" s="6"/>
      <c r="RFX1" s="6"/>
      <c r="RFY1" s="6"/>
      <c r="RFZ1" s="6"/>
      <c r="RGA1" s="6"/>
      <c r="RGB1" s="6"/>
      <c r="RGC1" s="6"/>
      <c r="RGD1" s="6"/>
      <c r="RGE1" s="6"/>
      <c r="RGF1" s="6"/>
      <c r="RGG1" s="6"/>
      <c r="RGH1" s="6"/>
      <c r="RGI1" s="6"/>
      <c r="RGJ1" s="6"/>
      <c r="RGK1" s="6"/>
      <c r="RGL1" s="6"/>
      <c r="RGM1" s="6"/>
      <c r="RGN1" s="6"/>
      <c r="RGO1" s="6"/>
      <c r="RGP1" s="6"/>
      <c r="RGQ1" s="6"/>
      <c r="RGR1" s="6"/>
      <c r="RGS1" s="6"/>
      <c r="RGT1" s="6"/>
      <c r="RGU1" s="6"/>
      <c r="RGV1" s="6"/>
      <c r="RGW1" s="6"/>
      <c r="RGX1" s="6"/>
      <c r="RGY1" s="6"/>
      <c r="RGZ1" s="6"/>
      <c r="RHA1" s="6"/>
      <c r="RHB1" s="6"/>
      <c r="RHC1" s="6"/>
      <c r="RHD1" s="6"/>
      <c r="RHE1" s="6"/>
      <c r="RHF1" s="6"/>
      <c r="RHG1" s="6"/>
      <c r="RHH1" s="6"/>
      <c r="RHI1" s="6"/>
      <c r="RHJ1" s="6"/>
      <c r="RHK1" s="6"/>
      <c r="RHL1" s="6"/>
      <c r="RHM1" s="6"/>
      <c r="RHN1" s="6"/>
      <c r="RHO1" s="6"/>
      <c r="RHP1" s="6"/>
      <c r="RHQ1" s="6"/>
      <c r="RHR1" s="6"/>
      <c r="RHS1" s="6"/>
      <c r="RHT1" s="6"/>
      <c r="RHU1" s="6"/>
      <c r="RHV1" s="6"/>
      <c r="RHW1" s="6"/>
      <c r="RHX1" s="6"/>
      <c r="RHY1" s="6"/>
      <c r="RHZ1" s="6"/>
      <c r="RIA1" s="6"/>
      <c r="RIB1" s="6"/>
      <c r="RIC1" s="6"/>
      <c r="RID1" s="6"/>
      <c r="RIE1" s="6"/>
      <c r="RIF1" s="6"/>
      <c r="RIG1" s="6"/>
      <c r="RIH1" s="6"/>
      <c r="RII1" s="6"/>
      <c r="RIJ1" s="6"/>
      <c r="RIK1" s="6"/>
      <c r="RIL1" s="6"/>
      <c r="RIM1" s="6"/>
      <c r="RIN1" s="6"/>
      <c r="RIO1" s="6"/>
      <c r="RIP1" s="6"/>
      <c r="RIQ1" s="6"/>
      <c r="RIR1" s="6"/>
      <c r="RIS1" s="6"/>
      <c r="RIT1" s="6"/>
      <c r="RIU1" s="6"/>
      <c r="RIV1" s="6"/>
      <c r="RIW1" s="6"/>
      <c r="RIX1" s="6"/>
      <c r="RIY1" s="6"/>
      <c r="RIZ1" s="6"/>
      <c r="RJA1" s="6"/>
      <c r="RJB1" s="6"/>
      <c r="RJC1" s="6"/>
      <c r="RJD1" s="6"/>
      <c r="RJE1" s="6"/>
      <c r="RJF1" s="6"/>
      <c r="RJG1" s="6"/>
      <c r="RJH1" s="6"/>
      <c r="RJI1" s="6"/>
      <c r="RJJ1" s="6"/>
      <c r="RJK1" s="6"/>
      <c r="RJL1" s="6"/>
      <c r="RJM1" s="6"/>
      <c r="RJN1" s="6"/>
      <c r="RJO1" s="6"/>
      <c r="RJP1" s="6"/>
      <c r="RJQ1" s="6"/>
      <c r="RJR1" s="6"/>
      <c r="RJS1" s="6"/>
      <c r="RJT1" s="6"/>
      <c r="RJU1" s="6"/>
      <c r="RJV1" s="6"/>
      <c r="RJW1" s="6"/>
      <c r="RJX1" s="6"/>
      <c r="RJY1" s="6"/>
      <c r="RJZ1" s="6"/>
      <c r="RKA1" s="6"/>
      <c r="RKB1" s="6"/>
      <c r="RKC1" s="6"/>
      <c r="RKD1" s="6"/>
      <c r="RKE1" s="6"/>
      <c r="RKF1" s="6"/>
      <c r="RKG1" s="6"/>
      <c r="RKH1" s="6"/>
      <c r="RKI1" s="6"/>
      <c r="RKJ1" s="6"/>
      <c r="RKK1" s="6"/>
      <c r="RKL1" s="6"/>
      <c r="RKM1" s="6"/>
      <c r="RKN1" s="6"/>
      <c r="RKO1" s="6"/>
      <c r="RKP1" s="6"/>
      <c r="RKQ1" s="6"/>
      <c r="RKR1" s="6"/>
      <c r="RKS1" s="6"/>
      <c r="RKT1" s="6"/>
      <c r="RKU1" s="6"/>
      <c r="RKV1" s="6"/>
      <c r="RKW1" s="6"/>
      <c r="RKX1" s="6"/>
      <c r="RKY1" s="6"/>
      <c r="RKZ1" s="6"/>
      <c r="RLA1" s="6"/>
      <c r="RLB1" s="6"/>
      <c r="RLC1" s="6"/>
      <c r="RLD1" s="6"/>
      <c r="RLE1" s="6"/>
      <c r="RLF1" s="6"/>
      <c r="RLG1" s="6"/>
      <c r="RLH1" s="6"/>
      <c r="RLI1" s="6"/>
      <c r="RLJ1" s="6"/>
      <c r="RLK1" s="6"/>
      <c r="RLL1" s="6"/>
      <c r="RLM1" s="6"/>
      <c r="RLN1" s="6"/>
      <c r="RLO1" s="6"/>
      <c r="RLP1" s="6"/>
      <c r="RLQ1" s="6"/>
      <c r="RLR1" s="6"/>
      <c r="RLS1" s="6"/>
      <c r="RLT1" s="6"/>
      <c r="RLU1" s="6"/>
      <c r="RLV1" s="6"/>
      <c r="RLW1" s="6"/>
      <c r="RLX1" s="6"/>
      <c r="RLY1" s="6"/>
      <c r="RLZ1" s="6"/>
      <c r="RMA1" s="6"/>
      <c r="RMB1" s="6"/>
      <c r="RMC1" s="6"/>
      <c r="RMD1" s="6"/>
      <c r="RME1" s="6"/>
      <c r="RMF1" s="6"/>
      <c r="RMG1" s="6"/>
      <c r="RMH1" s="6"/>
      <c r="RMI1" s="6"/>
      <c r="RMJ1" s="6"/>
      <c r="RMK1" s="6"/>
      <c r="RML1" s="6"/>
      <c r="RMM1" s="6"/>
      <c r="RMN1" s="6"/>
      <c r="RMO1" s="6"/>
      <c r="RMP1" s="6"/>
      <c r="RMQ1" s="6"/>
      <c r="RMR1" s="6"/>
      <c r="RMS1" s="6"/>
      <c r="RMT1" s="6"/>
      <c r="RMU1" s="6"/>
      <c r="RMV1" s="6"/>
      <c r="RMW1" s="6"/>
      <c r="RMX1" s="6"/>
      <c r="RMY1" s="6"/>
      <c r="RMZ1" s="6"/>
      <c r="RNA1" s="6"/>
      <c r="RNB1" s="6"/>
      <c r="RNC1" s="6"/>
      <c r="RND1" s="6"/>
      <c r="RNE1" s="6"/>
      <c r="RNF1" s="6"/>
      <c r="RNG1" s="6"/>
      <c r="RNH1" s="6"/>
      <c r="RNI1" s="6"/>
      <c r="RNJ1" s="6"/>
      <c r="RNK1" s="6"/>
      <c r="RNL1" s="6"/>
      <c r="RNM1" s="6"/>
      <c r="RNN1" s="6"/>
      <c r="RNO1" s="6"/>
      <c r="RNP1" s="6"/>
      <c r="RNQ1" s="6"/>
      <c r="RNR1" s="6"/>
      <c r="RNS1" s="6"/>
      <c r="RNT1" s="6"/>
      <c r="RNU1" s="6"/>
      <c r="RNV1" s="6"/>
      <c r="RNW1" s="6"/>
      <c r="RNX1" s="6"/>
      <c r="RNY1" s="6"/>
      <c r="RNZ1" s="6"/>
      <c r="ROA1" s="6"/>
      <c r="ROB1" s="6"/>
      <c r="ROC1" s="6"/>
      <c r="ROD1" s="6"/>
      <c r="ROE1" s="6"/>
      <c r="ROF1" s="6"/>
      <c r="ROG1" s="6"/>
      <c r="ROH1" s="6"/>
      <c r="ROI1" s="6"/>
      <c r="ROJ1" s="6"/>
      <c r="ROK1" s="6"/>
      <c r="ROL1" s="6"/>
      <c r="ROM1" s="6"/>
      <c r="RON1" s="6"/>
      <c r="ROO1" s="6"/>
      <c r="ROP1" s="6"/>
      <c r="ROQ1" s="6"/>
      <c r="ROR1" s="6"/>
      <c r="ROS1" s="6"/>
      <c r="ROT1" s="6"/>
      <c r="ROU1" s="6"/>
      <c r="ROV1" s="6"/>
      <c r="ROW1" s="6"/>
      <c r="ROX1" s="6"/>
      <c r="ROY1" s="6"/>
      <c r="ROZ1" s="6"/>
      <c r="RPA1" s="6"/>
      <c r="RPB1" s="6"/>
      <c r="RPC1" s="6"/>
      <c r="RPD1" s="6"/>
      <c r="RPE1" s="6"/>
      <c r="RPF1" s="6"/>
      <c r="RPG1" s="6"/>
      <c r="RPH1" s="6"/>
      <c r="RPI1" s="6"/>
      <c r="RPJ1" s="6"/>
      <c r="RPK1" s="6"/>
      <c r="RPL1" s="6"/>
      <c r="RPM1" s="6"/>
      <c r="RPN1" s="6"/>
      <c r="RPO1" s="6"/>
      <c r="RPP1" s="6"/>
      <c r="RPQ1" s="6"/>
      <c r="RPR1" s="6"/>
      <c r="RPS1" s="6"/>
      <c r="RPT1" s="6"/>
      <c r="RPU1" s="6"/>
      <c r="RPV1" s="6"/>
      <c r="RPW1" s="6"/>
      <c r="RPX1" s="6"/>
      <c r="RPY1" s="6"/>
      <c r="RPZ1" s="6"/>
      <c r="RQA1" s="6"/>
      <c r="RQB1" s="6"/>
      <c r="RQC1" s="6"/>
      <c r="RQD1" s="6"/>
      <c r="RQE1" s="6"/>
      <c r="RQF1" s="6"/>
      <c r="RQG1" s="6"/>
      <c r="RQH1" s="6"/>
      <c r="RQI1" s="6"/>
      <c r="RQJ1" s="6"/>
      <c r="RQK1" s="6"/>
      <c r="RQL1" s="6"/>
      <c r="RQM1" s="6"/>
      <c r="RQN1" s="6"/>
      <c r="RQO1" s="6"/>
      <c r="RQP1" s="6"/>
      <c r="RQQ1" s="6"/>
      <c r="RQR1" s="6"/>
      <c r="RQS1" s="6"/>
      <c r="RQT1" s="6"/>
      <c r="RQU1" s="6"/>
      <c r="RQV1" s="6"/>
      <c r="RQW1" s="6"/>
      <c r="RQX1" s="6"/>
      <c r="RQY1" s="6"/>
      <c r="RQZ1" s="6"/>
      <c r="RRA1" s="6"/>
      <c r="RRB1" s="6"/>
      <c r="RRC1" s="6"/>
      <c r="RRD1" s="6"/>
      <c r="RRE1" s="6"/>
      <c r="RRF1" s="6"/>
      <c r="RRG1" s="6"/>
      <c r="RRH1" s="6"/>
      <c r="RRI1" s="6"/>
      <c r="RRJ1" s="6"/>
      <c r="RRK1" s="6"/>
      <c r="RRL1" s="6"/>
      <c r="RRM1" s="6"/>
      <c r="RRN1" s="6"/>
      <c r="RRO1" s="6"/>
      <c r="RRP1" s="6"/>
      <c r="RRQ1" s="6"/>
      <c r="RRR1" s="6"/>
      <c r="RRS1" s="6"/>
      <c r="RRT1" s="6"/>
      <c r="RRU1" s="6"/>
      <c r="RRV1" s="6"/>
      <c r="RRW1" s="6"/>
      <c r="RRX1" s="6"/>
      <c r="RRY1" s="6"/>
      <c r="RRZ1" s="6"/>
      <c r="RSA1" s="6"/>
      <c r="RSB1" s="6"/>
      <c r="RSC1" s="6"/>
      <c r="RSD1" s="6"/>
      <c r="RSE1" s="6"/>
      <c r="RSF1" s="6"/>
      <c r="RSG1" s="6"/>
      <c r="RSH1" s="6"/>
      <c r="RSI1" s="6"/>
      <c r="RSJ1" s="6"/>
      <c r="RSK1" s="6"/>
      <c r="RSL1" s="6"/>
      <c r="RSM1" s="6"/>
      <c r="RSN1" s="6"/>
      <c r="RSO1" s="6"/>
      <c r="RSP1" s="6"/>
      <c r="RSQ1" s="6"/>
      <c r="RSR1" s="6"/>
      <c r="RSS1" s="6"/>
      <c r="RST1" s="6"/>
      <c r="RSU1" s="6"/>
      <c r="RSV1" s="6"/>
      <c r="RSW1" s="6"/>
      <c r="RSX1" s="6"/>
      <c r="RSY1" s="6"/>
      <c r="RSZ1" s="6"/>
      <c r="RTA1" s="6"/>
      <c r="RTB1" s="6"/>
      <c r="RTC1" s="6"/>
      <c r="RTD1" s="6"/>
      <c r="RTE1" s="6"/>
      <c r="RTF1" s="6"/>
      <c r="RTG1" s="6"/>
      <c r="RTH1" s="6"/>
      <c r="RTI1" s="6"/>
      <c r="RTJ1" s="6"/>
      <c r="RTK1" s="6"/>
      <c r="RTL1" s="6"/>
      <c r="RTM1" s="6"/>
      <c r="RTN1" s="6"/>
      <c r="RTO1" s="6"/>
      <c r="RTP1" s="6"/>
      <c r="RTQ1" s="6"/>
      <c r="RTR1" s="6"/>
      <c r="RTS1" s="6"/>
      <c r="RTT1" s="6"/>
      <c r="RTU1" s="6"/>
      <c r="RTV1" s="6"/>
      <c r="RTW1" s="6"/>
      <c r="RTX1" s="6"/>
      <c r="RTY1" s="6"/>
      <c r="RTZ1" s="6"/>
      <c r="RUA1" s="6"/>
      <c r="RUB1" s="6"/>
      <c r="RUC1" s="6"/>
      <c r="RUD1" s="6"/>
      <c r="RUE1" s="6"/>
      <c r="RUF1" s="6"/>
      <c r="RUG1" s="6"/>
      <c r="RUH1" s="6"/>
      <c r="RUI1" s="6"/>
      <c r="RUJ1" s="6"/>
      <c r="RUK1" s="6"/>
      <c r="RUL1" s="6"/>
      <c r="RUM1" s="6"/>
      <c r="RUN1" s="6"/>
      <c r="RUO1" s="6"/>
      <c r="RUP1" s="6"/>
      <c r="RUQ1" s="6"/>
      <c r="RUR1" s="6"/>
      <c r="RUS1" s="6"/>
      <c r="RUT1" s="6"/>
      <c r="RUU1" s="6"/>
      <c r="RUV1" s="6"/>
      <c r="RUW1" s="6"/>
      <c r="RUX1" s="6"/>
      <c r="RUY1" s="6"/>
      <c r="RUZ1" s="6"/>
      <c r="RVA1" s="6"/>
      <c r="RVB1" s="6"/>
      <c r="RVC1" s="6"/>
      <c r="RVD1" s="6"/>
      <c r="RVE1" s="6"/>
      <c r="RVF1" s="6"/>
      <c r="RVG1" s="6"/>
      <c r="RVH1" s="6"/>
      <c r="RVI1" s="6"/>
      <c r="RVJ1" s="6"/>
      <c r="RVK1" s="6"/>
      <c r="RVL1" s="6"/>
      <c r="RVM1" s="6"/>
      <c r="RVN1" s="6"/>
      <c r="RVO1" s="6"/>
      <c r="RVP1" s="6"/>
      <c r="RVQ1" s="6"/>
      <c r="RVR1" s="6"/>
      <c r="RVS1" s="6"/>
      <c r="RVT1" s="6"/>
      <c r="RVU1" s="6"/>
      <c r="RVV1" s="6"/>
      <c r="RVW1" s="6"/>
      <c r="RVX1" s="6"/>
      <c r="RVY1" s="6"/>
      <c r="RVZ1" s="6"/>
      <c r="RWA1" s="6"/>
      <c r="RWB1" s="6"/>
      <c r="RWC1" s="6"/>
      <c r="RWD1" s="6"/>
      <c r="RWE1" s="6"/>
      <c r="RWF1" s="6"/>
      <c r="RWG1" s="6"/>
      <c r="RWH1" s="6"/>
      <c r="RWI1" s="6"/>
      <c r="RWJ1" s="6"/>
      <c r="RWK1" s="6"/>
      <c r="RWL1" s="6"/>
      <c r="RWM1" s="6"/>
      <c r="RWN1" s="6"/>
      <c r="RWO1" s="6"/>
      <c r="RWP1" s="6"/>
      <c r="RWQ1" s="6"/>
      <c r="RWR1" s="6"/>
      <c r="RWS1" s="6"/>
      <c r="RWT1" s="6"/>
      <c r="RWU1" s="6"/>
      <c r="RWV1" s="6"/>
      <c r="RWW1" s="6"/>
      <c r="RWX1" s="6"/>
      <c r="RWY1" s="6"/>
      <c r="RWZ1" s="6"/>
      <c r="RXA1" s="6"/>
      <c r="RXB1" s="6"/>
      <c r="RXC1" s="6"/>
      <c r="RXD1" s="6"/>
      <c r="RXE1" s="6"/>
      <c r="RXF1" s="6"/>
      <c r="RXG1" s="6"/>
      <c r="RXH1" s="6"/>
      <c r="RXI1" s="6"/>
      <c r="RXJ1" s="6"/>
      <c r="RXK1" s="6"/>
      <c r="RXL1" s="6"/>
      <c r="RXM1" s="6"/>
      <c r="RXN1" s="6"/>
      <c r="RXO1" s="6"/>
      <c r="RXP1" s="6"/>
      <c r="RXQ1" s="6"/>
      <c r="RXR1" s="6"/>
      <c r="RXS1" s="6"/>
      <c r="RXT1" s="6"/>
      <c r="RXU1" s="6"/>
      <c r="RXV1" s="6"/>
      <c r="RXW1" s="6"/>
      <c r="RXX1" s="6"/>
      <c r="RXY1" s="6"/>
      <c r="RXZ1" s="6"/>
      <c r="RYA1" s="6"/>
      <c r="RYB1" s="6"/>
      <c r="RYC1" s="6"/>
      <c r="RYD1" s="6"/>
      <c r="RYE1" s="6"/>
      <c r="RYF1" s="6"/>
      <c r="RYG1" s="6"/>
      <c r="RYH1" s="6"/>
      <c r="RYI1" s="6"/>
      <c r="RYJ1" s="6"/>
      <c r="RYK1" s="6"/>
      <c r="RYL1" s="6"/>
      <c r="RYM1" s="6"/>
      <c r="RYN1" s="6"/>
      <c r="RYO1" s="6"/>
      <c r="RYP1" s="6"/>
      <c r="RYQ1" s="6"/>
      <c r="RYR1" s="6"/>
      <c r="RYS1" s="6"/>
      <c r="RYT1" s="6"/>
      <c r="RYU1" s="6"/>
      <c r="RYV1" s="6"/>
      <c r="RYW1" s="6"/>
      <c r="RYX1" s="6"/>
      <c r="RYY1" s="6"/>
      <c r="RYZ1" s="6"/>
      <c r="RZA1" s="6"/>
      <c r="RZB1" s="6"/>
      <c r="RZC1" s="6"/>
      <c r="RZD1" s="6"/>
      <c r="RZE1" s="6"/>
      <c r="RZF1" s="6"/>
      <c r="RZG1" s="6"/>
      <c r="RZH1" s="6"/>
      <c r="RZI1" s="6"/>
      <c r="RZJ1" s="6"/>
      <c r="RZK1" s="6"/>
      <c r="RZL1" s="6"/>
      <c r="RZM1" s="6"/>
      <c r="RZN1" s="6"/>
      <c r="RZO1" s="6"/>
      <c r="RZP1" s="6"/>
      <c r="RZQ1" s="6"/>
      <c r="RZR1" s="6"/>
      <c r="RZS1" s="6"/>
      <c r="RZT1" s="6"/>
      <c r="RZU1" s="6"/>
      <c r="RZV1" s="6"/>
      <c r="RZW1" s="6"/>
      <c r="RZX1" s="6"/>
      <c r="RZY1" s="6"/>
      <c r="RZZ1" s="6"/>
      <c r="SAA1" s="6"/>
      <c r="SAB1" s="6"/>
      <c r="SAC1" s="6"/>
      <c r="SAD1" s="6"/>
      <c r="SAE1" s="6"/>
      <c r="SAF1" s="6"/>
      <c r="SAG1" s="6"/>
      <c r="SAH1" s="6"/>
      <c r="SAI1" s="6"/>
      <c r="SAJ1" s="6"/>
      <c r="SAK1" s="6"/>
      <c r="SAL1" s="6"/>
      <c r="SAM1" s="6"/>
      <c r="SAN1" s="6"/>
      <c r="SAO1" s="6"/>
      <c r="SAP1" s="6"/>
      <c r="SAQ1" s="6"/>
      <c r="SAR1" s="6"/>
      <c r="SAS1" s="6"/>
      <c r="SAT1" s="6"/>
      <c r="SAU1" s="6"/>
      <c r="SAV1" s="6"/>
      <c r="SAW1" s="6"/>
      <c r="SAX1" s="6"/>
      <c r="SAY1" s="6"/>
      <c r="SAZ1" s="6"/>
      <c r="SBA1" s="6"/>
      <c r="SBB1" s="6"/>
      <c r="SBC1" s="6"/>
      <c r="SBD1" s="6"/>
      <c r="SBE1" s="6"/>
      <c r="SBF1" s="6"/>
      <c r="SBG1" s="6"/>
      <c r="SBH1" s="6"/>
      <c r="SBI1" s="6"/>
      <c r="SBJ1" s="6"/>
      <c r="SBK1" s="6"/>
      <c r="SBL1" s="6"/>
      <c r="SBM1" s="6"/>
      <c r="SBN1" s="6"/>
      <c r="SBO1" s="6"/>
      <c r="SBP1" s="6"/>
      <c r="SBQ1" s="6"/>
      <c r="SBR1" s="6"/>
      <c r="SBS1" s="6"/>
      <c r="SBT1" s="6"/>
      <c r="SBU1" s="6"/>
      <c r="SBV1" s="6"/>
      <c r="SBW1" s="6"/>
      <c r="SBX1" s="6"/>
      <c r="SBY1" s="6"/>
      <c r="SBZ1" s="6"/>
      <c r="SCA1" s="6"/>
      <c r="SCB1" s="6"/>
      <c r="SCC1" s="6"/>
      <c r="SCD1" s="6"/>
      <c r="SCE1" s="6"/>
      <c r="SCF1" s="6"/>
      <c r="SCG1" s="6"/>
      <c r="SCH1" s="6"/>
      <c r="SCI1" s="6"/>
      <c r="SCJ1" s="6"/>
      <c r="SCK1" s="6"/>
      <c r="SCL1" s="6"/>
      <c r="SCM1" s="6"/>
      <c r="SCN1" s="6"/>
      <c r="SCO1" s="6"/>
      <c r="SCP1" s="6"/>
      <c r="SCQ1" s="6"/>
      <c r="SCR1" s="6"/>
      <c r="SCS1" s="6"/>
      <c r="SCT1" s="6"/>
      <c r="SCU1" s="6"/>
      <c r="SCV1" s="6"/>
      <c r="SCW1" s="6"/>
      <c r="SCX1" s="6"/>
      <c r="SCY1" s="6"/>
      <c r="SCZ1" s="6"/>
      <c r="SDA1" s="6"/>
      <c r="SDB1" s="6"/>
      <c r="SDC1" s="6"/>
      <c r="SDD1" s="6"/>
      <c r="SDE1" s="6"/>
      <c r="SDF1" s="6"/>
      <c r="SDG1" s="6"/>
      <c r="SDH1" s="6"/>
      <c r="SDI1" s="6"/>
      <c r="SDJ1" s="6"/>
      <c r="SDK1" s="6"/>
      <c r="SDL1" s="6"/>
      <c r="SDM1" s="6"/>
      <c r="SDN1" s="6"/>
      <c r="SDO1" s="6"/>
      <c r="SDP1" s="6"/>
      <c r="SDQ1" s="6"/>
      <c r="SDR1" s="6"/>
      <c r="SDS1" s="6"/>
      <c r="SDT1" s="6"/>
      <c r="SDU1" s="6"/>
      <c r="SDV1" s="6"/>
      <c r="SDW1" s="6"/>
      <c r="SDX1" s="6"/>
      <c r="SDY1" s="6"/>
      <c r="SDZ1" s="6"/>
      <c r="SEA1" s="6"/>
      <c r="SEB1" s="6"/>
      <c r="SEC1" s="6"/>
      <c r="SED1" s="6"/>
      <c r="SEE1" s="6"/>
      <c r="SEF1" s="6"/>
      <c r="SEG1" s="6"/>
      <c r="SEH1" s="6"/>
      <c r="SEI1" s="6"/>
      <c r="SEJ1" s="6"/>
      <c r="SEK1" s="6"/>
      <c r="SEL1" s="6"/>
      <c r="SEM1" s="6"/>
      <c r="SEN1" s="6"/>
      <c r="SEO1" s="6"/>
      <c r="SEP1" s="6"/>
      <c r="SEQ1" s="6"/>
      <c r="SER1" s="6"/>
      <c r="SES1" s="6"/>
      <c r="SET1" s="6"/>
      <c r="SEU1" s="6"/>
      <c r="SEV1" s="6"/>
      <c r="SEW1" s="6"/>
      <c r="SEX1" s="6"/>
      <c r="SEY1" s="6"/>
      <c r="SEZ1" s="6"/>
      <c r="SFA1" s="6"/>
      <c r="SFB1" s="6"/>
      <c r="SFC1" s="6"/>
      <c r="SFD1" s="6"/>
      <c r="SFE1" s="6"/>
      <c r="SFF1" s="6"/>
      <c r="SFG1" s="6"/>
      <c r="SFH1" s="6"/>
      <c r="SFI1" s="6"/>
      <c r="SFJ1" s="6"/>
      <c r="SFK1" s="6"/>
      <c r="SFL1" s="6"/>
      <c r="SFM1" s="6"/>
      <c r="SFN1" s="6"/>
      <c r="SFO1" s="6"/>
      <c r="SFP1" s="6"/>
      <c r="SFQ1" s="6"/>
      <c r="SFR1" s="6"/>
      <c r="SFS1" s="6"/>
      <c r="SFT1" s="6"/>
      <c r="SFU1" s="6"/>
      <c r="SFV1" s="6"/>
      <c r="SFW1" s="6"/>
      <c r="SFX1" s="6"/>
      <c r="SFY1" s="6"/>
      <c r="SFZ1" s="6"/>
      <c r="SGA1" s="6"/>
      <c r="SGB1" s="6"/>
      <c r="SGC1" s="6"/>
      <c r="SGD1" s="6"/>
      <c r="SGE1" s="6"/>
      <c r="SGF1" s="6"/>
      <c r="SGG1" s="6"/>
      <c r="SGH1" s="6"/>
      <c r="SGI1" s="6"/>
      <c r="SGJ1" s="6"/>
      <c r="SGK1" s="6"/>
      <c r="SGL1" s="6"/>
      <c r="SGM1" s="6"/>
      <c r="SGN1" s="6"/>
      <c r="SGO1" s="6"/>
      <c r="SGP1" s="6"/>
      <c r="SGQ1" s="6"/>
      <c r="SGR1" s="6"/>
      <c r="SGS1" s="6"/>
      <c r="SGT1" s="6"/>
      <c r="SGU1" s="6"/>
      <c r="SGV1" s="6"/>
      <c r="SGW1" s="6"/>
      <c r="SGX1" s="6"/>
      <c r="SGY1" s="6"/>
      <c r="SGZ1" s="6"/>
      <c r="SHA1" s="6"/>
      <c r="SHB1" s="6"/>
      <c r="SHC1" s="6"/>
      <c r="SHD1" s="6"/>
      <c r="SHE1" s="6"/>
      <c r="SHF1" s="6"/>
      <c r="SHG1" s="6"/>
      <c r="SHH1" s="6"/>
      <c r="SHI1" s="6"/>
      <c r="SHJ1" s="6"/>
      <c r="SHK1" s="6"/>
      <c r="SHL1" s="6"/>
      <c r="SHM1" s="6"/>
      <c r="SHN1" s="6"/>
      <c r="SHO1" s="6"/>
      <c r="SHP1" s="6"/>
      <c r="SHQ1" s="6"/>
      <c r="SHR1" s="6"/>
      <c r="SHS1" s="6"/>
      <c r="SHT1" s="6"/>
      <c r="SHU1" s="6"/>
      <c r="SHV1" s="6"/>
      <c r="SHW1" s="6"/>
      <c r="SHX1" s="6"/>
      <c r="SHY1" s="6"/>
      <c r="SHZ1" s="6"/>
      <c r="SIA1" s="6"/>
      <c r="SIB1" s="6"/>
      <c r="SIC1" s="6"/>
      <c r="SID1" s="6"/>
      <c r="SIE1" s="6"/>
      <c r="SIF1" s="6"/>
      <c r="SIG1" s="6"/>
      <c r="SIH1" s="6"/>
      <c r="SII1" s="6"/>
      <c r="SIJ1" s="6"/>
      <c r="SIK1" s="6"/>
      <c r="SIL1" s="6"/>
      <c r="SIM1" s="6"/>
      <c r="SIN1" s="6"/>
      <c r="SIO1" s="6"/>
      <c r="SIP1" s="6"/>
      <c r="SIQ1" s="6"/>
      <c r="SIR1" s="6"/>
      <c r="SIS1" s="6"/>
      <c r="SIT1" s="6"/>
      <c r="SIU1" s="6"/>
      <c r="SIV1" s="6"/>
      <c r="SIW1" s="6"/>
      <c r="SIX1" s="6"/>
      <c r="SIY1" s="6"/>
      <c r="SIZ1" s="6"/>
      <c r="SJA1" s="6"/>
      <c r="SJB1" s="6"/>
      <c r="SJC1" s="6"/>
      <c r="SJD1" s="6"/>
      <c r="SJE1" s="6"/>
      <c r="SJF1" s="6"/>
      <c r="SJG1" s="6"/>
      <c r="SJH1" s="6"/>
      <c r="SJI1" s="6"/>
      <c r="SJJ1" s="6"/>
      <c r="SJK1" s="6"/>
      <c r="SJL1" s="6"/>
      <c r="SJM1" s="6"/>
      <c r="SJN1" s="6"/>
      <c r="SJO1" s="6"/>
      <c r="SJP1" s="6"/>
      <c r="SJQ1" s="6"/>
      <c r="SJR1" s="6"/>
      <c r="SJS1" s="6"/>
      <c r="SJT1" s="6"/>
      <c r="SJU1" s="6"/>
      <c r="SJV1" s="6"/>
      <c r="SJW1" s="6"/>
      <c r="SJX1" s="6"/>
      <c r="SJY1" s="6"/>
      <c r="SJZ1" s="6"/>
      <c r="SKA1" s="6"/>
      <c r="SKB1" s="6"/>
      <c r="SKC1" s="6"/>
      <c r="SKD1" s="6"/>
      <c r="SKE1" s="6"/>
      <c r="SKF1" s="6"/>
      <c r="SKG1" s="6"/>
      <c r="SKH1" s="6"/>
      <c r="SKI1" s="6"/>
      <c r="SKJ1" s="6"/>
      <c r="SKK1" s="6"/>
      <c r="SKL1" s="6"/>
      <c r="SKM1" s="6"/>
      <c r="SKN1" s="6"/>
      <c r="SKO1" s="6"/>
      <c r="SKP1" s="6"/>
      <c r="SKQ1" s="6"/>
      <c r="SKR1" s="6"/>
      <c r="SKS1" s="6"/>
      <c r="SKT1" s="6"/>
      <c r="SKU1" s="6"/>
      <c r="SKV1" s="6"/>
      <c r="SKW1" s="6"/>
      <c r="SKX1" s="6"/>
      <c r="SKY1" s="6"/>
      <c r="SKZ1" s="6"/>
      <c r="SLA1" s="6"/>
      <c r="SLB1" s="6"/>
      <c r="SLC1" s="6"/>
      <c r="SLD1" s="6"/>
      <c r="SLE1" s="6"/>
      <c r="SLF1" s="6"/>
      <c r="SLG1" s="6"/>
      <c r="SLH1" s="6"/>
      <c r="SLI1" s="6"/>
      <c r="SLJ1" s="6"/>
      <c r="SLK1" s="6"/>
      <c r="SLL1" s="6"/>
      <c r="SLM1" s="6"/>
      <c r="SLN1" s="6"/>
      <c r="SLO1" s="6"/>
      <c r="SLP1" s="6"/>
      <c r="SLQ1" s="6"/>
      <c r="SLR1" s="6"/>
      <c r="SLS1" s="6"/>
      <c r="SLT1" s="6"/>
      <c r="SLU1" s="6"/>
      <c r="SLV1" s="6"/>
      <c r="SLW1" s="6"/>
      <c r="SLX1" s="6"/>
      <c r="SLY1" s="6"/>
      <c r="SLZ1" s="6"/>
      <c r="SMA1" s="6"/>
      <c r="SMB1" s="6"/>
      <c r="SMC1" s="6"/>
      <c r="SMD1" s="6"/>
      <c r="SME1" s="6"/>
      <c r="SMF1" s="6"/>
      <c r="SMG1" s="6"/>
      <c r="SMH1" s="6"/>
      <c r="SMI1" s="6"/>
      <c r="SMJ1" s="6"/>
      <c r="SMK1" s="6"/>
      <c r="SML1" s="6"/>
      <c r="SMM1" s="6"/>
      <c r="SMN1" s="6"/>
      <c r="SMO1" s="6"/>
      <c r="SMP1" s="6"/>
      <c r="SMQ1" s="6"/>
      <c r="SMR1" s="6"/>
      <c r="SMS1" s="6"/>
      <c r="SMT1" s="6"/>
      <c r="SMU1" s="6"/>
      <c r="SMV1" s="6"/>
      <c r="SMW1" s="6"/>
      <c r="SMX1" s="6"/>
      <c r="SMY1" s="6"/>
      <c r="SMZ1" s="6"/>
      <c r="SNA1" s="6"/>
      <c r="SNB1" s="6"/>
      <c r="SNC1" s="6"/>
      <c r="SND1" s="6"/>
      <c r="SNE1" s="6"/>
      <c r="SNF1" s="6"/>
      <c r="SNG1" s="6"/>
      <c r="SNH1" s="6"/>
      <c r="SNI1" s="6"/>
      <c r="SNJ1" s="6"/>
      <c r="SNK1" s="6"/>
      <c r="SNL1" s="6"/>
      <c r="SNM1" s="6"/>
      <c r="SNN1" s="6"/>
      <c r="SNO1" s="6"/>
      <c r="SNP1" s="6"/>
      <c r="SNQ1" s="6"/>
      <c r="SNR1" s="6"/>
      <c r="SNS1" s="6"/>
      <c r="SNT1" s="6"/>
      <c r="SNU1" s="6"/>
      <c r="SNV1" s="6"/>
      <c r="SNW1" s="6"/>
      <c r="SNX1" s="6"/>
      <c r="SNY1" s="6"/>
      <c r="SNZ1" s="6"/>
      <c r="SOA1" s="6"/>
      <c r="SOB1" s="6"/>
      <c r="SOC1" s="6"/>
      <c r="SOD1" s="6"/>
      <c r="SOE1" s="6"/>
      <c r="SOF1" s="6"/>
      <c r="SOG1" s="6"/>
      <c r="SOH1" s="6"/>
      <c r="SOI1" s="6"/>
      <c r="SOJ1" s="6"/>
      <c r="SOK1" s="6"/>
      <c r="SOL1" s="6"/>
      <c r="SOM1" s="6"/>
      <c r="SON1" s="6"/>
      <c r="SOO1" s="6"/>
      <c r="SOP1" s="6"/>
      <c r="SOQ1" s="6"/>
      <c r="SOR1" s="6"/>
      <c r="SOS1" s="6"/>
      <c r="SOT1" s="6"/>
      <c r="SOU1" s="6"/>
      <c r="SOV1" s="6"/>
      <c r="SOW1" s="6"/>
      <c r="SOX1" s="6"/>
      <c r="SOY1" s="6"/>
      <c r="SOZ1" s="6"/>
      <c r="SPA1" s="6"/>
      <c r="SPB1" s="6"/>
      <c r="SPC1" s="6"/>
      <c r="SPD1" s="6"/>
      <c r="SPE1" s="6"/>
      <c r="SPF1" s="6"/>
      <c r="SPG1" s="6"/>
      <c r="SPH1" s="6"/>
      <c r="SPI1" s="6"/>
      <c r="SPJ1" s="6"/>
      <c r="SPK1" s="6"/>
      <c r="SPL1" s="6"/>
      <c r="SPM1" s="6"/>
      <c r="SPN1" s="6"/>
      <c r="SPO1" s="6"/>
      <c r="SPP1" s="6"/>
      <c r="SPQ1" s="6"/>
      <c r="SPR1" s="6"/>
      <c r="SPS1" s="6"/>
      <c r="SPT1" s="6"/>
      <c r="SPU1" s="6"/>
      <c r="SPV1" s="6"/>
      <c r="SPW1" s="6"/>
      <c r="SPX1" s="6"/>
      <c r="SPY1" s="6"/>
      <c r="SPZ1" s="6"/>
      <c r="SQA1" s="6"/>
      <c r="SQB1" s="6"/>
      <c r="SQC1" s="6"/>
      <c r="SQD1" s="6"/>
      <c r="SQE1" s="6"/>
      <c r="SQF1" s="6"/>
      <c r="SQG1" s="6"/>
      <c r="SQH1" s="6"/>
      <c r="SQI1" s="6"/>
      <c r="SQJ1" s="6"/>
      <c r="SQK1" s="6"/>
      <c r="SQL1" s="6"/>
      <c r="SQM1" s="6"/>
      <c r="SQN1" s="6"/>
      <c r="SQO1" s="6"/>
      <c r="SQP1" s="6"/>
      <c r="SQQ1" s="6"/>
      <c r="SQR1" s="6"/>
      <c r="SQS1" s="6"/>
      <c r="SQT1" s="6"/>
      <c r="SQU1" s="6"/>
      <c r="SQV1" s="6"/>
      <c r="SQW1" s="6"/>
      <c r="SQX1" s="6"/>
      <c r="SQY1" s="6"/>
      <c r="SQZ1" s="6"/>
      <c r="SRA1" s="6"/>
      <c r="SRB1" s="6"/>
      <c r="SRC1" s="6"/>
      <c r="SRD1" s="6"/>
      <c r="SRE1" s="6"/>
      <c r="SRF1" s="6"/>
      <c r="SRG1" s="6"/>
      <c r="SRH1" s="6"/>
      <c r="SRI1" s="6"/>
      <c r="SRJ1" s="6"/>
      <c r="SRK1" s="6"/>
      <c r="SRL1" s="6"/>
      <c r="SRM1" s="6"/>
      <c r="SRN1" s="6"/>
      <c r="SRO1" s="6"/>
      <c r="SRP1" s="6"/>
      <c r="SRQ1" s="6"/>
      <c r="SRR1" s="6"/>
      <c r="SRS1" s="6"/>
      <c r="SRT1" s="6"/>
      <c r="SRU1" s="6"/>
      <c r="SRV1" s="6"/>
      <c r="SRW1" s="6"/>
      <c r="SRX1" s="6"/>
      <c r="SRY1" s="6"/>
      <c r="SRZ1" s="6"/>
      <c r="SSA1" s="6"/>
      <c r="SSB1" s="6"/>
      <c r="SSC1" s="6"/>
      <c r="SSD1" s="6"/>
      <c r="SSE1" s="6"/>
      <c r="SSF1" s="6"/>
      <c r="SSG1" s="6"/>
      <c r="SSH1" s="6"/>
      <c r="SSI1" s="6"/>
      <c r="SSJ1" s="6"/>
      <c r="SSK1" s="6"/>
      <c r="SSL1" s="6"/>
      <c r="SSM1" s="6"/>
      <c r="SSN1" s="6"/>
      <c r="SSO1" s="6"/>
      <c r="SSP1" s="6"/>
      <c r="SSQ1" s="6"/>
      <c r="SSR1" s="6"/>
      <c r="SSS1" s="6"/>
      <c r="SST1" s="6"/>
      <c r="SSU1" s="6"/>
      <c r="SSV1" s="6"/>
      <c r="SSW1" s="6"/>
      <c r="SSX1" s="6"/>
      <c r="SSY1" s="6"/>
      <c r="SSZ1" s="6"/>
      <c r="STA1" s="6"/>
      <c r="STB1" s="6"/>
      <c r="STC1" s="6"/>
      <c r="STD1" s="6"/>
      <c r="STE1" s="6"/>
      <c r="STF1" s="6"/>
      <c r="STG1" s="6"/>
      <c r="STH1" s="6"/>
      <c r="STI1" s="6"/>
      <c r="STJ1" s="6"/>
      <c r="STK1" s="6"/>
      <c r="STL1" s="6"/>
      <c r="STM1" s="6"/>
      <c r="STN1" s="6"/>
      <c r="STO1" s="6"/>
      <c r="STP1" s="6"/>
      <c r="STQ1" s="6"/>
      <c r="STR1" s="6"/>
      <c r="STS1" s="6"/>
      <c r="STT1" s="6"/>
      <c r="STU1" s="6"/>
      <c r="STV1" s="6"/>
      <c r="STW1" s="6"/>
      <c r="STX1" s="6"/>
      <c r="STY1" s="6"/>
      <c r="STZ1" s="6"/>
      <c r="SUA1" s="6"/>
      <c r="SUB1" s="6"/>
      <c r="SUC1" s="6"/>
      <c r="SUD1" s="6"/>
      <c r="SUE1" s="6"/>
      <c r="SUF1" s="6"/>
      <c r="SUG1" s="6"/>
      <c r="SUH1" s="6"/>
      <c r="SUI1" s="6"/>
      <c r="SUJ1" s="6"/>
      <c r="SUK1" s="6"/>
      <c r="SUL1" s="6"/>
      <c r="SUM1" s="6"/>
      <c r="SUN1" s="6"/>
      <c r="SUO1" s="6"/>
      <c r="SUP1" s="6"/>
      <c r="SUQ1" s="6"/>
      <c r="SUR1" s="6"/>
      <c r="SUS1" s="6"/>
      <c r="SUT1" s="6"/>
      <c r="SUU1" s="6"/>
      <c r="SUV1" s="6"/>
      <c r="SUW1" s="6"/>
      <c r="SUX1" s="6"/>
      <c r="SUY1" s="6"/>
      <c r="SUZ1" s="6"/>
      <c r="SVA1" s="6"/>
      <c r="SVB1" s="6"/>
      <c r="SVC1" s="6"/>
      <c r="SVD1" s="6"/>
      <c r="SVE1" s="6"/>
      <c r="SVF1" s="6"/>
      <c r="SVG1" s="6"/>
      <c r="SVH1" s="6"/>
      <c r="SVI1" s="6"/>
      <c r="SVJ1" s="6"/>
      <c r="SVK1" s="6"/>
      <c r="SVL1" s="6"/>
      <c r="SVM1" s="6"/>
      <c r="SVN1" s="6"/>
      <c r="SVO1" s="6"/>
      <c r="SVP1" s="6"/>
      <c r="SVQ1" s="6"/>
      <c r="SVR1" s="6"/>
      <c r="SVS1" s="6"/>
      <c r="SVT1" s="6"/>
      <c r="SVU1" s="6"/>
      <c r="SVV1" s="6"/>
      <c r="SVW1" s="6"/>
      <c r="SVX1" s="6"/>
      <c r="SVY1" s="6"/>
      <c r="SVZ1" s="6"/>
      <c r="SWA1" s="6"/>
      <c r="SWB1" s="6"/>
      <c r="SWC1" s="6"/>
      <c r="SWD1" s="6"/>
      <c r="SWE1" s="6"/>
      <c r="SWF1" s="6"/>
      <c r="SWG1" s="6"/>
      <c r="SWH1" s="6"/>
      <c r="SWI1" s="6"/>
      <c r="SWJ1" s="6"/>
      <c r="SWK1" s="6"/>
      <c r="SWL1" s="6"/>
      <c r="SWM1" s="6"/>
      <c r="SWN1" s="6"/>
      <c r="SWO1" s="6"/>
      <c r="SWP1" s="6"/>
      <c r="SWQ1" s="6"/>
      <c r="SWR1" s="6"/>
      <c r="SWS1" s="6"/>
      <c r="SWT1" s="6"/>
      <c r="SWU1" s="6"/>
      <c r="SWV1" s="6"/>
      <c r="SWW1" s="6"/>
      <c r="SWX1" s="6"/>
      <c r="SWY1" s="6"/>
      <c r="SWZ1" s="6"/>
      <c r="SXA1" s="6"/>
      <c r="SXB1" s="6"/>
      <c r="SXC1" s="6"/>
      <c r="SXD1" s="6"/>
      <c r="SXE1" s="6"/>
      <c r="SXF1" s="6"/>
      <c r="SXG1" s="6"/>
      <c r="SXH1" s="6"/>
      <c r="SXI1" s="6"/>
      <c r="SXJ1" s="6"/>
      <c r="SXK1" s="6"/>
      <c r="SXL1" s="6"/>
      <c r="SXM1" s="6"/>
      <c r="SXN1" s="6"/>
      <c r="SXO1" s="6"/>
      <c r="SXP1" s="6"/>
      <c r="SXQ1" s="6"/>
      <c r="SXR1" s="6"/>
      <c r="SXS1" s="6"/>
      <c r="SXT1" s="6"/>
      <c r="SXU1" s="6"/>
      <c r="SXV1" s="6"/>
      <c r="SXW1" s="6"/>
      <c r="SXX1" s="6"/>
      <c r="SXY1" s="6"/>
      <c r="SXZ1" s="6"/>
      <c r="SYA1" s="6"/>
      <c r="SYB1" s="6"/>
      <c r="SYC1" s="6"/>
      <c r="SYD1" s="6"/>
      <c r="SYE1" s="6"/>
      <c r="SYF1" s="6"/>
      <c r="SYG1" s="6"/>
      <c r="SYH1" s="6"/>
      <c r="SYI1" s="6"/>
      <c r="SYJ1" s="6"/>
      <c r="SYK1" s="6"/>
      <c r="SYL1" s="6"/>
      <c r="SYM1" s="6"/>
      <c r="SYN1" s="6"/>
      <c r="SYO1" s="6"/>
      <c r="SYP1" s="6"/>
      <c r="SYQ1" s="6"/>
      <c r="SYR1" s="6"/>
      <c r="SYS1" s="6"/>
      <c r="SYT1" s="6"/>
      <c r="SYU1" s="6"/>
      <c r="SYV1" s="6"/>
      <c r="SYW1" s="6"/>
      <c r="SYX1" s="6"/>
      <c r="SYY1" s="6"/>
      <c r="SYZ1" s="6"/>
      <c r="SZA1" s="6"/>
      <c r="SZB1" s="6"/>
      <c r="SZC1" s="6"/>
      <c r="SZD1" s="6"/>
      <c r="SZE1" s="6"/>
      <c r="SZF1" s="6"/>
      <c r="SZG1" s="6"/>
      <c r="SZH1" s="6"/>
      <c r="SZI1" s="6"/>
      <c r="SZJ1" s="6"/>
      <c r="SZK1" s="6"/>
      <c r="SZL1" s="6"/>
      <c r="SZM1" s="6"/>
      <c r="SZN1" s="6"/>
      <c r="SZO1" s="6"/>
      <c r="SZP1" s="6"/>
      <c r="SZQ1" s="6"/>
      <c r="SZR1" s="6"/>
      <c r="SZS1" s="6"/>
      <c r="SZT1" s="6"/>
      <c r="SZU1" s="6"/>
      <c r="SZV1" s="6"/>
      <c r="SZW1" s="6"/>
      <c r="SZX1" s="6"/>
      <c r="SZY1" s="6"/>
      <c r="SZZ1" s="6"/>
      <c r="TAA1" s="6"/>
      <c r="TAB1" s="6"/>
      <c r="TAC1" s="6"/>
      <c r="TAD1" s="6"/>
      <c r="TAE1" s="6"/>
      <c r="TAF1" s="6"/>
      <c r="TAG1" s="6"/>
      <c r="TAH1" s="6"/>
      <c r="TAI1" s="6"/>
      <c r="TAJ1" s="6"/>
      <c r="TAK1" s="6"/>
      <c r="TAL1" s="6"/>
      <c r="TAM1" s="6"/>
      <c r="TAN1" s="6"/>
      <c r="TAO1" s="6"/>
      <c r="TAP1" s="6"/>
      <c r="TAQ1" s="6"/>
      <c r="TAR1" s="6"/>
      <c r="TAS1" s="6"/>
      <c r="TAT1" s="6"/>
      <c r="TAU1" s="6"/>
      <c r="TAV1" s="6"/>
      <c r="TAW1" s="6"/>
      <c r="TAX1" s="6"/>
      <c r="TAY1" s="6"/>
      <c r="TAZ1" s="6"/>
      <c r="TBA1" s="6"/>
      <c r="TBB1" s="6"/>
      <c r="TBC1" s="6"/>
      <c r="TBD1" s="6"/>
      <c r="TBE1" s="6"/>
      <c r="TBF1" s="6"/>
      <c r="TBG1" s="6"/>
      <c r="TBH1" s="6"/>
      <c r="TBI1" s="6"/>
      <c r="TBJ1" s="6"/>
      <c r="TBK1" s="6"/>
      <c r="TBL1" s="6"/>
      <c r="TBM1" s="6"/>
      <c r="TBN1" s="6"/>
      <c r="TBO1" s="6"/>
      <c r="TBP1" s="6"/>
      <c r="TBQ1" s="6"/>
      <c r="TBR1" s="6"/>
      <c r="TBS1" s="6"/>
      <c r="TBT1" s="6"/>
      <c r="TBU1" s="6"/>
      <c r="TBV1" s="6"/>
      <c r="TBW1" s="6"/>
      <c r="TBX1" s="6"/>
      <c r="TBY1" s="6"/>
      <c r="TBZ1" s="6"/>
      <c r="TCA1" s="6"/>
      <c r="TCB1" s="6"/>
      <c r="TCC1" s="6"/>
      <c r="TCD1" s="6"/>
      <c r="TCE1" s="6"/>
      <c r="TCF1" s="6"/>
      <c r="TCG1" s="6"/>
      <c r="TCH1" s="6"/>
      <c r="TCI1" s="6"/>
      <c r="TCJ1" s="6"/>
      <c r="TCK1" s="6"/>
      <c r="TCL1" s="6"/>
      <c r="TCM1" s="6"/>
      <c r="TCN1" s="6"/>
      <c r="TCO1" s="6"/>
      <c r="TCP1" s="6"/>
      <c r="TCQ1" s="6"/>
      <c r="TCR1" s="6"/>
      <c r="TCS1" s="6"/>
      <c r="TCT1" s="6"/>
      <c r="TCU1" s="6"/>
      <c r="TCV1" s="6"/>
      <c r="TCW1" s="6"/>
      <c r="TCX1" s="6"/>
      <c r="TCY1" s="6"/>
      <c r="TCZ1" s="6"/>
      <c r="TDA1" s="6"/>
      <c r="TDB1" s="6"/>
      <c r="TDC1" s="6"/>
      <c r="TDD1" s="6"/>
      <c r="TDE1" s="6"/>
      <c r="TDF1" s="6"/>
      <c r="TDG1" s="6"/>
      <c r="TDH1" s="6"/>
      <c r="TDI1" s="6"/>
      <c r="TDJ1" s="6"/>
      <c r="TDK1" s="6"/>
      <c r="TDL1" s="6"/>
      <c r="TDM1" s="6"/>
      <c r="TDN1" s="6"/>
      <c r="TDO1" s="6"/>
      <c r="TDP1" s="6"/>
      <c r="TDQ1" s="6"/>
      <c r="TDR1" s="6"/>
      <c r="TDS1" s="6"/>
      <c r="TDT1" s="6"/>
      <c r="TDU1" s="6"/>
      <c r="TDV1" s="6"/>
      <c r="TDW1" s="6"/>
      <c r="TDX1" s="6"/>
      <c r="TDY1" s="6"/>
      <c r="TDZ1" s="6"/>
      <c r="TEA1" s="6"/>
      <c r="TEB1" s="6"/>
      <c r="TEC1" s="6"/>
      <c r="TED1" s="6"/>
      <c r="TEE1" s="6"/>
      <c r="TEF1" s="6"/>
      <c r="TEG1" s="6"/>
      <c r="TEH1" s="6"/>
      <c r="TEI1" s="6"/>
      <c r="TEJ1" s="6"/>
      <c r="TEK1" s="6"/>
      <c r="TEL1" s="6"/>
      <c r="TEM1" s="6"/>
      <c r="TEN1" s="6"/>
      <c r="TEO1" s="6"/>
      <c r="TEP1" s="6"/>
      <c r="TEQ1" s="6"/>
      <c r="TER1" s="6"/>
      <c r="TES1" s="6"/>
      <c r="TET1" s="6"/>
      <c r="TEU1" s="6"/>
      <c r="TEV1" s="6"/>
      <c r="TEW1" s="6"/>
      <c r="TEX1" s="6"/>
      <c r="TEY1" s="6"/>
      <c r="TEZ1" s="6"/>
      <c r="TFA1" s="6"/>
      <c r="TFB1" s="6"/>
      <c r="TFC1" s="6"/>
      <c r="TFD1" s="6"/>
      <c r="TFE1" s="6"/>
      <c r="TFF1" s="6"/>
      <c r="TFG1" s="6"/>
      <c r="TFH1" s="6"/>
      <c r="TFI1" s="6"/>
      <c r="TFJ1" s="6"/>
      <c r="TFK1" s="6"/>
      <c r="TFL1" s="6"/>
      <c r="TFM1" s="6"/>
      <c r="TFN1" s="6"/>
      <c r="TFO1" s="6"/>
      <c r="TFP1" s="6"/>
      <c r="TFQ1" s="6"/>
      <c r="TFR1" s="6"/>
      <c r="TFS1" s="6"/>
      <c r="TFT1" s="6"/>
      <c r="TFU1" s="6"/>
      <c r="TFV1" s="6"/>
      <c r="TFW1" s="6"/>
      <c r="TFX1" s="6"/>
      <c r="TFY1" s="6"/>
      <c r="TFZ1" s="6"/>
      <c r="TGA1" s="6"/>
      <c r="TGB1" s="6"/>
      <c r="TGC1" s="6"/>
      <c r="TGD1" s="6"/>
      <c r="TGE1" s="6"/>
      <c r="TGF1" s="6"/>
      <c r="TGG1" s="6"/>
      <c r="TGH1" s="6"/>
      <c r="TGI1" s="6"/>
      <c r="TGJ1" s="6"/>
      <c r="TGK1" s="6"/>
      <c r="TGL1" s="6"/>
      <c r="TGM1" s="6"/>
      <c r="TGN1" s="6"/>
      <c r="TGO1" s="6"/>
      <c r="TGP1" s="6"/>
      <c r="TGQ1" s="6"/>
      <c r="TGR1" s="6"/>
      <c r="TGS1" s="6"/>
      <c r="TGT1" s="6"/>
      <c r="TGU1" s="6"/>
      <c r="TGV1" s="6"/>
      <c r="TGW1" s="6"/>
      <c r="TGX1" s="6"/>
      <c r="TGY1" s="6"/>
      <c r="TGZ1" s="6"/>
      <c r="THA1" s="6"/>
      <c r="THB1" s="6"/>
      <c r="THC1" s="6"/>
      <c r="THD1" s="6"/>
      <c r="THE1" s="6"/>
      <c r="THF1" s="6"/>
      <c r="THG1" s="6"/>
      <c r="THH1" s="6"/>
      <c r="THI1" s="6"/>
      <c r="THJ1" s="6"/>
      <c r="THK1" s="6"/>
      <c r="THL1" s="6"/>
      <c r="THM1" s="6"/>
      <c r="THN1" s="6"/>
      <c r="THO1" s="6"/>
      <c r="THP1" s="6"/>
      <c r="THQ1" s="6"/>
      <c r="THR1" s="6"/>
      <c r="THS1" s="6"/>
      <c r="THT1" s="6"/>
      <c r="THU1" s="6"/>
      <c r="THV1" s="6"/>
      <c r="THW1" s="6"/>
      <c r="THX1" s="6"/>
      <c r="THY1" s="6"/>
      <c r="THZ1" s="6"/>
      <c r="TIA1" s="6"/>
      <c r="TIB1" s="6"/>
      <c r="TIC1" s="6"/>
      <c r="TID1" s="6"/>
      <c r="TIE1" s="6"/>
      <c r="TIF1" s="6"/>
      <c r="TIG1" s="6"/>
      <c r="TIH1" s="6"/>
      <c r="TII1" s="6"/>
      <c r="TIJ1" s="6"/>
      <c r="TIK1" s="6"/>
      <c r="TIL1" s="6"/>
      <c r="TIM1" s="6"/>
      <c r="TIN1" s="6"/>
      <c r="TIO1" s="6"/>
      <c r="TIP1" s="6"/>
      <c r="TIQ1" s="6"/>
      <c r="TIR1" s="6"/>
      <c r="TIS1" s="6"/>
      <c r="TIT1" s="6"/>
      <c r="TIU1" s="6"/>
      <c r="TIV1" s="6"/>
      <c r="TIW1" s="6"/>
      <c r="TIX1" s="6"/>
      <c r="TIY1" s="6"/>
      <c r="TIZ1" s="6"/>
      <c r="TJA1" s="6"/>
      <c r="TJB1" s="6"/>
      <c r="TJC1" s="6"/>
      <c r="TJD1" s="6"/>
      <c r="TJE1" s="6"/>
      <c r="TJF1" s="6"/>
      <c r="TJG1" s="6"/>
      <c r="TJH1" s="6"/>
      <c r="TJI1" s="6"/>
      <c r="TJJ1" s="6"/>
      <c r="TJK1" s="6"/>
      <c r="TJL1" s="6"/>
      <c r="TJM1" s="6"/>
      <c r="TJN1" s="6"/>
      <c r="TJO1" s="6"/>
      <c r="TJP1" s="6"/>
      <c r="TJQ1" s="6"/>
      <c r="TJR1" s="6"/>
      <c r="TJS1" s="6"/>
      <c r="TJT1" s="6"/>
      <c r="TJU1" s="6"/>
      <c r="TJV1" s="6"/>
      <c r="TJW1" s="6"/>
      <c r="TJX1" s="6"/>
      <c r="TJY1" s="6"/>
      <c r="TJZ1" s="6"/>
      <c r="TKA1" s="6"/>
      <c r="TKB1" s="6"/>
      <c r="TKC1" s="6"/>
      <c r="TKD1" s="6"/>
      <c r="TKE1" s="6"/>
      <c r="TKF1" s="6"/>
      <c r="TKG1" s="6"/>
      <c r="TKH1" s="6"/>
      <c r="TKI1" s="6"/>
      <c r="TKJ1" s="6"/>
      <c r="TKK1" s="6"/>
      <c r="TKL1" s="6"/>
      <c r="TKM1" s="6"/>
      <c r="TKN1" s="6"/>
      <c r="TKO1" s="6"/>
      <c r="TKP1" s="6"/>
      <c r="TKQ1" s="6"/>
      <c r="TKR1" s="6"/>
      <c r="TKS1" s="6"/>
      <c r="TKT1" s="6"/>
      <c r="TKU1" s="6"/>
      <c r="TKV1" s="6"/>
      <c r="TKW1" s="6"/>
      <c r="TKX1" s="6"/>
      <c r="TKY1" s="6"/>
      <c r="TKZ1" s="6"/>
      <c r="TLA1" s="6"/>
      <c r="TLB1" s="6"/>
      <c r="TLC1" s="6"/>
      <c r="TLD1" s="6"/>
      <c r="TLE1" s="6"/>
      <c r="TLF1" s="6"/>
      <c r="TLG1" s="6"/>
      <c r="TLH1" s="6"/>
      <c r="TLI1" s="6"/>
      <c r="TLJ1" s="6"/>
      <c r="TLK1" s="6"/>
      <c r="TLL1" s="6"/>
      <c r="TLM1" s="6"/>
      <c r="TLN1" s="6"/>
      <c r="TLO1" s="6"/>
      <c r="TLP1" s="6"/>
      <c r="TLQ1" s="6"/>
      <c r="TLR1" s="6"/>
      <c r="TLS1" s="6"/>
      <c r="TLT1" s="6"/>
      <c r="TLU1" s="6"/>
      <c r="TLV1" s="6"/>
      <c r="TLW1" s="6"/>
      <c r="TLX1" s="6"/>
      <c r="TLY1" s="6"/>
      <c r="TLZ1" s="6"/>
      <c r="TMA1" s="6"/>
      <c r="TMB1" s="6"/>
      <c r="TMC1" s="6"/>
      <c r="TMD1" s="6"/>
      <c r="TME1" s="6"/>
      <c r="TMF1" s="6"/>
      <c r="TMG1" s="6"/>
      <c r="TMH1" s="6"/>
      <c r="TMI1" s="6"/>
      <c r="TMJ1" s="6"/>
      <c r="TMK1" s="6"/>
      <c r="TML1" s="6"/>
      <c r="TMM1" s="6"/>
      <c r="TMN1" s="6"/>
      <c r="TMO1" s="6"/>
      <c r="TMP1" s="6"/>
      <c r="TMQ1" s="6"/>
      <c r="TMR1" s="6"/>
      <c r="TMS1" s="6"/>
      <c r="TMT1" s="6"/>
      <c r="TMU1" s="6"/>
      <c r="TMV1" s="6"/>
      <c r="TMW1" s="6"/>
      <c r="TMX1" s="6"/>
      <c r="TMY1" s="6"/>
      <c r="TMZ1" s="6"/>
      <c r="TNA1" s="6"/>
      <c r="TNB1" s="6"/>
      <c r="TNC1" s="6"/>
      <c r="TND1" s="6"/>
      <c r="TNE1" s="6"/>
      <c r="TNF1" s="6"/>
      <c r="TNG1" s="6"/>
      <c r="TNH1" s="6"/>
      <c r="TNI1" s="6"/>
      <c r="TNJ1" s="6"/>
      <c r="TNK1" s="6"/>
      <c r="TNL1" s="6"/>
      <c r="TNM1" s="6"/>
      <c r="TNN1" s="6"/>
      <c r="TNO1" s="6"/>
      <c r="TNP1" s="6"/>
      <c r="TNQ1" s="6"/>
      <c r="TNR1" s="6"/>
      <c r="TNS1" s="6"/>
      <c r="TNT1" s="6"/>
      <c r="TNU1" s="6"/>
      <c r="TNV1" s="6"/>
      <c r="TNW1" s="6"/>
      <c r="TNX1" s="6"/>
      <c r="TNY1" s="6"/>
      <c r="TNZ1" s="6"/>
      <c r="TOA1" s="6"/>
      <c r="TOB1" s="6"/>
      <c r="TOC1" s="6"/>
      <c r="TOD1" s="6"/>
      <c r="TOE1" s="6"/>
      <c r="TOF1" s="6"/>
      <c r="TOG1" s="6"/>
      <c r="TOH1" s="6"/>
      <c r="TOI1" s="6"/>
      <c r="TOJ1" s="6"/>
      <c r="TOK1" s="6"/>
      <c r="TOL1" s="6"/>
      <c r="TOM1" s="6"/>
      <c r="TON1" s="6"/>
      <c r="TOO1" s="6"/>
      <c r="TOP1" s="6"/>
      <c r="TOQ1" s="6"/>
      <c r="TOR1" s="6"/>
      <c r="TOS1" s="6"/>
      <c r="TOT1" s="6"/>
      <c r="TOU1" s="6"/>
      <c r="TOV1" s="6"/>
      <c r="TOW1" s="6"/>
      <c r="TOX1" s="6"/>
      <c r="TOY1" s="6"/>
      <c r="TOZ1" s="6"/>
      <c r="TPA1" s="6"/>
      <c r="TPB1" s="6"/>
      <c r="TPC1" s="6"/>
      <c r="TPD1" s="6"/>
      <c r="TPE1" s="6"/>
      <c r="TPF1" s="6"/>
      <c r="TPG1" s="6"/>
      <c r="TPH1" s="6"/>
      <c r="TPI1" s="6"/>
      <c r="TPJ1" s="6"/>
      <c r="TPK1" s="6"/>
      <c r="TPL1" s="6"/>
      <c r="TPM1" s="6"/>
      <c r="TPN1" s="6"/>
      <c r="TPO1" s="6"/>
      <c r="TPP1" s="6"/>
      <c r="TPQ1" s="6"/>
      <c r="TPR1" s="6"/>
      <c r="TPS1" s="6"/>
      <c r="TPT1" s="6"/>
      <c r="TPU1" s="6"/>
      <c r="TPV1" s="6"/>
      <c r="TPW1" s="6"/>
      <c r="TPX1" s="6"/>
      <c r="TPY1" s="6"/>
      <c r="TPZ1" s="6"/>
      <c r="TQA1" s="6"/>
      <c r="TQB1" s="6"/>
      <c r="TQC1" s="6"/>
      <c r="TQD1" s="6"/>
      <c r="TQE1" s="6"/>
      <c r="TQF1" s="6"/>
      <c r="TQG1" s="6"/>
      <c r="TQH1" s="6"/>
      <c r="TQI1" s="6"/>
      <c r="TQJ1" s="6"/>
      <c r="TQK1" s="6"/>
      <c r="TQL1" s="6"/>
      <c r="TQM1" s="6"/>
      <c r="TQN1" s="6"/>
      <c r="TQO1" s="6"/>
      <c r="TQP1" s="6"/>
      <c r="TQQ1" s="6"/>
      <c r="TQR1" s="6"/>
      <c r="TQS1" s="6"/>
      <c r="TQT1" s="6"/>
      <c r="TQU1" s="6"/>
      <c r="TQV1" s="6"/>
      <c r="TQW1" s="6"/>
      <c r="TQX1" s="6"/>
      <c r="TQY1" s="6"/>
      <c r="TQZ1" s="6"/>
      <c r="TRA1" s="6"/>
      <c r="TRB1" s="6"/>
      <c r="TRC1" s="6"/>
      <c r="TRD1" s="6"/>
      <c r="TRE1" s="6"/>
      <c r="TRF1" s="6"/>
      <c r="TRG1" s="6"/>
      <c r="TRH1" s="6"/>
      <c r="TRI1" s="6"/>
      <c r="TRJ1" s="6"/>
      <c r="TRK1" s="6"/>
      <c r="TRL1" s="6"/>
      <c r="TRM1" s="6"/>
      <c r="TRN1" s="6"/>
      <c r="TRO1" s="6"/>
      <c r="TRP1" s="6"/>
      <c r="TRQ1" s="6"/>
      <c r="TRR1" s="6"/>
      <c r="TRS1" s="6"/>
      <c r="TRT1" s="6"/>
      <c r="TRU1" s="6"/>
      <c r="TRV1" s="6"/>
      <c r="TRW1" s="6"/>
      <c r="TRX1" s="6"/>
      <c r="TRY1" s="6"/>
      <c r="TRZ1" s="6"/>
      <c r="TSA1" s="6"/>
      <c r="TSB1" s="6"/>
      <c r="TSC1" s="6"/>
      <c r="TSD1" s="6"/>
      <c r="TSE1" s="6"/>
      <c r="TSF1" s="6"/>
      <c r="TSG1" s="6"/>
      <c r="TSH1" s="6"/>
      <c r="TSI1" s="6"/>
      <c r="TSJ1" s="6"/>
      <c r="TSK1" s="6"/>
      <c r="TSL1" s="6"/>
      <c r="TSM1" s="6"/>
      <c r="TSN1" s="6"/>
      <c r="TSO1" s="6"/>
      <c r="TSP1" s="6"/>
      <c r="TSQ1" s="6"/>
      <c r="TSR1" s="6"/>
      <c r="TSS1" s="6"/>
      <c r="TST1" s="6"/>
      <c r="TSU1" s="6"/>
      <c r="TSV1" s="6"/>
      <c r="TSW1" s="6"/>
      <c r="TSX1" s="6"/>
      <c r="TSY1" s="6"/>
      <c r="TSZ1" s="6"/>
      <c r="TTA1" s="6"/>
      <c r="TTB1" s="6"/>
      <c r="TTC1" s="6"/>
      <c r="TTD1" s="6"/>
      <c r="TTE1" s="6"/>
      <c r="TTF1" s="6"/>
      <c r="TTG1" s="6"/>
      <c r="TTH1" s="6"/>
      <c r="TTI1" s="6"/>
      <c r="TTJ1" s="6"/>
      <c r="TTK1" s="6"/>
      <c r="TTL1" s="6"/>
      <c r="TTM1" s="6"/>
      <c r="TTN1" s="6"/>
      <c r="TTO1" s="6"/>
      <c r="TTP1" s="6"/>
      <c r="TTQ1" s="6"/>
      <c r="TTR1" s="6"/>
      <c r="TTS1" s="6"/>
      <c r="TTT1" s="6"/>
      <c r="TTU1" s="6"/>
      <c r="TTV1" s="6"/>
      <c r="TTW1" s="6"/>
      <c r="TTX1" s="6"/>
      <c r="TTY1" s="6"/>
      <c r="TTZ1" s="6"/>
      <c r="TUA1" s="6"/>
      <c r="TUB1" s="6"/>
      <c r="TUC1" s="6"/>
      <c r="TUD1" s="6"/>
      <c r="TUE1" s="6"/>
      <c r="TUF1" s="6"/>
      <c r="TUG1" s="6"/>
      <c r="TUH1" s="6"/>
      <c r="TUI1" s="6"/>
      <c r="TUJ1" s="6"/>
      <c r="TUK1" s="6"/>
      <c r="TUL1" s="6"/>
      <c r="TUM1" s="6"/>
      <c r="TUN1" s="6"/>
      <c r="TUO1" s="6"/>
      <c r="TUP1" s="6"/>
      <c r="TUQ1" s="6"/>
      <c r="TUR1" s="6"/>
      <c r="TUS1" s="6"/>
      <c r="TUT1" s="6"/>
      <c r="TUU1" s="6"/>
      <c r="TUV1" s="6"/>
      <c r="TUW1" s="6"/>
      <c r="TUX1" s="6"/>
      <c r="TUY1" s="6"/>
      <c r="TUZ1" s="6"/>
      <c r="TVA1" s="6"/>
      <c r="TVB1" s="6"/>
      <c r="TVC1" s="6"/>
      <c r="TVD1" s="6"/>
      <c r="TVE1" s="6"/>
      <c r="TVF1" s="6"/>
      <c r="TVG1" s="6"/>
      <c r="TVH1" s="6"/>
      <c r="TVI1" s="6"/>
      <c r="TVJ1" s="6"/>
      <c r="TVK1" s="6"/>
      <c r="TVL1" s="6"/>
      <c r="TVM1" s="6"/>
      <c r="TVN1" s="6"/>
      <c r="TVO1" s="6"/>
      <c r="TVP1" s="6"/>
      <c r="TVQ1" s="6"/>
      <c r="TVR1" s="6"/>
      <c r="TVS1" s="6"/>
      <c r="TVT1" s="6"/>
      <c r="TVU1" s="6"/>
      <c r="TVV1" s="6"/>
      <c r="TVW1" s="6"/>
      <c r="TVX1" s="6"/>
      <c r="TVY1" s="6"/>
      <c r="TVZ1" s="6"/>
      <c r="TWA1" s="6"/>
      <c r="TWB1" s="6"/>
      <c r="TWC1" s="6"/>
      <c r="TWD1" s="6"/>
      <c r="TWE1" s="6"/>
      <c r="TWF1" s="6"/>
      <c r="TWG1" s="6"/>
      <c r="TWH1" s="6"/>
      <c r="TWI1" s="6"/>
      <c r="TWJ1" s="6"/>
      <c r="TWK1" s="6"/>
      <c r="TWL1" s="6"/>
      <c r="TWM1" s="6"/>
      <c r="TWN1" s="6"/>
      <c r="TWO1" s="6"/>
      <c r="TWP1" s="6"/>
      <c r="TWQ1" s="6"/>
      <c r="TWR1" s="6"/>
      <c r="TWS1" s="6"/>
      <c r="TWT1" s="6"/>
      <c r="TWU1" s="6"/>
      <c r="TWV1" s="6"/>
      <c r="TWW1" s="6"/>
      <c r="TWX1" s="6"/>
      <c r="TWY1" s="6"/>
      <c r="TWZ1" s="6"/>
      <c r="TXA1" s="6"/>
      <c r="TXB1" s="6"/>
      <c r="TXC1" s="6"/>
      <c r="TXD1" s="6"/>
      <c r="TXE1" s="6"/>
      <c r="TXF1" s="6"/>
      <c r="TXG1" s="6"/>
      <c r="TXH1" s="6"/>
      <c r="TXI1" s="6"/>
      <c r="TXJ1" s="6"/>
      <c r="TXK1" s="6"/>
      <c r="TXL1" s="6"/>
      <c r="TXM1" s="6"/>
      <c r="TXN1" s="6"/>
      <c r="TXO1" s="6"/>
      <c r="TXP1" s="6"/>
      <c r="TXQ1" s="6"/>
      <c r="TXR1" s="6"/>
      <c r="TXS1" s="6"/>
      <c r="TXT1" s="6"/>
      <c r="TXU1" s="6"/>
      <c r="TXV1" s="6"/>
      <c r="TXW1" s="6"/>
      <c r="TXX1" s="6"/>
      <c r="TXY1" s="6"/>
      <c r="TXZ1" s="6"/>
      <c r="TYA1" s="6"/>
      <c r="TYB1" s="6"/>
      <c r="TYC1" s="6"/>
      <c r="TYD1" s="6"/>
      <c r="TYE1" s="6"/>
      <c r="TYF1" s="6"/>
      <c r="TYG1" s="6"/>
      <c r="TYH1" s="6"/>
      <c r="TYI1" s="6"/>
      <c r="TYJ1" s="6"/>
      <c r="TYK1" s="6"/>
      <c r="TYL1" s="6"/>
      <c r="TYM1" s="6"/>
      <c r="TYN1" s="6"/>
      <c r="TYO1" s="6"/>
      <c r="TYP1" s="6"/>
      <c r="TYQ1" s="6"/>
      <c r="TYR1" s="6"/>
      <c r="TYS1" s="6"/>
      <c r="TYT1" s="6"/>
      <c r="TYU1" s="6"/>
      <c r="TYV1" s="6"/>
      <c r="TYW1" s="6"/>
      <c r="TYX1" s="6"/>
      <c r="TYY1" s="6"/>
      <c r="TYZ1" s="6"/>
      <c r="TZA1" s="6"/>
      <c r="TZB1" s="6"/>
      <c r="TZC1" s="6"/>
      <c r="TZD1" s="6"/>
      <c r="TZE1" s="6"/>
      <c r="TZF1" s="6"/>
      <c r="TZG1" s="6"/>
      <c r="TZH1" s="6"/>
      <c r="TZI1" s="6"/>
      <c r="TZJ1" s="6"/>
      <c r="TZK1" s="6"/>
      <c r="TZL1" s="6"/>
      <c r="TZM1" s="6"/>
      <c r="TZN1" s="6"/>
      <c r="TZO1" s="6"/>
      <c r="TZP1" s="6"/>
      <c r="TZQ1" s="6"/>
      <c r="TZR1" s="6"/>
      <c r="TZS1" s="6"/>
      <c r="TZT1" s="6"/>
      <c r="TZU1" s="6"/>
      <c r="TZV1" s="6"/>
      <c r="TZW1" s="6"/>
      <c r="TZX1" s="6"/>
      <c r="TZY1" s="6"/>
      <c r="TZZ1" s="6"/>
      <c r="UAA1" s="6"/>
      <c r="UAB1" s="6"/>
      <c r="UAC1" s="6"/>
      <c r="UAD1" s="6"/>
      <c r="UAE1" s="6"/>
      <c r="UAF1" s="6"/>
      <c r="UAG1" s="6"/>
      <c r="UAH1" s="6"/>
      <c r="UAI1" s="6"/>
      <c r="UAJ1" s="6"/>
      <c r="UAK1" s="6"/>
      <c r="UAL1" s="6"/>
      <c r="UAM1" s="6"/>
      <c r="UAN1" s="6"/>
      <c r="UAO1" s="6"/>
      <c r="UAP1" s="6"/>
      <c r="UAQ1" s="6"/>
      <c r="UAR1" s="6"/>
      <c r="UAS1" s="6"/>
      <c r="UAT1" s="6"/>
      <c r="UAU1" s="6"/>
      <c r="UAV1" s="6"/>
      <c r="UAW1" s="6"/>
      <c r="UAX1" s="6"/>
      <c r="UAY1" s="6"/>
      <c r="UAZ1" s="6"/>
      <c r="UBA1" s="6"/>
      <c r="UBB1" s="6"/>
      <c r="UBC1" s="6"/>
      <c r="UBD1" s="6"/>
      <c r="UBE1" s="6"/>
      <c r="UBF1" s="6"/>
      <c r="UBG1" s="6"/>
      <c r="UBH1" s="6"/>
      <c r="UBI1" s="6"/>
      <c r="UBJ1" s="6"/>
      <c r="UBK1" s="6"/>
      <c r="UBL1" s="6"/>
      <c r="UBM1" s="6"/>
      <c r="UBN1" s="6"/>
      <c r="UBO1" s="6"/>
      <c r="UBP1" s="6"/>
      <c r="UBQ1" s="6"/>
      <c r="UBR1" s="6"/>
      <c r="UBS1" s="6"/>
      <c r="UBT1" s="6"/>
      <c r="UBU1" s="6"/>
      <c r="UBV1" s="6"/>
      <c r="UBW1" s="6"/>
      <c r="UBX1" s="6"/>
      <c r="UBY1" s="6"/>
      <c r="UBZ1" s="6"/>
      <c r="UCA1" s="6"/>
      <c r="UCB1" s="6"/>
      <c r="UCC1" s="6"/>
      <c r="UCD1" s="6"/>
      <c r="UCE1" s="6"/>
      <c r="UCF1" s="6"/>
      <c r="UCG1" s="6"/>
      <c r="UCH1" s="6"/>
      <c r="UCI1" s="6"/>
      <c r="UCJ1" s="6"/>
      <c r="UCK1" s="6"/>
      <c r="UCL1" s="6"/>
      <c r="UCM1" s="6"/>
      <c r="UCN1" s="6"/>
      <c r="UCO1" s="6"/>
      <c r="UCP1" s="6"/>
      <c r="UCQ1" s="6"/>
      <c r="UCR1" s="6"/>
      <c r="UCS1" s="6"/>
      <c r="UCT1" s="6"/>
      <c r="UCU1" s="6"/>
      <c r="UCV1" s="6"/>
      <c r="UCW1" s="6"/>
      <c r="UCX1" s="6"/>
      <c r="UCY1" s="6"/>
      <c r="UCZ1" s="6"/>
      <c r="UDA1" s="6"/>
      <c r="UDB1" s="6"/>
      <c r="UDC1" s="6"/>
      <c r="UDD1" s="6"/>
      <c r="UDE1" s="6"/>
      <c r="UDF1" s="6"/>
      <c r="UDG1" s="6"/>
      <c r="UDH1" s="6"/>
      <c r="UDI1" s="6"/>
      <c r="UDJ1" s="6"/>
      <c r="UDK1" s="6"/>
      <c r="UDL1" s="6"/>
      <c r="UDM1" s="6"/>
      <c r="UDN1" s="6"/>
      <c r="UDO1" s="6"/>
      <c r="UDP1" s="6"/>
      <c r="UDQ1" s="6"/>
      <c r="UDR1" s="6"/>
      <c r="UDS1" s="6"/>
      <c r="UDT1" s="6"/>
      <c r="UDU1" s="6"/>
      <c r="UDV1" s="6"/>
      <c r="UDW1" s="6"/>
      <c r="UDX1" s="6"/>
      <c r="UDY1" s="6"/>
      <c r="UDZ1" s="6"/>
      <c r="UEA1" s="6"/>
      <c r="UEB1" s="6"/>
      <c r="UEC1" s="6"/>
      <c r="UED1" s="6"/>
      <c r="UEE1" s="6"/>
      <c r="UEF1" s="6"/>
      <c r="UEG1" s="6"/>
      <c r="UEH1" s="6"/>
      <c r="UEI1" s="6"/>
      <c r="UEJ1" s="6"/>
      <c r="UEK1" s="6"/>
      <c r="UEL1" s="6"/>
      <c r="UEM1" s="6"/>
      <c r="UEN1" s="6"/>
      <c r="UEO1" s="6"/>
      <c r="UEP1" s="6"/>
      <c r="UEQ1" s="6"/>
      <c r="UER1" s="6"/>
      <c r="UES1" s="6"/>
      <c r="UET1" s="6"/>
      <c r="UEU1" s="6"/>
      <c r="UEV1" s="6"/>
      <c r="UEW1" s="6"/>
      <c r="UEX1" s="6"/>
      <c r="UEY1" s="6"/>
      <c r="UEZ1" s="6"/>
      <c r="UFA1" s="6"/>
      <c r="UFB1" s="6"/>
      <c r="UFC1" s="6"/>
      <c r="UFD1" s="6"/>
      <c r="UFE1" s="6"/>
      <c r="UFF1" s="6"/>
      <c r="UFG1" s="6"/>
      <c r="UFH1" s="6"/>
      <c r="UFI1" s="6"/>
      <c r="UFJ1" s="6"/>
      <c r="UFK1" s="6"/>
      <c r="UFL1" s="6"/>
      <c r="UFM1" s="6"/>
      <c r="UFN1" s="6"/>
      <c r="UFO1" s="6"/>
      <c r="UFP1" s="6"/>
      <c r="UFQ1" s="6"/>
      <c r="UFR1" s="6"/>
      <c r="UFS1" s="6"/>
      <c r="UFT1" s="6"/>
      <c r="UFU1" s="6"/>
      <c r="UFV1" s="6"/>
      <c r="UFW1" s="6"/>
      <c r="UFX1" s="6"/>
      <c r="UFY1" s="6"/>
      <c r="UFZ1" s="6"/>
      <c r="UGA1" s="6"/>
      <c r="UGB1" s="6"/>
      <c r="UGC1" s="6"/>
      <c r="UGD1" s="6"/>
      <c r="UGE1" s="6"/>
      <c r="UGF1" s="6"/>
      <c r="UGG1" s="6"/>
      <c r="UGH1" s="6"/>
      <c r="UGI1" s="6"/>
      <c r="UGJ1" s="6"/>
      <c r="UGK1" s="6"/>
      <c r="UGL1" s="6"/>
      <c r="UGM1" s="6"/>
      <c r="UGN1" s="6"/>
      <c r="UGO1" s="6"/>
      <c r="UGP1" s="6"/>
      <c r="UGQ1" s="6"/>
      <c r="UGR1" s="6"/>
      <c r="UGS1" s="6"/>
      <c r="UGT1" s="6"/>
      <c r="UGU1" s="6"/>
      <c r="UGV1" s="6"/>
      <c r="UGW1" s="6"/>
      <c r="UGX1" s="6"/>
      <c r="UGY1" s="6"/>
      <c r="UGZ1" s="6"/>
      <c r="UHA1" s="6"/>
      <c r="UHB1" s="6"/>
      <c r="UHC1" s="6"/>
      <c r="UHD1" s="6"/>
      <c r="UHE1" s="6"/>
      <c r="UHF1" s="6"/>
      <c r="UHG1" s="6"/>
      <c r="UHH1" s="6"/>
      <c r="UHI1" s="6"/>
      <c r="UHJ1" s="6"/>
      <c r="UHK1" s="6"/>
      <c r="UHL1" s="6"/>
      <c r="UHM1" s="6"/>
      <c r="UHN1" s="6"/>
      <c r="UHO1" s="6"/>
      <c r="UHP1" s="6"/>
      <c r="UHQ1" s="6"/>
      <c r="UHR1" s="6"/>
      <c r="UHS1" s="6"/>
      <c r="UHT1" s="6"/>
      <c r="UHU1" s="6"/>
      <c r="UHV1" s="6"/>
      <c r="UHW1" s="6"/>
      <c r="UHX1" s="6"/>
      <c r="UHY1" s="6"/>
      <c r="UHZ1" s="6"/>
      <c r="UIA1" s="6"/>
      <c r="UIB1" s="6"/>
      <c r="UIC1" s="6"/>
      <c r="UID1" s="6"/>
      <c r="UIE1" s="6"/>
      <c r="UIF1" s="6"/>
      <c r="UIG1" s="6"/>
      <c r="UIH1" s="6"/>
      <c r="UII1" s="6"/>
      <c r="UIJ1" s="6"/>
      <c r="UIK1" s="6"/>
      <c r="UIL1" s="6"/>
      <c r="UIM1" s="6"/>
      <c r="UIN1" s="6"/>
      <c r="UIO1" s="6"/>
      <c r="UIP1" s="6"/>
      <c r="UIQ1" s="6"/>
      <c r="UIR1" s="6"/>
      <c r="UIS1" s="6"/>
      <c r="UIT1" s="6"/>
      <c r="UIU1" s="6"/>
      <c r="UIV1" s="6"/>
      <c r="UIW1" s="6"/>
      <c r="UIX1" s="6"/>
      <c r="UIY1" s="6"/>
      <c r="UIZ1" s="6"/>
      <c r="UJA1" s="6"/>
      <c r="UJB1" s="6"/>
      <c r="UJC1" s="6"/>
      <c r="UJD1" s="6"/>
      <c r="UJE1" s="6"/>
      <c r="UJF1" s="6"/>
      <c r="UJG1" s="6"/>
      <c r="UJH1" s="6"/>
      <c r="UJI1" s="6"/>
      <c r="UJJ1" s="6"/>
      <c r="UJK1" s="6"/>
      <c r="UJL1" s="6"/>
      <c r="UJM1" s="6"/>
      <c r="UJN1" s="6"/>
      <c r="UJO1" s="6"/>
      <c r="UJP1" s="6"/>
      <c r="UJQ1" s="6"/>
      <c r="UJR1" s="6"/>
      <c r="UJS1" s="6"/>
      <c r="UJT1" s="6"/>
      <c r="UJU1" s="6"/>
      <c r="UJV1" s="6"/>
      <c r="UJW1" s="6"/>
      <c r="UJX1" s="6"/>
      <c r="UJY1" s="6"/>
      <c r="UJZ1" s="6"/>
      <c r="UKA1" s="6"/>
      <c r="UKB1" s="6"/>
      <c r="UKC1" s="6"/>
      <c r="UKD1" s="6"/>
      <c r="UKE1" s="6"/>
      <c r="UKF1" s="6"/>
      <c r="UKG1" s="6"/>
      <c r="UKH1" s="6"/>
      <c r="UKI1" s="6"/>
      <c r="UKJ1" s="6"/>
      <c r="UKK1" s="6"/>
      <c r="UKL1" s="6"/>
      <c r="UKM1" s="6"/>
      <c r="UKN1" s="6"/>
      <c r="UKO1" s="6"/>
      <c r="UKP1" s="6"/>
      <c r="UKQ1" s="6"/>
      <c r="UKR1" s="6"/>
      <c r="UKS1" s="6"/>
      <c r="UKT1" s="6"/>
      <c r="UKU1" s="6"/>
      <c r="UKV1" s="6"/>
      <c r="UKW1" s="6"/>
      <c r="UKX1" s="6"/>
      <c r="UKY1" s="6"/>
      <c r="UKZ1" s="6"/>
      <c r="ULA1" s="6"/>
      <c r="ULB1" s="6"/>
      <c r="ULC1" s="6"/>
      <c r="ULD1" s="6"/>
      <c r="ULE1" s="6"/>
      <c r="ULF1" s="6"/>
      <c r="ULG1" s="6"/>
      <c r="ULH1" s="6"/>
      <c r="ULI1" s="6"/>
      <c r="ULJ1" s="6"/>
      <c r="ULK1" s="6"/>
      <c r="ULL1" s="6"/>
      <c r="ULM1" s="6"/>
      <c r="ULN1" s="6"/>
      <c r="ULO1" s="6"/>
      <c r="ULP1" s="6"/>
      <c r="ULQ1" s="6"/>
      <c r="ULR1" s="6"/>
      <c r="ULS1" s="6"/>
      <c r="ULT1" s="6"/>
      <c r="ULU1" s="6"/>
      <c r="ULV1" s="6"/>
      <c r="ULW1" s="6"/>
      <c r="ULX1" s="6"/>
      <c r="ULY1" s="6"/>
      <c r="ULZ1" s="6"/>
      <c r="UMA1" s="6"/>
      <c r="UMB1" s="6"/>
      <c r="UMC1" s="6"/>
      <c r="UMD1" s="6"/>
      <c r="UME1" s="6"/>
      <c r="UMF1" s="6"/>
      <c r="UMG1" s="6"/>
      <c r="UMH1" s="6"/>
      <c r="UMI1" s="6"/>
      <c r="UMJ1" s="6"/>
      <c r="UMK1" s="6"/>
      <c r="UML1" s="6"/>
      <c r="UMM1" s="6"/>
      <c r="UMN1" s="6"/>
      <c r="UMO1" s="6"/>
      <c r="UMP1" s="6"/>
      <c r="UMQ1" s="6"/>
      <c r="UMR1" s="6"/>
      <c r="UMS1" s="6"/>
      <c r="UMT1" s="6"/>
      <c r="UMU1" s="6"/>
      <c r="UMV1" s="6"/>
      <c r="UMW1" s="6"/>
      <c r="UMX1" s="6"/>
      <c r="UMY1" s="6"/>
      <c r="UMZ1" s="6"/>
      <c r="UNA1" s="6"/>
      <c r="UNB1" s="6"/>
      <c r="UNC1" s="6"/>
      <c r="UND1" s="6"/>
      <c r="UNE1" s="6"/>
      <c r="UNF1" s="6"/>
      <c r="UNG1" s="6"/>
      <c r="UNH1" s="6"/>
      <c r="UNI1" s="6"/>
      <c r="UNJ1" s="6"/>
      <c r="UNK1" s="6"/>
      <c r="UNL1" s="6"/>
      <c r="UNM1" s="6"/>
      <c r="UNN1" s="6"/>
      <c r="UNO1" s="6"/>
      <c r="UNP1" s="6"/>
      <c r="UNQ1" s="6"/>
      <c r="UNR1" s="6"/>
      <c r="UNS1" s="6"/>
      <c r="UNT1" s="6"/>
      <c r="UNU1" s="6"/>
      <c r="UNV1" s="6"/>
      <c r="UNW1" s="6"/>
      <c r="UNX1" s="6"/>
      <c r="UNY1" s="6"/>
      <c r="UNZ1" s="6"/>
      <c r="UOA1" s="6"/>
      <c r="UOB1" s="6"/>
      <c r="UOC1" s="6"/>
      <c r="UOD1" s="6"/>
      <c r="UOE1" s="6"/>
      <c r="UOF1" s="6"/>
      <c r="UOG1" s="6"/>
      <c r="UOH1" s="6"/>
      <c r="UOI1" s="6"/>
      <c r="UOJ1" s="6"/>
      <c r="UOK1" s="6"/>
      <c r="UOL1" s="6"/>
      <c r="UOM1" s="6"/>
      <c r="UON1" s="6"/>
      <c r="UOO1" s="6"/>
      <c r="UOP1" s="6"/>
      <c r="UOQ1" s="6"/>
      <c r="UOR1" s="6"/>
      <c r="UOS1" s="6"/>
      <c r="UOT1" s="6"/>
      <c r="UOU1" s="6"/>
      <c r="UOV1" s="6"/>
      <c r="UOW1" s="6"/>
      <c r="UOX1" s="6"/>
      <c r="UOY1" s="6"/>
      <c r="UOZ1" s="6"/>
      <c r="UPA1" s="6"/>
      <c r="UPB1" s="6"/>
      <c r="UPC1" s="6"/>
      <c r="UPD1" s="6"/>
      <c r="UPE1" s="6"/>
      <c r="UPF1" s="6"/>
      <c r="UPG1" s="6"/>
      <c r="UPH1" s="6"/>
      <c r="UPI1" s="6"/>
      <c r="UPJ1" s="6"/>
      <c r="UPK1" s="6"/>
      <c r="UPL1" s="6"/>
      <c r="UPM1" s="6"/>
      <c r="UPN1" s="6"/>
      <c r="UPO1" s="6"/>
      <c r="UPP1" s="6"/>
      <c r="UPQ1" s="6"/>
      <c r="UPR1" s="6"/>
      <c r="UPS1" s="6"/>
      <c r="UPT1" s="6"/>
      <c r="UPU1" s="6"/>
      <c r="UPV1" s="6"/>
      <c r="UPW1" s="6"/>
      <c r="UPX1" s="6"/>
      <c r="UPY1" s="6"/>
      <c r="UPZ1" s="6"/>
      <c r="UQA1" s="6"/>
      <c r="UQB1" s="6"/>
      <c r="UQC1" s="6"/>
      <c r="UQD1" s="6"/>
      <c r="UQE1" s="6"/>
      <c r="UQF1" s="6"/>
      <c r="UQG1" s="6"/>
      <c r="UQH1" s="6"/>
      <c r="UQI1" s="6"/>
      <c r="UQJ1" s="6"/>
      <c r="UQK1" s="6"/>
      <c r="UQL1" s="6"/>
      <c r="UQM1" s="6"/>
      <c r="UQN1" s="6"/>
      <c r="UQO1" s="6"/>
      <c r="UQP1" s="6"/>
      <c r="UQQ1" s="6"/>
      <c r="UQR1" s="6"/>
      <c r="UQS1" s="6"/>
      <c r="UQT1" s="6"/>
      <c r="UQU1" s="6"/>
      <c r="UQV1" s="6"/>
      <c r="UQW1" s="6"/>
      <c r="UQX1" s="6"/>
      <c r="UQY1" s="6"/>
      <c r="UQZ1" s="6"/>
      <c r="URA1" s="6"/>
      <c r="URB1" s="6"/>
      <c r="URC1" s="6"/>
      <c r="URD1" s="6"/>
      <c r="URE1" s="6"/>
      <c r="URF1" s="6"/>
      <c r="URG1" s="6"/>
      <c r="URH1" s="6"/>
      <c r="URI1" s="6"/>
      <c r="URJ1" s="6"/>
      <c r="URK1" s="6"/>
      <c r="URL1" s="6"/>
      <c r="URM1" s="6"/>
      <c r="URN1" s="6"/>
      <c r="URO1" s="6"/>
      <c r="URP1" s="6"/>
      <c r="URQ1" s="6"/>
      <c r="URR1" s="6"/>
      <c r="URS1" s="6"/>
      <c r="URT1" s="6"/>
      <c r="URU1" s="6"/>
      <c r="URV1" s="6"/>
      <c r="URW1" s="6"/>
      <c r="URX1" s="6"/>
      <c r="URY1" s="6"/>
      <c r="URZ1" s="6"/>
      <c r="USA1" s="6"/>
      <c r="USB1" s="6"/>
      <c r="USC1" s="6"/>
      <c r="USD1" s="6"/>
      <c r="USE1" s="6"/>
      <c r="USF1" s="6"/>
      <c r="USG1" s="6"/>
      <c r="USH1" s="6"/>
      <c r="USI1" s="6"/>
      <c r="USJ1" s="6"/>
      <c r="USK1" s="6"/>
      <c r="USL1" s="6"/>
      <c r="USM1" s="6"/>
      <c r="USN1" s="6"/>
      <c r="USO1" s="6"/>
      <c r="USP1" s="6"/>
      <c r="USQ1" s="6"/>
      <c r="USR1" s="6"/>
      <c r="USS1" s="6"/>
      <c r="UST1" s="6"/>
      <c r="USU1" s="6"/>
      <c r="USV1" s="6"/>
      <c r="USW1" s="6"/>
      <c r="USX1" s="6"/>
      <c r="USY1" s="6"/>
      <c r="USZ1" s="6"/>
      <c r="UTA1" s="6"/>
      <c r="UTB1" s="6"/>
      <c r="UTC1" s="6"/>
      <c r="UTD1" s="6"/>
      <c r="UTE1" s="6"/>
      <c r="UTF1" s="6"/>
      <c r="UTG1" s="6"/>
      <c r="UTH1" s="6"/>
      <c r="UTI1" s="6"/>
      <c r="UTJ1" s="6"/>
      <c r="UTK1" s="6"/>
      <c r="UTL1" s="6"/>
      <c r="UTM1" s="6"/>
      <c r="UTN1" s="6"/>
      <c r="UTO1" s="6"/>
      <c r="UTP1" s="6"/>
      <c r="UTQ1" s="6"/>
      <c r="UTR1" s="6"/>
      <c r="UTS1" s="6"/>
      <c r="UTT1" s="6"/>
      <c r="UTU1" s="6"/>
      <c r="UTV1" s="6"/>
      <c r="UTW1" s="6"/>
      <c r="UTX1" s="6"/>
      <c r="UTY1" s="6"/>
      <c r="UTZ1" s="6"/>
      <c r="UUA1" s="6"/>
      <c r="UUB1" s="6"/>
      <c r="UUC1" s="6"/>
      <c r="UUD1" s="6"/>
      <c r="UUE1" s="6"/>
      <c r="UUF1" s="6"/>
      <c r="UUG1" s="6"/>
      <c r="UUH1" s="6"/>
      <c r="UUI1" s="6"/>
      <c r="UUJ1" s="6"/>
      <c r="UUK1" s="6"/>
      <c r="UUL1" s="6"/>
      <c r="UUM1" s="6"/>
      <c r="UUN1" s="6"/>
      <c r="UUO1" s="6"/>
      <c r="UUP1" s="6"/>
      <c r="UUQ1" s="6"/>
      <c r="UUR1" s="6"/>
      <c r="UUS1" s="6"/>
      <c r="UUT1" s="6"/>
      <c r="UUU1" s="6"/>
      <c r="UUV1" s="6"/>
      <c r="UUW1" s="6"/>
      <c r="UUX1" s="6"/>
      <c r="UUY1" s="6"/>
      <c r="UUZ1" s="6"/>
      <c r="UVA1" s="6"/>
      <c r="UVB1" s="6"/>
      <c r="UVC1" s="6"/>
      <c r="UVD1" s="6"/>
      <c r="UVE1" s="6"/>
      <c r="UVF1" s="6"/>
      <c r="UVG1" s="6"/>
      <c r="UVH1" s="6"/>
      <c r="UVI1" s="6"/>
      <c r="UVJ1" s="6"/>
      <c r="UVK1" s="6"/>
      <c r="UVL1" s="6"/>
      <c r="UVM1" s="6"/>
      <c r="UVN1" s="6"/>
      <c r="UVO1" s="6"/>
      <c r="UVP1" s="6"/>
      <c r="UVQ1" s="6"/>
      <c r="UVR1" s="6"/>
      <c r="UVS1" s="6"/>
      <c r="UVT1" s="6"/>
      <c r="UVU1" s="6"/>
      <c r="UVV1" s="6"/>
      <c r="UVW1" s="6"/>
      <c r="UVX1" s="6"/>
      <c r="UVY1" s="6"/>
      <c r="UVZ1" s="6"/>
      <c r="UWA1" s="6"/>
      <c r="UWB1" s="6"/>
      <c r="UWC1" s="6"/>
      <c r="UWD1" s="6"/>
      <c r="UWE1" s="6"/>
      <c r="UWF1" s="6"/>
      <c r="UWG1" s="6"/>
      <c r="UWH1" s="6"/>
      <c r="UWI1" s="6"/>
      <c r="UWJ1" s="6"/>
      <c r="UWK1" s="6"/>
      <c r="UWL1" s="6"/>
      <c r="UWM1" s="6"/>
      <c r="UWN1" s="6"/>
      <c r="UWO1" s="6"/>
      <c r="UWP1" s="6"/>
      <c r="UWQ1" s="6"/>
      <c r="UWR1" s="6"/>
      <c r="UWS1" s="6"/>
      <c r="UWT1" s="6"/>
      <c r="UWU1" s="6"/>
      <c r="UWV1" s="6"/>
      <c r="UWW1" s="6"/>
      <c r="UWX1" s="6"/>
      <c r="UWY1" s="6"/>
      <c r="UWZ1" s="6"/>
      <c r="UXA1" s="6"/>
      <c r="UXB1" s="6"/>
      <c r="UXC1" s="6"/>
      <c r="UXD1" s="6"/>
      <c r="UXE1" s="6"/>
      <c r="UXF1" s="6"/>
      <c r="UXG1" s="6"/>
      <c r="UXH1" s="6"/>
      <c r="UXI1" s="6"/>
      <c r="UXJ1" s="6"/>
      <c r="UXK1" s="6"/>
      <c r="UXL1" s="6"/>
      <c r="UXM1" s="6"/>
      <c r="UXN1" s="6"/>
      <c r="UXO1" s="6"/>
      <c r="UXP1" s="6"/>
      <c r="UXQ1" s="6"/>
      <c r="UXR1" s="6"/>
      <c r="UXS1" s="6"/>
      <c r="UXT1" s="6"/>
      <c r="UXU1" s="6"/>
      <c r="UXV1" s="6"/>
      <c r="UXW1" s="6"/>
      <c r="UXX1" s="6"/>
      <c r="UXY1" s="6"/>
      <c r="UXZ1" s="6"/>
      <c r="UYA1" s="6"/>
      <c r="UYB1" s="6"/>
      <c r="UYC1" s="6"/>
      <c r="UYD1" s="6"/>
      <c r="UYE1" s="6"/>
      <c r="UYF1" s="6"/>
      <c r="UYG1" s="6"/>
      <c r="UYH1" s="6"/>
      <c r="UYI1" s="6"/>
      <c r="UYJ1" s="6"/>
      <c r="UYK1" s="6"/>
      <c r="UYL1" s="6"/>
      <c r="UYM1" s="6"/>
      <c r="UYN1" s="6"/>
      <c r="UYO1" s="6"/>
      <c r="UYP1" s="6"/>
      <c r="UYQ1" s="6"/>
      <c r="UYR1" s="6"/>
      <c r="UYS1" s="6"/>
      <c r="UYT1" s="6"/>
      <c r="UYU1" s="6"/>
      <c r="UYV1" s="6"/>
      <c r="UYW1" s="6"/>
      <c r="UYX1" s="6"/>
      <c r="UYY1" s="6"/>
      <c r="UYZ1" s="6"/>
      <c r="UZA1" s="6"/>
      <c r="UZB1" s="6"/>
      <c r="UZC1" s="6"/>
      <c r="UZD1" s="6"/>
      <c r="UZE1" s="6"/>
      <c r="UZF1" s="6"/>
      <c r="UZG1" s="6"/>
      <c r="UZH1" s="6"/>
      <c r="UZI1" s="6"/>
      <c r="UZJ1" s="6"/>
      <c r="UZK1" s="6"/>
      <c r="UZL1" s="6"/>
      <c r="UZM1" s="6"/>
      <c r="UZN1" s="6"/>
      <c r="UZO1" s="6"/>
      <c r="UZP1" s="6"/>
      <c r="UZQ1" s="6"/>
      <c r="UZR1" s="6"/>
      <c r="UZS1" s="6"/>
      <c r="UZT1" s="6"/>
      <c r="UZU1" s="6"/>
      <c r="UZV1" s="6"/>
      <c r="UZW1" s="6"/>
      <c r="UZX1" s="6"/>
      <c r="UZY1" s="6"/>
      <c r="UZZ1" s="6"/>
      <c r="VAA1" s="6"/>
      <c r="VAB1" s="6"/>
      <c r="VAC1" s="6"/>
      <c r="VAD1" s="6"/>
      <c r="VAE1" s="6"/>
      <c r="VAF1" s="6"/>
      <c r="VAG1" s="6"/>
      <c r="VAH1" s="6"/>
      <c r="VAI1" s="6"/>
      <c r="VAJ1" s="6"/>
      <c r="VAK1" s="6"/>
      <c r="VAL1" s="6"/>
      <c r="VAM1" s="6"/>
      <c r="VAN1" s="6"/>
      <c r="VAO1" s="6"/>
      <c r="VAP1" s="6"/>
      <c r="VAQ1" s="6"/>
      <c r="VAR1" s="6"/>
      <c r="VAS1" s="6"/>
      <c r="VAT1" s="6"/>
      <c r="VAU1" s="6"/>
      <c r="VAV1" s="6"/>
      <c r="VAW1" s="6"/>
      <c r="VAX1" s="6"/>
      <c r="VAY1" s="6"/>
      <c r="VAZ1" s="6"/>
      <c r="VBA1" s="6"/>
      <c r="VBB1" s="6"/>
      <c r="VBC1" s="6"/>
      <c r="VBD1" s="6"/>
      <c r="VBE1" s="6"/>
      <c r="VBF1" s="6"/>
      <c r="VBG1" s="6"/>
      <c r="VBH1" s="6"/>
      <c r="VBI1" s="6"/>
      <c r="VBJ1" s="6"/>
      <c r="VBK1" s="6"/>
      <c r="VBL1" s="6"/>
      <c r="VBM1" s="6"/>
      <c r="VBN1" s="6"/>
      <c r="VBO1" s="6"/>
      <c r="VBP1" s="6"/>
      <c r="VBQ1" s="6"/>
      <c r="VBR1" s="6"/>
      <c r="VBS1" s="6"/>
      <c r="VBT1" s="6"/>
      <c r="VBU1" s="6"/>
      <c r="VBV1" s="6"/>
      <c r="VBW1" s="6"/>
      <c r="VBX1" s="6"/>
      <c r="VBY1" s="6"/>
      <c r="VBZ1" s="6"/>
      <c r="VCA1" s="6"/>
      <c r="VCB1" s="6"/>
      <c r="VCC1" s="6"/>
      <c r="VCD1" s="6"/>
      <c r="VCE1" s="6"/>
      <c r="VCF1" s="6"/>
      <c r="VCG1" s="6"/>
      <c r="VCH1" s="6"/>
      <c r="VCI1" s="6"/>
      <c r="VCJ1" s="6"/>
      <c r="VCK1" s="6"/>
      <c r="VCL1" s="6"/>
      <c r="VCM1" s="6"/>
      <c r="VCN1" s="6"/>
      <c r="VCO1" s="6"/>
      <c r="VCP1" s="6"/>
      <c r="VCQ1" s="6"/>
      <c r="VCR1" s="6"/>
      <c r="VCS1" s="6"/>
      <c r="VCT1" s="6"/>
      <c r="VCU1" s="6"/>
      <c r="VCV1" s="6"/>
      <c r="VCW1" s="6"/>
      <c r="VCX1" s="6"/>
      <c r="VCY1" s="6"/>
      <c r="VCZ1" s="6"/>
      <c r="VDA1" s="6"/>
      <c r="VDB1" s="6"/>
      <c r="VDC1" s="6"/>
      <c r="VDD1" s="6"/>
      <c r="VDE1" s="6"/>
      <c r="VDF1" s="6"/>
      <c r="VDG1" s="6"/>
      <c r="VDH1" s="6"/>
      <c r="VDI1" s="6"/>
      <c r="VDJ1" s="6"/>
      <c r="VDK1" s="6"/>
      <c r="VDL1" s="6"/>
      <c r="VDM1" s="6"/>
      <c r="VDN1" s="6"/>
      <c r="VDO1" s="6"/>
      <c r="VDP1" s="6"/>
      <c r="VDQ1" s="6"/>
      <c r="VDR1" s="6"/>
      <c r="VDS1" s="6"/>
      <c r="VDT1" s="6"/>
      <c r="VDU1" s="6"/>
      <c r="VDV1" s="6"/>
      <c r="VDW1" s="6"/>
      <c r="VDX1" s="6"/>
      <c r="VDY1" s="6"/>
      <c r="VDZ1" s="6"/>
      <c r="VEA1" s="6"/>
      <c r="VEB1" s="6"/>
      <c r="VEC1" s="6"/>
      <c r="VED1" s="6"/>
      <c r="VEE1" s="6"/>
      <c r="VEF1" s="6"/>
      <c r="VEG1" s="6"/>
      <c r="VEH1" s="6"/>
      <c r="VEI1" s="6"/>
      <c r="VEJ1" s="6"/>
      <c r="VEK1" s="6"/>
      <c r="VEL1" s="6"/>
      <c r="VEM1" s="6"/>
      <c r="VEN1" s="6"/>
      <c r="VEO1" s="6"/>
      <c r="VEP1" s="6"/>
      <c r="VEQ1" s="6"/>
      <c r="VER1" s="6"/>
      <c r="VES1" s="6"/>
      <c r="VET1" s="6"/>
      <c r="VEU1" s="6"/>
      <c r="VEV1" s="6"/>
      <c r="VEW1" s="6"/>
      <c r="VEX1" s="6"/>
      <c r="VEY1" s="6"/>
      <c r="VEZ1" s="6"/>
      <c r="VFA1" s="6"/>
      <c r="VFB1" s="6"/>
      <c r="VFC1" s="6"/>
      <c r="VFD1" s="6"/>
      <c r="VFE1" s="6"/>
      <c r="VFF1" s="6"/>
      <c r="VFG1" s="6"/>
      <c r="VFH1" s="6"/>
      <c r="VFI1" s="6"/>
      <c r="VFJ1" s="6"/>
      <c r="VFK1" s="6"/>
      <c r="VFL1" s="6"/>
      <c r="VFM1" s="6"/>
      <c r="VFN1" s="6"/>
      <c r="VFO1" s="6"/>
      <c r="VFP1" s="6"/>
      <c r="VFQ1" s="6"/>
      <c r="VFR1" s="6"/>
      <c r="VFS1" s="6"/>
      <c r="VFT1" s="6"/>
      <c r="VFU1" s="6"/>
      <c r="VFV1" s="6"/>
      <c r="VFW1" s="6"/>
      <c r="VFX1" s="6"/>
      <c r="VFY1" s="6"/>
      <c r="VFZ1" s="6"/>
      <c r="VGA1" s="6"/>
      <c r="VGB1" s="6"/>
      <c r="VGC1" s="6"/>
      <c r="VGD1" s="6"/>
      <c r="VGE1" s="6"/>
      <c r="VGF1" s="6"/>
      <c r="VGG1" s="6"/>
      <c r="VGH1" s="6"/>
      <c r="VGI1" s="6"/>
      <c r="VGJ1" s="6"/>
      <c r="VGK1" s="6"/>
      <c r="VGL1" s="6"/>
      <c r="VGM1" s="6"/>
      <c r="VGN1" s="6"/>
      <c r="VGO1" s="6"/>
      <c r="VGP1" s="6"/>
      <c r="VGQ1" s="6"/>
      <c r="VGR1" s="6"/>
      <c r="VGS1" s="6"/>
      <c r="VGT1" s="6"/>
      <c r="VGU1" s="6"/>
      <c r="VGV1" s="6"/>
      <c r="VGW1" s="6"/>
      <c r="VGX1" s="6"/>
      <c r="VGY1" s="6"/>
      <c r="VGZ1" s="6"/>
      <c r="VHA1" s="6"/>
      <c r="VHB1" s="6"/>
      <c r="VHC1" s="6"/>
      <c r="VHD1" s="6"/>
      <c r="VHE1" s="6"/>
      <c r="VHF1" s="6"/>
      <c r="VHG1" s="6"/>
      <c r="VHH1" s="6"/>
      <c r="VHI1" s="6"/>
      <c r="VHJ1" s="6"/>
      <c r="VHK1" s="6"/>
      <c r="VHL1" s="6"/>
      <c r="VHM1" s="6"/>
      <c r="VHN1" s="6"/>
      <c r="VHO1" s="6"/>
      <c r="VHP1" s="6"/>
      <c r="VHQ1" s="6"/>
      <c r="VHR1" s="6"/>
      <c r="VHS1" s="6"/>
      <c r="VHT1" s="6"/>
      <c r="VHU1" s="6"/>
      <c r="VHV1" s="6"/>
      <c r="VHW1" s="6"/>
      <c r="VHX1" s="6"/>
      <c r="VHY1" s="6"/>
      <c r="VHZ1" s="6"/>
      <c r="VIA1" s="6"/>
      <c r="VIB1" s="6"/>
      <c r="VIC1" s="6"/>
      <c r="VID1" s="6"/>
      <c r="VIE1" s="6"/>
      <c r="VIF1" s="6"/>
      <c r="VIG1" s="6"/>
      <c r="VIH1" s="6"/>
      <c r="VII1" s="6"/>
      <c r="VIJ1" s="6"/>
      <c r="VIK1" s="6"/>
      <c r="VIL1" s="6"/>
      <c r="VIM1" s="6"/>
      <c r="VIN1" s="6"/>
      <c r="VIO1" s="6"/>
      <c r="VIP1" s="6"/>
      <c r="VIQ1" s="6"/>
      <c r="VIR1" s="6"/>
      <c r="VIS1" s="6"/>
      <c r="VIT1" s="6"/>
      <c r="VIU1" s="6"/>
      <c r="VIV1" s="6"/>
      <c r="VIW1" s="6"/>
      <c r="VIX1" s="6"/>
      <c r="VIY1" s="6"/>
      <c r="VIZ1" s="6"/>
      <c r="VJA1" s="6"/>
      <c r="VJB1" s="6"/>
      <c r="VJC1" s="6"/>
      <c r="VJD1" s="6"/>
      <c r="VJE1" s="6"/>
      <c r="VJF1" s="6"/>
      <c r="VJG1" s="6"/>
      <c r="VJH1" s="6"/>
      <c r="VJI1" s="6"/>
      <c r="VJJ1" s="6"/>
      <c r="VJK1" s="6"/>
      <c r="VJL1" s="6"/>
      <c r="VJM1" s="6"/>
      <c r="VJN1" s="6"/>
      <c r="VJO1" s="6"/>
      <c r="VJP1" s="6"/>
      <c r="VJQ1" s="6"/>
      <c r="VJR1" s="6"/>
      <c r="VJS1" s="6"/>
      <c r="VJT1" s="6"/>
      <c r="VJU1" s="6"/>
      <c r="VJV1" s="6"/>
      <c r="VJW1" s="6"/>
      <c r="VJX1" s="6"/>
      <c r="VJY1" s="6"/>
      <c r="VJZ1" s="6"/>
      <c r="VKA1" s="6"/>
      <c r="VKB1" s="6"/>
      <c r="VKC1" s="6"/>
      <c r="VKD1" s="6"/>
      <c r="VKE1" s="6"/>
      <c r="VKF1" s="6"/>
      <c r="VKG1" s="6"/>
      <c r="VKH1" s="6"/>
      <c r="VKI1" s="6"/>
      <c r="VKJ1" s="6"/>
      <c r="VKK1" s="6"/>
      <c r="VKL1" s="6"/>
      <c r="VKM1" s="6"/>
      <c r="VKN1" s="6"/>
      <c r="VKO1" s="6"/>
      <c r="VKP1" s="6"/>
      <c r="VKQ1" s="6"/>
      <c r="VKR1" s="6"/>
      <c r="VKS1" s="6"/>
      <c r="VKT1" s="6"/>
      <c r="VKU1" s="6"/>
      <c r="VKV1" s="6"/>
      <c r="VKW1" s="6"/>
      <c r="VKX1" s="6"/>
      <c r="VKY1" s="6"/>
      <c r="VKZ1" s="6"/>
      <c r="VLA1" s="6"/>
      <c r="VLB1" s="6"/>
      <c r="VLC1" s="6"/>
      <c r="VLD1" s="6"/>
      <c r="VLE1" s="6"/>
      <c r="VLF1" s="6"/>
      <c r="VLG1" s="6"/>
      <c r="VLH1" s="6"/>
      <c r="VLI1" s="6"/>
      <c r="VLJ1" s="6"/>
      <c r="VLK1" s="6"/>
      <c r="VLL1" s="6"/>
      <c r="VLM1" s="6"/>
      <c r="VLN1" s="6"/>
      <c r="VLO1" s="6"/>
      <c r="VLP1" s="6"/>
      <c r="VLQ1" s="6"/>
      <c r="VLR1" s="6"/>
      <c r="VLS1" s="6"/>
      <c r="VLT1" s="6"/>
      <c r="VLU1" s="6"/>
      <c r="VLV1" s="6"/>
      <c r="VLW1" s="6"/>
      <c r="VLX1" s="6"/>
      <c r="VLY1" s="6"/>
      <c r="VLZ1" s="6"/>
      <c r="VMA1" s="6"/>
      <c r="VMB1" s="6"/>
      <c r="VMC1" s="6"/>
      <c r="VMD1" s="6"/>
      <c r="VME1" s="6"/>
      <c r="VMF1" s="6"/>
      <c r="VMG1" s="6"/>
      <c r="VMH1" s="6"/>
      <c r="VMI1" s="6"/>
      <c r="VMJ1" s="6"/>
      <c r="VMK1" s="6"/>
      <c r="VML1" s="6"/>
      <c r="VMM1" s="6"/>
      <c r="VMN1" s="6"/>
      <c r="VMO1" s="6"/>
      <c r="VMP1" s="6"/>
      <c r="VMQ1" s="6"/>
      <c r="VMR1" s="6"/>
      <c r="VMS1" s="6"/>
      <c r="VMT1" s="6"/>
      <c r="VMU1" s="6"/>
      <c r="VMV1" s="6"/>
      <c r="VMW1" s="6"/>
      <c r="VMX1" s="6"/>
      <c r="VMY1" s="6"/>
      <c r="VMZ1" s="6"/>
      <c r="VNA1" s="6"/>
      <c r="VNB1" s="6"/>
      <c r="VNC1" s="6"/>
      <c r="VND1" s="6"/>
      <c r="VNE1" s="6"/>
      <c r="VNF1" s="6"/>
      <c r="VNG1" s="6"/>
      <c r="VNH1" s="6"/>
      <c r="VNI1" s="6"/>
      <c r="VNJ1" s="6"/>
      <c r="VNK1" s="6"/>
      <c r="VNL1" s="6"/>
      <c r="VNM1" s="6"/>
      <c r="VNN1" s="6"/>
      <c r="VNO1" s="6"/>
      <c r="VNP1" s="6"/>
      <c r="VNQ1" s="6"/>
      <c r="VNR1" s="6"/>
      <c r="VNS1" s="6"/>
      <c r="VNT1" s="6"/>
      <c r="VNU1" s="6"/>
      <c r="VNV1" s="6"/>
      <c r="VNW1" s="6"/>
      <c r="VNX1" s="6"/>
      <c r="VNY1" s="6"/>
      <c r="VNZ1" s="6"/>
      <c r="VOA1" s="6"/>
      <c r="VOB1" s="6"/>
      <c r="VOC1" s="6"/>
      <c r="VOD1" s="6"/>
      <c r="VOE1" s="6"/>
      <c r="VOF1" s="6"/>
      <c r="VOG1" s="6"/>
      <c r="VOH1" s="6"/>
      <c r="VOI1" s="6"/>
      <c r="VOJ1" s="6"/>
      <c r="VOK1" s="6"/>
      <c r="VOL1" s="6"/>
      <c r="VOM1" s="6"/>
      <c r="VON1" s="6"/>
      <c r="VOO1" s="6"/>
      <c r="VOP1" s="6"/>
      <c r="VOQ1" s="6"/>
      <c r="VOR1" s="6"/>
      <c r="VOS1" s="6"/>
      <c r="VOT1" s="6"/>
      <c r="VOU1" s="6"/>
      <c r="VOV1" s="6"/>
      <c r="VOW1" s="6"/>
      <c r="VOX1" s="6"/>
      <c r="VOY1" s="6"/>
      <c r="VOZ1" s="6"/>
      <c r="VPA1" s="6"/>
      <c r="VPB1" s="6"/>
      <c r="VPC1" s="6"/>
      <c r="VPD1" s="6"/>
      <c r="VPE1" s="6"/>
      <c r="VPF1" s="6"/>
      <c r="VPG1" s="6"/>
      <c r="VPH1" s="6"/>
      <c r="VPI1" s="6"/>
      <c r="VPJ1" s="6"/>
      <c r="VPK1" s="6"/>
      <c r="VPL1" s="6"/>
      <c r="VPM1" s="6"/>
      <c r="VPN1" s="6"/>
      <c r="VPO1" s="6"/>
      <c r="VPP1" s="6"/>
      <c r="VPQ1" s="6"/>
      <c r="VPR1" s="6"/>
      <c r="VPS1" s="6"/>
      <c r="VPT1" s="6"/>
      <c r="VPU1" s="6"/>
      <c r="VPV1" s="6"/>
      <c r="VPW1" s="6"/>
      <c r="VPX1" s="6"/>
      <c r="VPY1" s="6"/>
      <c r="VPZ1" s="6"/>
      <c r="VQA1" s="6"/>
      <c r="VQB1" s="6"/>
      <c r="VQC1" s="6"/>
      <c r="VQD1" s="6"/>
      <c r="VQE1" s="6"/>
      <c r="VQF1" s="6"/>
      <c r="VQG1" s="6"/>
      <c r="VQH1" s="6"/>
      <c r="VQI1" s="6"/>
      <c r="VQJ1" s="6"/>
      <c r="VQK1" s="6"/>
      <c r="VQL1" s="6"/>
      <c r="VQM1" s="6"/>
      <c r="VQN1" s="6"/>
      <c r="VQO1" s="6"/>
      <c r="VQP1" s="6"/>
      <c r="VQQ1" s="6"/>
      <c r="VQR1" s="6"/>
      <c r="VQS1" s="6"/>
      <c r="VQT1" s="6"/>
      <c r="VQU1" s="6"/>
      <c r="VQV1" s="6"/>
      <c r="VQW1" s="6"/>
      <c r="VQX1" s="6"/>
      <c r="VQY1" s="6"/>
      <c r="VQZ1" s="6"/>
      <c r="VRA1" s="6"/>
      <c r="VRB1" s="6"/>
      <c r="VRC1" s="6"/>
      <c r="VRD1" s="6"/>
      <c r="VRE1" s="6"/>
      <c r="VRF1" s="6"/>
      <c r="VRG1" s="6"/>
      <c r="VRH1" s="6"/>
      <c r="VRI1" s="6"/>
      <c r="VRJ1" s="6"/>
      <c r="VRK1" s="6"/>
      <c r="VRL1" s="6"/>
      <c r="VRM1" s="6"/>
      <c r="VRN1" s="6"/>
      <c r="VRO1" s="6"/>
      <c r="VRP1" s="6"/>
      <c r="VRQ1" s="6"/>
      <c r="VRR1" s="6"/>
      <c r="VRS1" s="6"/>
      <c r="VRT1" s="6"/>
      <c r="VRU1" s="6"/>
      <c r="VRV1" s="6"/>
      <c r="VRW1" s="6"/>
      <c r="VRX1" s="6"/>
      <c r="VRY1" s="6"/>
      <c r="VRZ1" s="6"/>
      <c r="VSA1" s="6"/>
      <c r="VSB1" s="6"/>
      <c r="VSC1" s="6"/>
      <c r="VSD1" s="6"/>
      <c r="VSE1" s="6"/>
      <c r="VSF1" s="6"/>
      <c r="VSG1" s="6"/>
      <c r="VSH1" s="6"/>
      <c r="VSI1" s="6"/>
      <c r="VSJ1" s="6"/>
      <c r="VSK1" s="6"/>
      <c r="VSL1" s="6"/>
      <c r="VSM1" s="6"/>
      <c r="VSN1" s="6"/>
      <c r="VSO1" s="6"/>
      <c r="VSP1" s="6"/>
      <c r="VSQ1" s="6"/>
      <c r="VSR1" s="6"/>
      <c r="VSS1" s="6"/>
      <c r="VST1" s="6"/>
      <c r="VSU1" s="6"/>
      <c r="VSV1" s="6"/>
      <c r="VSW1" s="6"/>
      <c r="VSX1" s="6"/>
      <c r="VSY1" s="6"/>
      <c r="VSZ1" s="6"/>
      <c r="VTA1" s="6"/>
      <c r="VTB1" s="6"/>
      <c r="VTC1" s="6"/>
      <c r="VTD1" s="6"/>
      <c r="VTE1" s="6"/>
      <c r="VTF1" s="6"/>
      <c r="VTG1" s="6"/>
      <c r="VTH1" s="6"/>
      <c r="VTI1" s="6"/>
      <c r="VTJ1" s="6"/>
      <c r="VTK1" s="6"/>
      <c r="VTL1" s="6"/>
      <c r="VTM1" s="6"/>
      <c r="VTN1" s="6"/>
      <c r="VTO1" s="6"/>
      <c r="VTP1" s="6"/>
      <c r="VTQ1" s="6"/>
      <c r="VTR1" s="6"/>
      <c r="VTS1" s="6"/>
      <c r="VTT1" s="6"/>
      <c r="VTU1" s="6"/>
      <c r="VTV1" s="6"/>
      <c r="VTW1" s="6"/>
      <c r="VTX1" s="6"/>
      <c r="VTY1" s="6"/>
      <c r="VTZ1" s="6"/>
      <c r="VUA1" s="6"/>
      <c r="VUB1" s="6"/>
      <c r="VUC1" s="6"/>
      <c r="VUD1" s="6"/>
      <c r="VUE1" s="6"/>
      <c r="VUF1" s="6"/>
      <c r="VUG1" s="6"/>
      <c r="VUH1" s="6"/>
      <c r="VUI1" s="6"/>
      <c r="VUJ1" s="6"/>
      <c r="VUK1" s="6"/>
      <c r="VUL1" s="6"/>
      <c r="VUM1" s="6"/>
      <c r="VUN1" s="6"/>
      <c r="VUO1" s="6"/>
      <c r="VUP1" s="6"/>
      <c r="VUQ1" s="6"/>
      <c r="VUR1" s="6"/>
      <c r="VUS1" s="6"/>
      <c r="VUT1" s="6"/>
      <c r="VUU1" s="6"/>
      <c r="VUV1" s="6"/>
      <c r="VUW1" s="6"/>
      <c r="VUX1" s="6"/>
      <c r="VUY1" s="6"/>
      <c r="VUZ1" s="6"/>
      <c r="VVA1" s="6"/>
      <c r="VVB1" s="6"/>
      <c r="VVC1" s="6"/>
      <c r="VVD1" s="6"/>
      <c r="VVE1" s="6"/>
      <c r="VVF1" s="6"/>
      <c r="VVG1" s="6"/>
      <c r="VVH1" s="6"/>
      <c r="VVI1" s="6"/>
      <c r="VVJ1" s="6"/>
      <c r="VVK1" s="6"/>
      <c r="VVL1" s="6"/>
      <c r="VVM1" s="6"/>
      <c r="VVN1" s="6"/>
      <c r="VVO1" s="6"/>
      <c r="VVP1" s="6"/>
      <c r="VVQ1" s="6"/>
      <c r="VVR1" s="6"/>
      <c r="VVS1" s="6"/>
      <c r="VVT1" s="6"/>
      <c r="VVU1" s="6"/>
      <c r="VVV1" s="6"/>
      <c r="VVW1" s="6"/>
      <c r="VVX1" s="6"/>
      <c r="VVY1" s="6"/>
      <c r="VVZ1" s="6"/>
      <c r="VWA1" s="6"/>
      <c r="VWB1" s="6"/>
      <c r="VWC1" s="6"/>
      <c r="VWD1" s="6"/>
      <c r="VWE1" s="6"/>
      <c r="VWF1" s="6"/>
      <c r="VWG1" s="6"/>
      <c r="VWH1" s="6"/>
      <c r="VWI1" s="6"/>
      <c r="VWJ1" s="6"/>
      <c r="VWK1" s="6"/>
      <c r="VWL1" s="6"/>
      <c r="VWM1" s="6"/>
      <c r="VWN1" s="6"/>
      <c r="VWO1" s="6"/>
      <c r="VWP1" s="6"/>
      <c r="VWQ1" s="6"/>
      <c r="VWR1" s="6"/>
      <c r="VWS1" s="6"/>
      <c r="VWT1" s="6"/>
      <c r="VWU1" s="6"/>
      <c r="VWV1" s="6"/>
      <c r="VWW1" s="6"/>
      <c r="VWX1" s="6"/>
      <c r="VWY1" s="6"/>
      <c r="VWZ1" s="6"/>
      <c r="VXA1" s="6"/>
      <c r="VXB1" s="6"/>
      <c r="VXC1" s="6"/>
      <c r="VXD1" s="6"/>
      <c r="VXE1" s="6"/>
      <c r="VXF1" s="6"/>
      <c r="VXG1" s="6"/>
      <c r="VXH1" s="6"/>
      <c r="VXI1" s="6"/>
      <c r="VXJ1" s="6"/>
      <c r="VXK1" s="6"/>
      <c r="VXL1" s="6"/>
      <c r="VXM1" s="6"/>
      <c r="VXN1" s="6"/>
      <c r="VXO1" s="6"/>
      <c r="VXP1" s="6"/>
      <c r="VXQ1" s="6"/>
      <c r="VXR1" s="6"/>
      <c r="VXS1" s="6"/>
      <c r="VXT1" s="6"/>
      <c r="VXU1" s="6"/>
      <c r="VXV1" s="6"/>
      <c r="VXW1" s="6"/>
      <c r="VXX1" s="6"/>
      <c r="VXY1" s="6"/>
      <c r="VXZ1" s="6"/>
      <c r="VYA1" s="6"/>
      <c r="VYB1" s="6"/>
      <c r="VYC1" s="6"/>
      <c r="VYD1" s="6"/>
      <c r="VYE1" s="6"/>
      <c r="VYF1" s="6"/>
      <c r="VYG1" s="6"/>
      <c r="VYH1" s="6"/>
      <c r="VYI1" s="6"/>
      <c r="VYJ1" s="6"/>
      <c r="VYK1" s="6"/>
      <c r="VYL1" s="6"/>
      <c r="VYM1" s="6"/>
      <c r="VYN1" s="6"/>
      <c r="VYO1" s="6"/>
      <c r="VYP1" s="6"/>
      <c r="VYQ1" s="6"/>
      <c r="VYR1" s="6"/>
      <c r="VYS1" s="6"/>
      <c r="VYT1" s="6"/>
      <c r="VYU1" s="6"/>
      <c r="VYV1" s="6"/>
      <c r="VYW1" s="6"/>
      <c r="VYX1" s="6"/>
      <c r="VYY1" s="6"/>
      <c r="VYZ1" s="6"/>
      <c r="VZA1" s="6"/>
      <c r="VZB1" s="6"/>
      <c r="VZC1" s="6"/>
      <c r="VZD1" s="6"/>
      <c r="VZE1" s="6"/>
      <c r="VZF1" s="6"/>
      <c r="VZG1" s="6"/>
      <c r="VZH1" s="6"/>
      <c r="VZI1" s="6"/>
      <c r="VZJ1" s="6"/>
      <c r="VZK1" s="6"/>
      <c r="VZL1" s="6"/>
      <c r="VZM1" s="6"/>
      <c r="VZN1" s="6"/>
      <c r="VZO1" s="6"/>
      <c r="VZP1" s="6"/>
      <c r="VZQ1" s="6"/>
      <c r="VZR1" s="6"/>
      <c r="VZS1" s="6"/>
      <c r="VZT1" s="6"/>
      <c r="VZU1" s="6"/>
      <c r="VZV1" s="6"/>
      <c r="VZW1" s="6"/>
      <c r="VZX1" s="6"/>
      <c r="VZY1" s="6"/>
      <c r="VZZ1" s="6"/>
      <c r="WAA1" s="6"/>
      <c r="WAB1" s="6"/>
      <c r="WAC1" s="6"/>
      <c r="WAD1" s="6"/>
      <c r="WAE1" s="6"/>
      <c r="WAF1" s="6"/>
      <c r="WAG1" s="6"/>
      <c r="WAH1" s="6"/>
      <c r="WAI1" s="6"/>
      <c r="WAJ1" s="6"/>
      <c r="WAK1" s="6"/>
      <c r="WAL1" s="6"/>
      <c r="WAM1" s="6"/>
      <c r="WAN1" s="6"/>
      <c r="WAO1" s="6"/>
      <c r="WAP1" s="6"/>
      <c r="WAQ1" s="6"/>
      <c r="WAR1" s="6"/>
      <c r="WAS1" s="6"/>
      <c r="WAT1" s="6"/>
      <c r="WAU1" s="6"/>
      <c r="WAV1" s="6"/>
      <c r="WAW1" s="6"/>
      <c r="WAX1" s="6"/>
      <c r="WAY1" s="6"/>
      <c r="WAZ1" s="6"/>
      <c r="WBA1" s="6"/>
      <c r="WBB1" s="6"/>
      <c r="WBC1" s="6"/>
      <c r="WBD1" s="6"/>
      <c r="WBE1" s="6"/>
      <c r="WBF1" s="6"/>
      <c r="WBG1" s="6"/>
      <c r="WBH1" s="6"/>
      <c r="WBI1" s="6"/>
      <c r="WBJ1" s="6"/>
      <c r="WBK1" s="6"/>
      <c r="WBL1" s="6"/>
      <c r="WBM1" s="6"/>
      <c r="WBN1" s="6"/>
      <c r="WBO1" s="6"/>
      <c r="WBP1" s="6"/>
      <c r="WBQ1" s="6"/>
      <c r="WBR1" s="6"/>
      <c r="WBS1" s="6"/>
      <c r="WBT1" s="6"/>
      <c r="WBU1" s="6"/>
      <c r="WBV1" s="6"/>
      <c r="WBW1" s="6"/>
      <c r="WBX1" s="6"/>
      <c r="WBY1" s="6"/>
      <c r="WBZ1" s="6"/>
      <c r="WCA1" s="6"/>
      <c r="WCB1" s="6"/>
      <c r="WCC1" s="6"/>
      <c r="WCD1" s="6"/>
      <c r="WCE1" s="6"/>
      <c r="WCF1" s="6"/>
      <c r="WCG1" s="6"/>
      <c r="WCH1" s="6"/>
      <c r="WCI1" s="6"/>
      <c r="WCJ1" s="6"/>
      <c r="WCK1" s="6"/>
      <c r="WCL1" s="6"/>
      <c r="WCM1" s="6"/>
      <c r="WCN1" s="6"/>
      <c r="WCO1" s="6"/>
      <c r="WCP1" s="6"/>
      <c r="WCQ1" s="6"/>
      <c r="WCR1" s="6"/>
      <c r="WCS1" s="6"/>
      <c r="WCT1" s="6"/>
      <c r="WCU1" s="6"/>
      <c r="WCV1" s="6"/>
      <c r="WCW1" s="6"/>
      <c r="WCX1" s="6"/>
      <c r="WCY1" s="6"/>
      <c r="WCZ1" s="6"/>
      <c r="WDA1" s="6"/>
      <c r="WDB1" s="6"/>
      <c r="WDC1" s="6"/>
      <c r="WDD1" s="6"/>
      <c r="WDE1" s="6"/>
      <c r="WDF1" s="6"/>
      <c r="WDG1" s="6"/>
      <c r="WDH1" s="6"/>
      <c r="WDI1" s="6"/>
      <c r="WDJ1" s="6"/>
      <c r="WDK1" s="6"/>
      <c r="WDL1" s="6"/>
      <c r="WDM1" s="6"/>
      <c r="WDN1" s="6"/>
      <c r="WDO1" s="6"/>
      <c r="WDP1" s="6"/>
      <c r="WDQ1" s="6"/>
      <c r="WDR1" s="6"/>
      <c r="WDS1" s="6"/>
      <c r="WDT1" s="6"/>
      <c r="WDU1" s="6"/>
      <c r="WDV1" s="6"/>
      <c r="WDW1" s="6"/>
      <c r="WDX1" s="6"/>
      <c r="WDY1" s="6"/>
      <c r="WDZ1" s="6"/>
      <c r="WEA1" s="6"/>
      <c r="WEB1" s="6"/>
      <c r="WEC1" s="6"/>
      <c r="WED1" s="6"/>
      <c r="WEE1" s="6"/>
      <c r="WEF1" s="6"/>
      <c r="WEG1" s="6"/>
      <c r="WEH1" s="6"/>
      <c r="WEI1" s="6"/>
      <c r="WEJ1" s="6"/>
      <c r="WEK1" s="6"/>
      <c r="WEL1" s="6"/>
      <c r="WEM1" s="6"/>
      <c r="WEN1" s="6"/>
      <c r="WEO1" s="6"/>
      <c r="WEP1" s="6"/>
      <c r="WEQ1" s="6"/>
      <c r="WER1" s="6"/>
      <c r="WES1" s="6"/>
      <c r="WET1" s="6"/>
      <c r="WEU1" s="6"/>
      <c r="WEV1" s="6"/>
      <c r="WEW1" s="6"/>
      <c r="WEX1" s="6"/>
      <c r="WEY1" s="6"/>
      <c r="WEZ1" s="6"/>
      <c r="WFA1" s="6"/>
      <c r="WFB1" s="6"/>
      <c r="WFC1" s="6"/>
      <c r="WFD1" s="6"/>
      <c r="WFE1" s="6"/>
      <c r="WFF1" s="6"/>
      <c r="WFG1" s="6"/>
      <c r="WFH1" s="6"/>
      <c r="WFI1" s="6"/>
      <c r="WFJ1" s="6"/>
      <c r="WFK1" s="6"/>
      <c r="WFL1" s="6"/>
      <c r="WFM1" s="6"/>
      <c r="WFN1" s="6"/>
      <c r="WFO1" s="6"/>
      <c r="WFP1" s="6"/>
      <c r="WFQ1" s="6"/>
      <c r="WFR1" s="6"/>
      <c r="WFS1" s="6"/>
      <c r="WFT1" s="6"/>
      <c r="WFU1" s="6"/>
      <c r="WFV1" s="6"/>
      <c r="WFW1" s="6"/>
      <c r="WFX1" s="6"/>
      <c r="WFY1" s="6"/>
      <c r="WFZ1" s="6"/>
      <c r="WGA1" s="6"/>
      <c r="WGB1" s="6"/>
      <c r="WGC1" s="6"/>
      <c r="WGD1" s="6"/>
      <c r="WGE1" s="6"/>
      <c r="WGF1" s="6"/>
      <c r="WGG1" s="6"/>
      <c r="WGH1" s="6"/>
      <c r="WGI1" s="6"/>
      <c r="WGJ1" s="6"/>
      <c r="WGK1" s="6"/>
      <c r="WGL1" s="6"/>
      <c r="WGM1" s="6"/>
      <c r="WGN1" s="6"/>
      <c r="WGO1" s="6"/>
      <c r="WGP1" s="6"/>
      <c r="WGQ1" s="6"/>
      <c r="WGR1" s="6"/>
      <c r="WGS1" s="6"/>
      <c r="WGT1" s="6"/>
      <c r="WGU1" s="6"/>
      <c r="WGV1" s="6"/>
      <c r="WGW1" s="6"/>
      <c r="WGX1" s="6"/>
      <c r="WGY1" s="6"/>
      <c r="WGZ1" s="6"/>
      <c r="WHA1" s="6"/>
      <c r="WHB1" s="6"/>
      <c r="WHC1" s="6"/>
      <c r="WHD1" s="6"/>
      <c r="WHE1" s="6"/>
      <c r="WHF1" s="6"/>
      <c r="WHG1" s="6"/>
      <c r="WHH1" s="6"/>
      <c r="WHI1" s="6"/>
      <c r="WHJ1" s="6"/>
      <c r="WHK1" s="6"/>
      <c r="WHL1" s="6"/>
      <c r="WHM1" s="6"/>
      <c r="WHN1" s="6"/>
      <c r="WHO1" s="6"/>
      <c r="WHP1" s="6"/>
      <c r="WHQ1" s="6"/>
      <c r="WHR1" s="6"/>
      <c r="WHS1" s="6"/>
      <c r="WHT1" s="6"/>
      <c r="WHU1" s="6"/>
      <c r="WHV1" s="6"/>
      <c r="WHW1" s="6"/>
      <c r="WHX1" s="6"/>
      <c r="WHY1" s="6"/>
      <c r="WHZ1" s="6"/>
      <c r="WIA1" s="6"/>
      <c r="WIB1" s="6"/>
      <c r="WIC1" s="6"/>
      <c r="WID1" s="6"/>
      <c r="WIE1" s="6"/>
      <c r="WIF1" s="6"/>
      <c r="WIG1" s="6"/>
      <c r="WIH1" s="6"/>
      <c r="WII1" s="6"/>
      <c r="WIJ1" s="6"/>
      <c r="WIK1" s="6"/>
      <c r="WIL1" s="6"/>
      <c r="WIM1" s="6"/>
      <c r="WIN1" s="6"/>
      <c r="WIO1" s="6"/>
      <c r="WIP1" s="6"/>
      <c r="WIQ1" s="6"/>
      <c r="WIR1" s="6"/>
      <c r="WIS1" s="6"/>
      <c r="WIT1" s="6"/>
      <c r="WIU1" s="6"/>
      <c r="WIV1" s="6"/>
      <c r="WIW1" s="6"/>
      <c r="WIX1" s="6"/>
      <c r="WIY1" s="6"/>
      <c r="WIZ1" s="6"/>
      <c r="WJA1" s="6"/>
      <c r="WJB1" s="6"/>
      <c r="WJC1" s="6"/>
      <c r="WJD1" s="6"/>
      <c r="WJE1" s="6"/>
      <c r="WJF1" s="6"/>
      <c r="WJG1" s="6"/>
      <c r="WJH1" s="6"/>
      <c r="WJI1" s="6"/>
      <c r="WJJ1" s="6"/>
      <c r="WJK1" s="6"/>
      <c r="WJL1" s="6"/>
      <c r="WJM1" s="6"/>
      <c r="WJN1" s="6"/>
      <c r="WJO1" s="6"/>
      <c r="WJP1" s="6"/>
      <c r="WJQ1" s="6"/>
      <c r="WJR1" s="6"/>
      <c r="WJS1" s="6"/>
      <c r="WJT1" s="6"/>
      <c r="WJU1" s="6"/>
      <c r="WJV1" s="6"/>
      <c r="WJW1" s="6"/>
      <c r="WJX1" s="6"/>
      <c r="WJY1" s="6"/>
      <c r="WJZ1" s="6"/>
      <c r="WKA1" s="6"/>
      <c r="WKB1" s="6"/>
      <c r="WKC1" s="6"/>
      <c r="WKD1" s="6"/>
      <c r="WKE1" s="6"/>
      <c r="WKF1" s="6"/>
      <c r="WKG1" s="6"/>
      <c r="WKH1" s="6"/>
      <c r="WKI1" s="6"/>
      <c r="WKJ1" s="6"/>
      <c r="WKK1" s="6"/>
      <c r="WKL1" s="6"/>
      <c r="WKM1" s="6"/>
      <c r="WKN1" s="6"/>
      <c r="WKO1" s="6"/>
      <c r="WKP1" s="6"/>
      <c r="WKQ1" s="6"/>
      <c r="WKR1" s="6"/>
      <c r="WKS1" s="6"/>
      <c r="WKT1" s="6"/>
      <c r="WKU1" s="6"/>
      <c r="WKV1" s="6"/>
      <c r="WKW1" s="6"/>
      <c r="WKX1" s="6"/>
      <c r="WKY1" s="6"/>
      <c r="WKZ1" s="6"/>
      <c r="WLA1" s="6"/>
      <c r="WLB1" s="6"/>
      <c r="WLC1" s="6"/>
      <c r="WLD1" s="6"/>
      <c r="WLE1" s="6"/>
      <c r="WLF1" s="6"/>
      <c r="WLG1" s="6"/>
      <c r="WLH1" s="6"/>
      <c r="WLI1" s="6"/>
      <c r="WLJ1" s="6"/>
      <c r="WLK1" s="6"/>
      <c r="WLL1" s="6"/>
      <c r="WLM1" s="6"/>
      <c r="WLN1" s="6"/>
      <c r="WLO1" s="6"/>
      <c r="WLP1" s="6"/>
      <c r="WLQ1" s="6"/>
      <c r="WLR1" s="6"/>
      <c r="WLS1" s="6"/>
      <c r="WLT1" s="6"/>
      <c r="WLU1" s="6"/>
      <c r="WLV1" s="6"/>
      <c r="WLW1" s="6"/>
      <c r="WLX1" s="6"/>
      <c r="WLY1" s="6"/>
      <c r="WLZ1" s="6"/>
      <c r="WMA1" s="6"/>
      <c r="WMB1" s="6"/>
      <c r="WMC1" s="6"/>
      <c r="WMD1" s="6"/>
      <c r="WME1" s="6"/>
      <c r="WMF1" s="6"/>
      <c r="WMG1" s="6"/>
      <c r="WMH1" s="6"/>
      <c r="WMI1" s="6"/>
      <c r="WMJ1" s="6"/>
      <c r="WMK1" s="6"/>
      <c r="WML1" s="6"/>
      <c r="WMM1" s="6"/>
      <c r="WMN1" s="6"/>
      <c r="WMO1" s="6"/>
      <c r="WMP1" s="6"/>
      <c r="WMQ1" s="6"/>
      <c r="WMR1" s="6"/>
      <c r="WMS1" s="6"/>
      <c r="WMT1" s="6"/>
      <c r="WMU1" s="6"/>
      <c r="WMV1" s="6"/>
      <c r="WMW1" s="6"/>
      <c r="WMX1" s="6"/>
      <c r="WMY1" s="6"/>
      <c r="WMZ1" s="6"/>
      <c r="WNA1" s="6"/>
      <c r="WNB1" s="6"/>
      <c r="WNC1" s="6"/>
      <c r="WND1" s="6"/>
      <c r="WNE1" s="6"/>
      <c r="WNF1" s="6"/>
      <c r="WNG1" s="6"/>
      <c r="WNH1" s="6"/>
      <c r="WNI1" s="6"/>
      <c r="WNJ1" s="6"/>
      <c r="WNK1" s="6"/>
      <c r="WNL1" s="6"/>
      <c r="WNM1" s="6"/>
      <c r="WNN1" s="6"/>
      <c r="WNO1" s="6"/>
      <c r="WNP1" s="6"/>
      <c r="WNQ1" s="6"/>
      <c r="WNR1" s="6"/>
      <c r="WNS1" s="6"/>
      <c r="WNT1" s="6"/>
      <c r="WNU1" s="6"/>
      <c r="WNV1" s="6"/>
      <c r="WNW1" s="6"/>
      <c r="WNX1" s="6"/>
      <c r="WNY1" s="6"/>
      <c r="WNZ1" s="6"/>
      <c r="WOA1" s="6"/>
      <c r="WOB1" s="6"/>
      <c r="WOC1" s="6"/>
      <c r="WOD1" s="6"/>
      <c r="WOE1" s="6"/>
      <c r="WOF1" s="6"/>
      <c r="WOG1" s="6"/>
      <c r="WOH1" s="6"/>
      <c r="WOI1" s="6"/>
      <c r="WOJ1" s="6"/>
      <c r="WOK1" s="6"/>
      <c r="WOL1" s="6"/>
      <c r="WOM1" s="6"/>
      <c r="WON1" s="6"/>
      <c r="WOO1" s="6"/>
      <c r="WOP1" s="6"/>
      <c r="WOQ1" s="6"/>
      <c r="WOR1" s="6"/>
      <c r="WOS1" s="6"/>
      <c r="WOT1" s="6"/>
      <c r="WOU1" s="6"/>
      <c r="WOV1" s="6"/>
      <c r="WOW1" s="6"/>
      <c r="WOX1" s="6"/>
      <c r="WOY1" s="6"/>
      <c r="WOZ1" s="6"/>
      <c r="WPA1" s="6"/>
      <c r="WPB1" s="6"/>
      <c r="WPC1" s="6"/>
      <c r="WPD1" s="6"/>
      <c r="WPE1" s="6"/>
      <c r="WPF1" s="6"/>
      <c r="WPG1" s="6"/>
      <c r="WPH1" s="6"/>
      <c r="WPI1" s="6"/>
      <c r="WPJ1" s="6"/>
      <c r="WPK1" s="6"/>
      <c r="WPL1" s="6"/>
      <c r="WPM1" s="6"/>
      <c r="WPN1" s="6"/>
      <c r="WPO1" s="6"/>
      <c r="WPP1" s="6"/>
      <c r="WPQ1" s="6"/>
      <c r="WPR1" s="6"/>
      <c r="WPS1" s="6"/>
      <c r="WPT1" s="6"/>
      <c r="WPU1" s="6"/>
      <c r="WPV1" s="6"/>
      <c r="WPW1" s="6"/>
      <c r="WPX1" s="6"/>
      <c r="WPY1" s="6"/>
      <c r="WPZ1" s="6"/>
      <c r="WQA1" s="6"/>
      <c r="WQB1" s="6"/>
      <c r="WQC1" s="6"/>
      <c r="WQD1" s="6"/>
      <c r="WQE1" s="6"/>
      <c r="WQF1" s="6"/>
      <c r="WQG1" s="6"/>
      <c r="WQH1" s="6"/>
      <c r="WQI1" s="6"/>
      <c r="WQJ1" s="6"/>
      <c r="WQK1" s="6"/>
      <c r="WQL1" s="6"/>
      <c r="WQM1" s="6"/>
      <c r="WQN1" s="6"/>
      <c r="WQO1" s="6"/>
      <c r="WQP1" s="6"/>
      <c r="WQQ1" s="6"/>
      <c r="WQR1" s="6"/>
      <c r="WQS1" s="6"/>
      <c r="WQT1" s="6"/>
      <c r="WQU1" s="6"/>
      <c r="WQV1" s="6"/>
      <c r="WQW1" s="6"/>
      <c r="WQX1" s="6"/>
      <c r="WQY1" s="6"/>
      <c r="WQZ1" s="6"/>
      <c r="WRA1" s="6"/>
      <c r="WRB1" s="6"/>
      <c r="WRC1" s="6"/>
      <c r="WRD1" s="6"/>
      <c r="WRE1" s="6"/>
      <c r="WRF1" s="6"/>
      <c r="WRG1" s="6"/>
      <c r="WRH1" s="6"/>
      <c r="WRI1" s="6"/>
      <c r="WRJ1" s="6"/>
      <c r="WRK1" s="6"/>
      <c r="WRL1" s="6"/>
      <c r="WRM1" s="6"/>
      <c r="WRN1" s="6"/>
      <c r="WRO1" s="6"/>
      <c r="WRP1" s="6"/>
      <c r="WRQ1" s="6"/>
      <c r="WRR1" s="6"/>
      <c r="WRS1" s="6"/>
      <c r="WRT1" s="6"/>
      <c r="WRU1" s="6"/>
      <c r="WRV1" s="6"/>
      <c r="WRW1" s="6"/>
      <c r="WRX1" s="6"/>
      <c r="WRY1" s="6"/>
      <c r="WRZ1" s="6"/>
      <c r="WSA1" s="6"/>
      <c r="WSB1" s="6"/>
      <c r="WSC1" s="6"/>
      <c r="WSD1" s="6"/>
      <c r="WSE1" s="6"/>
      <c r="WSF1" s="6"/>
      <c r="WSG1" s="6"/>
      <c r="WSH1" s="6"/>
      <c r="WSI1" s="6"/>
      <c r="WSJ1" s="6"/>
      <c r="WSK1" s="6"/>
      <c r="WSL1" s="6"/>
      <c r="WSM1" s="6"/>
      <c r="WSN1" s="6"/>
      <c r="WSO1" s="6"/>
      <c r="WSP1" s="6"/>
      <c r="WSQ1" s="6"/>
      <c r="WSR1" s="6"/>
      <c r="WSS1" s="6"/>
      <c r="WST1" s="6"/>
      <c r="WSU1" s="6"/>
      <c r="WSV1" s="6"/>
      <c r="WSW1" s="6"/>
      <c r="WSX1" s="6"/>
      <c r="WSY1" s="6"/>
      <c r="WSZ1" s="6"/>
      <c r="WTA1" s="6"/>
      <c r="WTB1" s="6"/>
      <c r="WTC1" s="6"/>
      <c r="WTD1" s="6"/>
      <c r="WTE1" s="6"/>
      <c r="WTF1" s="6"/>
      <c r="WTG1" s="6"/>
      <c r="WTH1" s="6"/>
      <c r="WTI1" s="6"/>
      <c r="WTJ1" s="6"/>
      <c r="WTK1" s="6"/>
      <c r="WTL1" s="6"/>
      <c r="WTM1" s="6"/>
      <c r="WTN1" s="6"/>
      <c r="WTO1" s="6"/>
      <c r="WTP1" s="6"/>
      <c r="WTQ1" s="6"/>
      <c r="WTR1" s="6"/>
      <c r="WTS1" s="6"/>
      <c r="WTT1" s="6"/>
      <c r="WTU1" s="6"/>
      <c r="WTV1" s="6"/>
      <c r="WTW1" s="6"/>
      <c r="WTX1" s="6"/>
      <c r="WTY1" s="6"/>
      <c r="WTZ1" s="6"/>
      <c r="WUA1" s="6"/>
      <c r="WUB1" s="6"/>
      <c r="WUC1" s="6"/>
      <c r="WUD1" s="6"/>
      <c r="WUE1" s="6"/>
      <c r="WUF1" s="6"/>
      <c r="WUG1" s="6"/>
      <c r="WUH1" s="6"/>
      <c r="WUI1" s="6"/>
      <c r="WUJ1" s="6"/>
      <c r="WUK1" s="6"/>
      <c r="WUL1" s="6"/>
      <c r="WUM1" s="6"/>
      <c r="WUN1" s="6"/>
      <c r="WUO1" s="6"/>
      <c r="WUP1" s="6"/>
      <c r="WUQ1" s="6"/>
      <c r="WUR1" s="6"/>
      <c r="WUS1" s="6"/>
      <c r="WUT1" s="6"/>
      <c r="WUU1" s="6"/>
      <c r="WUV1" s="6"/>
      <c r="WUW1" s="6"/>
      <c r="WUX1" s="6"/>
      <c r="WUY1" s="6"/>
      <c r="WUZ1" s="6"/>
      <c r="WVA1" s="6"/>
      <c r="WVB1" s="6"/>
      <c r="WVC1" s="6"/>
      <c r="WVD1" s="6"/>
      <c r="WVE1" s="6"/>
      <c r="WVF1" s="6"/>
      <c r="WVG1" s="6"/>
      <c r="WVH1" s="6"/>
      <c r="WVI1" s="6"/>
      <c r="WVJ1" s="6"/>
      <c r="WVK1" s="6"/>
      <c r="WVL1" s="6"/>
      <c r="WVM1" s="6"/>
      <c r="WVN1" s="6"/>
      <c r="WVO1" s="6"/>
      <c r="WVP1" s="6"/>
      <c r="WVQ1" s="6"/>
      <c r="WVR1" s="6"/>
      <c r="WVS1" s="6"/>
      <c r="WVT1" s="6"/>
      <c r="WVU1" s="6"/>
      <c r="WVV1" s="6"/>
      <c r="WVW1" s="6"/>
      <c r="WVX1" s="6"/>
      <c r="WVY1" s="6"/>
      <c r="WVZ1" s="6"/>
      <c r="WWA1" s="6"/>
      <c r="WWB1" s="6"/>
      <c r="WWC1" s="6"/>
      <c r="WWD1" s="6"/>
      <c r="WWE1" s="6"/>
      <c r="WWF1" s="6"/>
      <c r="WWG1" s="6"/>
      <c r="WWH1" s="6"/>
      <c r="WWI1" s="6"/>
      <c r="WWJ1" s="6"/>
      <c r="WWK1" s="6"/>
      <c r="WWL1" s="6"/>
      <c r="WWM1" s="6"/>
      <c r="WWN1" s="6"/>
      <c r="WWO1" s="6"/>
      <c r="WWP1" s="6"/>
      <c r="WWQ1" s="6"/>
      <c r="WWR1" s="6"/>
      <c r="WWS1" s="6"/>
      <c r="WWT1" s="6"/>
      <c r="WWU1" s="6"/>
      <c r="WWV1" s="6"/>
      <c r="WWW1" s="6"/>
      <c r="WWX1" s="6"/>
      <c r="WWY1" s="6"/>
      <c r="WWZ1" s="6"/>
      <c r="WXA1" s="6"/>
      <c r="WXB1" s="6"/>
      <c r="WXC1" s="6"/>
      <c r="WXD1" s="6"/>
      <c r="WXE1" s="6"/>
      <c r="WXF1" s="6"/>
      <c r="WXG1" s="6"/>
      <c r="WXH1" s="6"/>
      <c r="WXI1" s="6"/>
      <c r="WXJ1" s="6"/>
      <c r="WXK1" s="6"/>
      <c r="WXL1" s="6"/>
      <c r="WXM1" s="6"/>
      <c r="WXN1" s="6"/>
      <c r="WXO1" s="6"/>
      <c r="WXP1" s="6"/>
      <c r="WXQ1" s="6"/>
      <c r="WXR1" s="6"/>
      <c r="WXS1" s="6"/>
      <c r="WXT1" s="6"/>
      <c r="WXU1" s="6"/>
      <c r="WXV1" s="6"/>
      <c r="WXW1" s="6"/>
      <c r="WXX1" s="6"/>
      <c r="WXY1" s="6"/>
      <c r="WXZ1" s="6"/>
      <c r="WYA1" s="6"/>
      <c r="WYB1" s="6"/>
      <c r="WYC1" s="6"/>
      <c r="WYD1" s="6"/>
      <c r="WYE1" s="6"/>
      <c r="WYF1" s="6"/>
      <c r="WYG1" s="6"/>
      <c r="WYH1" s="6"/>
      <c r="WYI1" s="6"/>
      <c r="WYJ1" s="6"/>
      <c r="WYK1" s="6"/>
      <c r="WYL1" s="6"/>
      <c r="WYM1" s="6"/>
      <c r="WYN1" s="6"/>
      <c r="WYO1" s="6"/>
      <c r="WYP1" s="6"/>
      <c r="WYQ1" s="6"/>
      <c r="WYR1" s="6"/>
      <c r="WYS1" s="6"/>
      <c r="WYT1" s="6"/>
      <c r="WYU1" s="6"/>
      <c r="WYV1" s="6"/>
      <c r="WYW1" s="6"/>
      <c r="WYX1" s="6"/>
      <c r="WYY1" s="6"/>
      <c r="WYZ1" s="6"/>
      <c r="WZA1" s="6"/>
      <c r="WZB1" s="6"/>
      <c r="WZC1" s="6"/>
      <c r="WZD1" s="6"/>
      <c r="WZE1" s="6"/>
      <c r="WZF1" s="6"/>
      <c r="WZG1" s="6"/>
      <c r="WZH1" s="6"/>
      <c r="WZI1" s="6"/>
      <c r="WZJ1" s="6"/>
      <c r="WZK1" s="6"/>
      <c r="WZL1" s="6"/>
      <c r="WZM1" s="6"/>
      <c r="WZN1" s="6"/>
      <c r="WZO1" s="6"/>
      <c r="WZP1" s="6"/>
      <c r="WZQ1" s="6"/>
      <c r="WZR1" s="6"/>
      <c r="WZS1" s="6"/>
      <c r="WZT1" s="6"/>
      <c r="WZU1" s="6"/>
      <c r="WZV1" s="6"/>
      <c r="WZW1" s="6"/>
      <c r="WZX1" s="6"/>
      <c r="WZY1" s="6"/>
      <c r="WZZ1" s="6"/>
      <c r="XAA1" s="6"/>
      <c r="XAB1" s="6"/>
      <c r="XAC1" s="6"/>
      <c r="XAD1" s="6"/>
      <c r="XAE1" s="6"/>
      <c r="XAF1" s="6"/>
      <c r="XAG1" s="6"/>
      <c r="XAH1" s="6"/>
      <c r="XAI1" s="6"/>
      <c r="XAJ1" s="6"/>
      <c r="XAK1" s="6"/>
      <c r="XAL1" s="6"/>
      <c r="XAM1" s="6"/>
      <c r="XAN1" s="6"/>
      <c r="XAO1" s="6"/>
      <c r="XAP1" s="6"/>
      <c r="XAQ1" s="6"/>
      <c r="XAR1" s="6"/>
      <c r="XAS1" s="6"/>
      <c r="XAT1" s="6"/>
      <c r="XAU1" s="6"/>
      <c r="XAV1" s="6"/>
      <c r="XAW1" s="6"/>
      <c r="XAX1" s="6"/>
      <c r="XAY1" s="6"/>
      <c r="XAZ1" s="6"/>
      <c r="XBA1" s="6"/>
      <c r="XBB1" s="6"/>
      <c r="XBC1" s="6"/>
      <c r="XBD1" s="6"/>
      <c r="XBE1" s="6"/>
      <c r="XBF1" s="6"/>
      <c r="XBG1" s="6"/>
      <c r="XBH1" s="6"/>
      <c r="XBI1" s="6"/>
      <c r="XBJ1" s="6"/>
      <c r="XBK1" s="6"/>
      <c r="XBL1" s="6"/>
      <c r="XBM1" s="6"/>
      <c r="XBN1" s="6"/>
      <c r="XBO1" s="6"/>
      <c r="XBP1" s="6"/>
      <c r="XBQ1" s="6"/>
      <c r="XBR1" s="6"/>
      <c r="XBS1" s="6"/>
      <c r="XBT1" s="6"/>
      <c r="XBU1" s="6"/>
      <c r="XBV1" s="6"/>
      <c r="XBW1" s="6"/>
      <c r="XBX1" s="6"/>
      <c r="XBY1" s="6"/>
      <c r="XBZ1" s="6"/>
      <c r="XCA1" s="6"/>
      <c r="XCB1" s="6"/>
      <c r="XCC1" s="6"/>
      <c r="XCD1" s="6"/>
      <c r="XCE1" s="6"/>
      <c r="XCF1" s="6"/>
      <c r="XCG1" s="6"/>
      <c r="XCH1" s="6"/>
      <c r="XCI1" s="6"/>
      <c r="XCJ1" s="6"/>
      <c r="XCK1" s="6"/>
      <c r="XCL1" s="6"/>
      <c r="XCM1" s="6"/>
      <c r="XCN1" s="6"/>
      <c r="XCO1" s="6"/>
      <c r="XCP1" s="6"/>
      <c r="XCQ1" s="6"/>
      <c r="XCR1" s="6"/>
      <c r="XCS1" s="6"/>
      <c r="XCT1" s="6"/>
      <c r="XCU1" s="6"/>
      <c r="XCV1" s="6"/>
      <c r="XCW1" s="6"/>
      <c r="XCX1" s="6"/>
      <c r="XCY1" s="6"/>
      <c r="XCZ1" s="6"/>
      <c r="XDA1" s="6"/>
      <c r="XDB1" s="6"/>
      <c r="XDC1" s="6"/>
      <c r="XDD1" s="6"/>
      <c r="XDE1" s="6"/>
      <c r="XDF1" s="6"/>
      <c r="XDG1" s="6"/>
      <c r="XDH1" s="6"/>
      <c r="XDI1" s="6"/>
      <c r="XDJ1" s="6"/>
      <c r="XDK1" s="6"/>
      <c r="XDL1" s="6"/>
      <c r="XDM1" s="6"/>
      <c r="XDN1" s="6"/>
      <c r="XDO1" s="6"/>
      <c r="XDP1" s="6"/>
      <c r="XDQ1" s="6"/>
      <c r="XDR1" s="6"/>
      <c r="XDS1" s="6"/>
      <c r="XDT1" s="6"/>
      <c r="XDU1" s="6"/>
      <c r="XDV1" s="6"/>
      <c r="XDW1" s="6"/>
      <c r="XDX1" s="6"/>
      <c r="XDY1" s="6"/>
      <c r="XDZ1" s="6"/>
      <c r="XEA1" s="6"/>
      <c r="XEB1" s="6"/>
      <c r="XEC1" s="6"/>
      <c r="XED1" s="6"/>
      <c r="XEE1" s="6"/>
    </row>
    <row r="2" spans="1:16359" ht="21" x14ac:dyDescent="0.3">
      <c r="A2" s="54" t="s">
        <v>62</v>
      </c>
      <c r="G2" s="8"/>
      <c r="H2" s="16"/>
      <c r="M2" s="64"/>
      <c r="N2" s="64"/>
      <c r="O2" s="64"/>
      <c r="P2" s="64"/>
      <c r="Q2" s="64"/>
    </row>
    <row r="3" spans="1:16359" x14ac:dyDescent="0.25">
      <c r="A3" s="63" t="s">
        <v>1</v>
      </c>
      <c r="B3" s="65" t="s">
        <v>2</v>
      </c>
      <c r="C3" s="66"/>
      <c r="D3" s="66"/>
      <c r="E3" s="66"/>
      <c r="F3" s="67"/>
      <c r="G3" s="62" t="s">
        <v>3</v>
      </c>
      <c r="H3" s="62"/>
      <c r="I3" s="68" t="s">
        <v>42</v>
      </c>
      <c r="J3" s="70" t="s">
        <v>41</v>
      </c>
      <c r="L3" s="40"/>
      <c r="M3" s="41"/>
      <c r="N3" s="41"/>
      <c r="O3" s="41"/>
      <c r="P3" s="41"/>
      <c r="Q3" s="42"/>
    </row>
    <row r="4" spans="1:16359" x14ac:dyDescent="0.25">
      <c r="A4" s="63"/>
      <c r="B4" s="23" t="s">
        <v>4</v>
      </c>
      <c r="C4" s="23" t="s">
        <v>5</v>
      </c>
      <c r="D4" s="23" t="s">
        <v>6</v>
      </c>
      <c r="E4" s="23" t="s">
        <v>7</v>
      </c>
      <c r="F4" s="23" t="s">
        <v>8</v>
      </c>
      <c r="G4" s="23" t="s">
        <v>9</v>
      </c>
      <c r="H4" s="23" t="s">
        <v>10</v>
      </c>
      <c r="I4" s="69"/>
      <c r="J4" s="71"/>
      <c r="K4" s="41"/>
      <c r="L4" s="40"/>
      <c r="M4" s="41"/>
      <c r="N4" s="41"/>
      <c r="O4" s="41"/>
      <c r="P4" s="41"/>
      <c r="Q4" s="43"/>
    </row>
    <row r="5" spans="1:16359" hidden="1" x14ac:dyDescent="0.25">
      <c r="A5" s="3">
        <v>36161</v>
      </c>
      <c r="B5" s="1"/>
      <c r="C5" s="1"/>
      <c r="D5" s="1"/>
      <c r="E5" s="1"/>
      <c r="F5" s="1"/>
      <c r="G5" s="1"/>
      <c r="H5" s="1"/>
    </row>
    <row r="6" spans="1:16359" hidden="1" x14ac:dyDescent="0.25">
      <c r="A6" s="3">
        <v>36192</v>
      </c>
      <c r="B6" s="1"/>
      <c r="C6" s="1"/>
      <c r="D6" s="1"/>
      <c r="E6" s="1"/>
      <c r="F6" s="1"/>
      <c r="G6" s="1"/>
      <c r="H6" s="1"/>
    </row>
    <row r="7" spans="1:16359" hidden="1" x14ac:dyDescent="0.25">
      <c r="A7" s="3">
        <v>36220</v>
      </c>
      <c r="B7" s="1"/>
      <c r="C7" s="1"/>
      <c r="D7" s="1"/>
      <c r="E7" s="1"/>
      <c r="F7" s="1"/>
      <c r="G7" s="1"/>
      <c r="H7" s="1"/>
    </row>
    <row r="8" spans="1:16359" hidden="1" x14ac:dyDescent="0.25">
      <c r="A8" s="3">
        <v>36251</v>
      </c>
      <c r="B8" s="1"/>
      <c r="C8" s="1"/>
      <c r="D8" s="1"/>
      <c r="E8" s="1"/>
      <c r="F8" s="1"/>
      <c r="G8" s="1"/>
      <c r="H8" s="1"/>
    </row>
    <row r="9" spans="1:16359" hidden="1" x14ac:dyDescent="0.25">
      <c r="A9" s="3">
        <v>36281</v>
      </c>
      <c r="B9" s="1"/>
      <c r="C9" s="1"/>
      <c r="D9" s="1"/>
      <c r="E9" s="1"/>
      <c r="F9" s="1"/>
      <c r="G9" s="1"/>
      <c r="H9" s="1"/>
    </row>
    <row r="10" spans="1:16359" hidden="1" x14ac:dyDescent="0.25">
      <c r="A10" s="3">
        <v>36312</v>
      </c>
      <c r="B10" s="1"/>
      <c r="C10" s="1"/>
      <c r="D10" s="1"/>
      <c r="E10" s="1"/>
      <c r="F10" s="1"/>
      <c r="G10" s="1"/>
      <c r="H10" s="1"/>
    </row>
    <row r="11" spans="1:16359" hidden="1" x14ac:dyDescent="0.25">
      <c r="A11" s="3">
        <v>36342</v>
      </c>
      <c r="B11" s="1"/>
      <c r="C11" s="1"/>
      <c r="D11" s="1"/>
      <c r="E11" s="1"/>
      <c r="F11" s="1"/>
      <c r="G11" s="1"/>
      <c r="H11" s="1"/>
    </row>
    <row r="12" spans="1:16359" hidden="1" x14ac:dyDescent="0.25">
      <c r="A12" s="3">
        <v>36373</v>
      </c>
      <c r="B12" s="1"/>
      <c r="C12" s="1"/>
      <c r="D12" s="1"/>
      <c r="E12" s="1"/>
      <c r="F12" s="1"/>
      <c r="G12" s="1"/>
      <c r="H12" s="1"/>
    </row>
    <row r="13" spans="1:16359" hidden="1" x14ac:dyDescent="0.25">
      <c r="A13" s="3">
        <v>36404</v>
      </c>
      <c r="B13" s="1"/>
      <c r="C13" s="1"/>
      <c r="D13" s="1"/>
      <c r="E13" s="1"/>
      <c r="F13" s="1"/>
      <c r="G13" s="1"/>
      <c r="H13" s="1"/>
    </row>
    <row r="14" spans="1:16359" hidden="1" x14ac:dyDescent="0.25">
      <c r="A14" s="3">
        <v>36434</v>
      </c>
      <c r="B14" s="1"/>
      <c r="C14" s="1"/>
      <c r="D14" s="1"/>
      <c r="E14" s="1"/>
      <c r="F14" s="1"/>
      <c r="G14" s="1"/>
      <c r="H14" s="1"/>
    </row>
    <row r="15" spans="1:16359" hidden="1" x14ac:dyDescent="0.25">
      <c r="A15" s="3">
        <v>36465</v>
      </c>
      <c r="B15" s="1"/>
      <c r="C15" s="1"/>
      <c r="D15" s="1"/>
      <c r="E15" s="1"/>
      <c r="F15" s="1"/>
      <c r="G15" s="1"/>
      <c r="H15" s="1"/>
    </row>
    <row r="16" spans="1:16359" hidden="1" x14ac:dyDescent="0.25">
      <c r="A16" s="3">
        <v>36495</v>
      </c>
      <c r="B16" s="1"/>
      <c r="C16" s="1"/>
      <c r="D16" s="1"/>
      <c r="E16" s="1"/>
      <c r="F16" s="1"/>
      <c r="G16" s="1"/>
      <c r="H16" s="1"/>
    </row>
    <row r="17" spans="1:10" hidden="1" x14ac:dyDescent="0.25">
      <c r="A17" s="3">
        <v>36526</v>
      </c>
      <c r="B17" s="1"/>
      <c r="C17" s="1"/>
      <c r="D17" s="1"/>
      <c r="E17" s="1"/>
      <c r="F17" s="1"/>
      <c r="G17" s="1"/>
      <c r="H17" s="1"/>
    </row>
    <row r="18" spans="1:10" hidden="1" x14ac:dyDescent="0.25">
      <c r="A18" s="3">
        <v>36557</v>
      </c>
      <c r="B18" s="1"/>
      <c r="C18" s="1"/>
      <c r="D18" s="1"/>
      <c r="E18" s="1"/>
      <c r="F18" s="1"/>
      <c r="G18" s="1"/>
      <c r="H18" s="1"/>
    </row>
    <row r="19" spans="1:10" hidden="1" x14ac:dyDescent="0.25">
      <c r="A19" s="3">
        <v>36586</v>
      </c>
      <c r="B19" s="1"/>
      <c r="C19" s="1"/>
      <c r="D19" s="1"/>
      <c r="E19" s="1"/>
      <c r="F19" s="1"/>
      <c r="G19" s="1"/>
      <c r="H19" s="1"/>
    </row>
    <row r="20" spans="1:10" hidden="1" x14ac:dyDescent="0.25">
      <c r="A20" s="3">
        <v>36617</v>
      </c>
      <c r="B20" s="1"/>
      <c r="C20" s="1"/>
      <c r="D20" s="1"/>
      <c r="E20" s="1"/>
      <c r="F20" s="1"/>
      <c r="G20" s="1"/>
      <c r="H20" s="1"/>
    </row>
    <row r="21" spans="1:10" hidden="1" x14ac:dyDescent="0.25">
      <c r="A21" s="3">
        <v>36647</v>
      </c>
      <c r="B21" s="1"/>
      <c r="C21" s="1"/>
      <c r="D21" s="1"/>
      <c r="E21" s="1"/>
      <c r="F21" s="1"/>
      <c r="G21" s="1"/>
      <c r="H21" s="1"/>
    </row>
    <row r="22" spans="1:10" hidden="1" x14ac:dyDescent="0.25">
      <c r="A22" s="3">
        <v>36678</v>
      </c>
      <c r="B22" s="1"/>
      <c r="C22" s="1"/>
      <c r="D22" s="1"/>
      <c r="E22" s="1"/>
      <c r="F22" s="1"/>
      <c r="G22" s="1"/>
      <c r="H22" s="1"/>
    </row>
    <row r="23" spans="1:10" hidden="1" x14ac:dyDescent="0.25">
      <c r="A23" s="3">
        <v>36708</v>
      </c>
      <c r="B23" s="1"/>
      <c r="C23" s="1"/>
      <c r="D23" s="1"/>
      <c r="E23" s="1"/>
      <c r="F23" s="1"/>
      <c r="G23" s="1"/>
      <c r="H23" s="1"/>
    </row>
    <row r="24" spans="1:10" hidden="1" x14ac:dyDescent="0.25">
      <c r="A24" s="3">
        <v>36739</v>
      </c>
      <c r="B24" s="1"/>
      <c r="C24" s="1"/>
      <c r="D24" s="1"/>
      <c r="E24" s="1"/>
      <c r="F24" s="1"/>
      <c r="G24" s="1"/>
      <c r="H24" s="1"/>
    </row>
    <row r="25" spans="1:10" hidden="1" x14ac:dyDescent="0.25">
      <c r="A25" s="3">
        <v>36770</v>
      </c>
      <c r="B25" s="1"/>
      <c r="C25" s="1"/>
      <c r="D25" s="1"/>
      <c r="E25" s="1"/>
      <c r="F25" s="1"/>
      <c r="G25" s="1"/>
      <c r="H25" s="1"/>
    </row>
    <row r="26" spans="1:10" hidden="1" x14ac:dyDescent="0.25">
      <c r="A26" s="3">
        <v>36800</v>
      </c>
      <c r="B26" s="1"/>
      <c r="C26" s="1"/>
      <c r="D26" s="1"/>
      <c r="E26" s="1"/>
      <c r="F26" s="1"/>
      <c r="G26" s="1"/>
      <c r="H26" s="1"/>
    </row>
    <row r="27" spans="1:10" hidden="1" x14ac:dyDescent="0.25">
      <c r="A27" s="3">
        <v>36831</v>
      </c>
      <c r="B27" s="1"/>
      <c r="C27" s="1"/>
      <c r="D27" s="1"/>
      <c r="E27" s="1"/>
      <c r="F27" s="1"/>
      <c r="G27" s="1"/>
      <c r="H27" s="1"/>
    </row>
    <row r="28" spans="1:10" hidden="1" x14ac:dyDescent="0.25">
      <c r="A28" s="3">
        <v>36861</v>
      </c>
      <c r="B28" s="1">
        <f>((SUM(Plan2!B17:B28)/SUM(Plan2!B5:B16))*100)-100</f>
        <v>20.336709281069346</v>
      </c>
      <c r="C28" s="1">
        <f>((SUM(Plan2!C17:C28)/SUM(Plan2!C5:C16))*100)-100</f>
        <v>2.5391198802402641</v>
      </c>
      <c r="D28" s="1">
        <f>((SUM(Plan2!D17:D28)/SUM(Plan2!D5:D16))*100)-100</f>
        <v>3.280634037537709</v>
      </c>
      <c r="E28" s="1">
        <f>((SUM(Plan2!E17:E28)/SUM(Plan2!E5:E16))*100)-100</f>
        <v>0.69275984045944483</v>
      </c>
      <c r="F28" s="1">
        <f>((SUM(Plan2!F17:F28)/SUM(Plan2!F5:F16))*100)-100</f>
        <v>22.670701597058468</v>
      </c>
      <c r="G28" s="1">
        <f>((SUM(Plan2!G17:G28)/SUM(Plan2!G5:G16))*100)-100</f>
        <v>10.621540691846505</v>
      </c>
      <c r="H28" s="1">
        <f>((SUM(Plan2!H17:H28)/SUM(Plan2!H5:H16))*100)-100</f>
        <v>74.597565595953114</v>
      </c>
      <c r="I28" s="1"/>
      <c r="J28" s="1"/>
    </row>
    <row r="29" spans="1:10" hidden="1" x14ac:dyDescent="0.25">
      <c r="A29" s="3">
        <v>36892</v>
      </c>
      <c r="B29" s="1">
        <f>((SUM(Plan2!B18:B29)/SUM(Plan2!B6:B17))*100)-100</f>
        <v>18.955194816234439</v>
      </c>
      <c r="C29" s="1">
        <f>((SUM(Plan2!C18:C29)/SUM(Plan2!C6:C17))*100)-100</f>
        <v>2.5016612389645871</v>
      </c>
      <c r="D29" s="1">
        <f>((SUM(Plan2!D18:D29)/SUM(Plan2!D6:D17))*100)-100</f>
        <v>-0.16503214392101029</v>
      </c>
      <c r="E29" s="1">
        <f>((SUM(Plan2!E18:E29)/SUM(Plan2!E6:E17))*100)-100</f>
        <v>3.3559531839912466</v>
      </c>
      <c r="F29" s="1">
        <f>((SUM(Plan2!F18:F29)/SUM(Plan2!F6:F17))*100)-100</f>
        <v>24.959838629467754</v>
      </c>
      <c r="G29" s="1">
        <f>((SUM(Plan2!G18:G29)/SUM(Plan2!G6:G17))*100)-100</f>
        <v>9.4163984250022565</v>
      </c>
      <c r="H29" s="1">
        <f>((SUM(Plan2!H18:H29)/SUM(Plan2!H6:H17))*100)-100</f>
        <v>73.197309629189903</v>
      </c>
      <c r="I29" s="1"/>
      <c r="J29" s="1"/>
    </row>
    <row r="30" spans="1:10" hidden="1" x14ac:dyDescent="0.25">
      <c r="A30" s="3">
        <v>36923</v>
      </c>
      <c r="B30" s="1">
        <f>((SUM(Plan2!B19:B30)/SUM(Plan2!B7:B18))*100)-100</f>
        <v>13.528693558058961</v>
      </c>
      <c r="C30" s="1">
        <f>((SUM(Plan2!C19:C30)/SUM(Plan2!C7:C18))*100)-100</f>
        <v>2.1181315429239902</v>
      </c>
      <c r="D30" s="1">
        <f>((SUM(Plan2!D19:D30)/SUM(Plan2!D7:D18))*100)-100</f>
        <v>-1.4364230914638512</v>
      </c>
      <c r="E30" s="1">
        <f>((SUM(Plan2!E19:E30)/SUM(Plan2!E7:E18))*100)-100</f>
        <v>3.3845378435738667</v>
      </c>
      <c r="F30" s="1">
        <f>((SUM(Plan2!F19:F30)/SUM(Plan2!F7:F18))*100)-100</f>
        <v>19.084255036262249</v>
      </c>
      <c r="G30" s="1">
        <f>((SUM(Plan2!G19:G30)/SUM(Plan2!G7:G18))*100)-100</f>
        <v>17.544348004843144</v>
      </c>
      <c r="H30" s="1">
        <f>((SUM(Plan2!H19:H30)/SUM(Plan2!H7:H18))*100)-100</f>
        <v>69.577964415812403</v>
      </c>
      <c r="I30" s="1"/>
      <c r="J30" s="1"/>
    </row>
    <row r="31" spans="1:10" hidden="1" x14ac:dyDescent="0.25">
      <c r="A31" s="3">
        <v>36951</v>
      </c>
      <c r="B31" s="1">
        <f>((SUM(Plan2!B20:B31)/SUM(Plan2!B8:B19))*100)-100</f>
        <v>19.993056491907055</v>
      </c>
      <c r="C31" s="1">
        <f>((SUM(Plan2!C20:C31)/SUM(Plan2!C8:C19))*100)-100</f>
        <v>-6.2539468807312346</v>
      </c>
      <c r="D31" s="1">
        <f>((SUM(Plan2!D20:D31)/SUM(Plan2!D8:D19))*100)-100</f>
        <v>0.89199684409872759</v>
      </c>
      <c r="E31" s="1">
        <f>((SUM(Plan2!E20:E31)/SUM(Plan2!E8:E19))*100)-100</f>
        <v>10.235592478139125</v>
      </c>
      <c r="F31" s="1">
        <f>((SUM(Plan2!F20:F31)/SUM(Plan2!F8:F19))*100)-100</f>
        <v>15.870837854540994</v>
      </c>
      <c r="G31" s="1">
        <f>((SUM(Plan2!G20:G31)/SUM(Plan2!G8:G19))*100)-100</f>
        <v>2.523903886242735</v>
      </c>
      <c r="H31" s="1">
        <f>((SUM(Plan2!H20:H31)/SUM(Plan2!H8:H19))*100)-100</f>
        <v>67.704162401974656</v>
      </c>
      <c r="I31" s="1"/>
      <c r="J31" s="1"/>
    </row>
    <row r="32" spans="1:10" hidden="1" x14ac:dyDescent="0.25">
      <c r="A32" s="3">
        <v>36982</v>
      </c>
      <c r="B32" s="1">
        <f>((SUM(Plan2!B21:B32)/SUM(Plan2!B9:B20))*100)-100</f>
        <v>16.014820219398999</v>
      </c>
      <c r="C32" s="1">
        <f>((SUM(Plan2!C21:C32)/SUM(Plan2!C9:C20))*100)-100</f>
        <v>-19.048326821281563</v>
      </c>
      <c r="D32" s="1">
        <f>((SUM(Plan2!D21:D32)/SUM(Plan2!D9:D20))*100)-100</f>
        <v>-4.4326885649761749</v>
      </c>
      <c r="E32" s="1">
        <f>((SUM(Plan2!E21:E32)/SUM(Plan2!E9:E20))*100)-100</f>
        <v>10.52562881699761</v>
      </c>
      <c r="F32" s="1">
        <f>((SUM(Plan2!F21:F32)/SUM(Plan2!F9:F20))*100)-100</f>
        <v>9.8667030378418019</v>
      </c>
      <c r="G32" s="1">
        <f>((SUM(Plan2!G21:G32)/SUM(Plan2!G9:G20))*100)-100</f>
        <v>10.64273338934818</v>
      </c>
      <c r="H32" s="1">
        <f>((SUM(Plan2!H21:H32)/SUM(Plan2!H9:H20))*100)-100</f>
        <v>66.412622800015242</v>
      </c>
      <c r="I32" s="1"/>
      <c r="J32" s="1"/>
    </row>
    <row r="33" spans="1:10" hidden="1" x14ac:dyDescent="0.25">
      <c r="A33" s="3">
        <v>37012</v>
      </c>
      <c r="B33" s="1">
        <f>((SUM(Plan2!B22:B33)/SUM(Plan2!B10:B21))*100)-100</f>
        <v>14.097219164497858</v>
      </c>
      <c r="C33" s="1">
        <f>((SUM(Plan2!C22:C33)/SUM(Plan2!C10:C21))*100)-100</f>
        <v>-32.46272248265592</v>
      </c>
      <c r="D33" s="1">
        <f>((SUM(Plan2!D22:D33)/SUM(Plan2!D10:D21))*100)-100</f>
        <v>-8.9203920544044735</v>
      </c>
      <c r="E33" s="1">
        <f>((SUM(Plan2!E22:E33)/SUM(Plan2!E10:E21))*100)-100</f>
        <v>11.525629494509744</v>
      </c>
      <c r="F33" s="1">
        <f>((SUM(Plan2!F22:F33)/SUM(Plan2!F10:F21))*100)-100</f>
        <v>2.5032848190246</v>
      </c>
      <c r="G33" s="1">
        <f>((SUM(Plan2!G22:G33)/SUM(Plan2!G10:G21))*100)-100</f>
        <v>11.648679621658559</v>
      </c>
      <c r="H33" s="1">
        <f>((SUM(Plan2!H22:H33)/SUM(Plan2!H10:H21))*100)-100</f>
        <v>68.817586674359575</v>
      </c>
      <c r="I33" s="1"/>
      <c r="J33" s="1"/>
    </row>
    <row r="34" spans="1:10" hidden="1" x14ac:dyDescent="0.25">
      <c r="A34" s="3">
        <v>37043</v>
      </c>
      <c r="B34" s="1">
        <f>((SUM(Plan2!B23:B34)/SUM(Plan2!B11:B22))*100)-100</f>
        <v>15.055633644782532</v>
      </c>
      <c r="C34" s="1">
        <f>((SUM(Plan2!C23:C34)/SUM(Plan2!C11:C22))*100)-100</f>
        <v>-41.590680919940645</v>
      </c>
      <c r="D34" s="1">
        <f>((SUM(Plan2!D23:D34)/SUM(Plan2!D11:D22))*100)-100</f>
        <v>4.6261186828246537</v>
      </c>
      <c r="E34" s="1">
        <f>((SUM(Plan2!E23:E34)/SUM(Plan2!E11:E22))*100)-100</f>
        <v>9.3038461995614341</v>
      </c>
      <c r="F34" s="1">
        <f>((SUM(Plan2!F23:F34)/SUM(Plan2!F11:F22))*100)-100</f>
        <v>-3.6174573306909821</v>
      </c>
      <c r="G34" s="1">
        <f>((SUM(Plan2!G23:G34)/SUM(Plan2!G11:G22))*100)-100</f>
        <v>11.583708790144655</v>
      </c>
      <c r="H34" s="1">
        <f>((SUM(Plan2!H23:H34)/SUM(Plan2!H11:H22))*100)-100</f>
        <v>73.706308659865414</v>
      </c>
      <c r="I34" s="1"/>
      <c r="J34" s="1"/>
    </row>
    <row r="35" spans="1:10" hidden="1" x14ac:dyDescent="0.25">
      <c r="A35" s="3">
        <v>37073</v>
      </c>
      <c r="B35" s="1">
        <f>((SUM(Plan2!B24:B35)/SUM(Plan2!B12:B23))*100)-100</f>
        <v>13.481699018955553</v>
      </c>
      <c r="C35" s="1">
        <f>((SUM(Plan2!C24:C35)/SUM(Plan2!C12:C23))*100)-100</f>
        <v>-49.969787122522348</v>
      </c>
      <c r="D35" s="1">
        <f>((SUM(Plan2!D24:D35)/SUM(Plan2!D12:D23))*100)-100</f>
        <v>-14.695957373937048</v>
      </c>
      <c r="E35" s="1">
        <f>((SUM(Plan2!E24:E35)/SUM(Plan2!E12:E23))*100)-100</f>
        <v>10.511512256571436</v>
      </c>
      <c r="F35" s="1">
        <f>((SUM(Plan2!F24:F35)/SUM(Plan2!F12:F23))*100)-100</f>
        <v>-7.4387979365405243</v>
      </c>
      <c r="G35" s="1">
        <f>((SUM(Plan2!G24:G35)/SUM(Plan2!G12:G23))*100)-100</f>
        <v>11.482074651644254</v>
      </c>
      <c r="H35" s="1">
        <f>((SUM(Plan2!H24:H35)/SUM(Plan2!H12:H23))*100)-100</f>
        <v>76.045099938086111</v>
      </c>
      <c r="I35" s="1"/>
      <c r="J35" s="1"/>
    </row>
    <row r="36" spans="1:10" hidden="1" x14ac:dyDescent="0.25">
      <c r="A36" s="3">
        <v>37104</v>
      </c>
      <c r="B36" s="1">
        <f>((SUM(Plan2!B25:B36)/SUM(Plan2!B13:B24))*100)-100</f>
        <v>14.960516467343183</v>
      </c>
      <c r="C36" s="1">
        <f>((SUM(Plan2!C25:C36)/SUM(Plan2!C13:C24))*100)-100</f>
        <v>-42.369541267890988</v>
      </c>
      <c r="D36" s="1">
        <f>((SUM(Plan2!D25:D36)/SUM(Plan2!D13:D24))*100)-100</f>
        <v>-16.872738587862287</v>
      </c>
      <c r="E36" s="1">
        <f>((SUM(Plan2!E25:E36)/SUM(Plan2!E13:E24))*100)-100</f>
        <v>13.879258485540674</v>
      </c>
      <c r="F36" s="1">
        <f>((SUM(Plan2!F25:F36)/SUM(Plan2!F13:F24))*100)-100</f>
        <v>-7.5128360757184112</v>
      </c>
      <c r="G36" s="1">
        <f>((SUM(Plan2!G25:G36)/SUM(Plan2!G13:G24))*100)-100</f>
        <v>11.829988837373477</v>
      </c>
      <c r="H36" s="1">
        <f>((SUM(Plan2!H25:H36)/SUM(Plan2!H13:H24))*100)-100</f>
        <v>75.106336956046874</v>
      </c>
      <c r="I36" s="1"/>
      <c r="J36" s="1"/>
    </row>
    <row r="37" spans="1:10" hidden="1" x14ac:dyDescent="0.25">
      <c r="A37" s="3">
        <v>37135</v>
      </c>
      <c r="B37" s="1">
        <f>((SUM(Plan2!B26:B37)/SUM(Plan2!B14:B25))*100)-100</f>
        <v>17.070497230153563</v>
      </c>
      <c r="C37" s="1">
        <f>((SUM(Plan2!C26:C37)/SUM(Plan2!C14:C25))*100)-100</f>
        <v>-37.654287038200998</v>
      </c>
      <c r="D37" s="1">
        <f>((SUM(Plan2!D26:D37)/SUM(Plan2!D14:D25))*100)-100</f>
        <v>-18.138555210483617</v>
      </c>
      <c r="E37" s="1">
        <f>((SUM(Plan2!E26:E37)/SUM(Plan2!E14:E25))*100)-100</f>
        <v>16.06593658099365</v>
      </c>
      <c r="F37" s="1">
        <f>((SUM(Plan2!F26:F37)/SUM(Plan2!F14:F25))*100)-100</f>
        <v>-2.8181084210432346</v>
      </c>
      <c r="G37" s="1">
        <f>((SUM(Plan2!G26:G37)/SUM(Plan2!G14:G25))*100)-100</f>
        <v>12.191187688877164</v>
      </c>
      <c r="H37" s="1">
        <f>((SUM(Plan2!H26:H37)/SUM(Plan2!H14:H25))*100)-100</f>
        <v>74.455871519480013</v>
      </c>
      <c r="I37" s="1"/>
      <c r="J37" s="1"/>
    </row>
    <row r="38" spans="1:10" hidden="1" x14ac:dyDescent="0.25">
      <c r="A38" s="3">
        <v>37165</v>
      </c>
      <c r="B38" s="1">
        <f>((SUM(Plan2!B27:B38)/SUM(Plan2!B15:B26))*100)-100</f>
        <v>17.56766207509726</v>
      </c>
      <c r="C38" s="1">
        <f>((SUM(Plan2!C27:C38)/SUM(Plan2!C15:C26))*100)-100</f>
        <v>-32.70911798241184</v>
      </c>
      <c r="D38" s="1">
        <f>((SUM(Plan2!D27:D38)/SUM(Plan2!D15:D26))*100)-100</f>
        <v>-7.0753976206920726</v>
      </c>
      <c r="E38" s="1">
        <f>((SUM(Plan2!E27:E38)/SUM(Plan2!E15:E26))*100)-100</f>
        <v>27.663498756527602</v>
      </c>
      <c r="F38" s="1">
        <f>((SUM(Plan2!F27:F38)/SUM(Plan2!F15:F26))*100)-100</f>
        <v>3.735816398707172</v>
      </c>
      <c r="G38" s="1">
        <f>((SUM(Plan2!G27:G38)/SUM(Plan2!G15:G26))*100)-100</f>
        <v>12.715791022253001</v>
      </c>
      <c r="H38" s="1">
        <f>((SUM(Plan2!H27:H38)/SUM(Plan2!H15:H26))*100)-100</f>
        <v>74.4381499149913</v>
      </c>
      <c r="I38" s="1"/>
      <c r="J38" s="1"/>
    </row>
    <row r="39" spans="1:10" hidden="1" x14ac:dyDescent="0.25">
      <c r="A39" s="3">
        <v>37196</v>
      </c>
      <c r="B39" s="1">
        <f>((SUM(Plan2!B28:B39)/SUM(Plan2!B16:B27))*100)-100</f>
        <v>18.550405866054746</v>
      </c>
      <c r="C39" s="1">
        <f>((SUM(Plan2!C28:C39)/SUM(Plan2!C16:C27))*100)-100</f>
        <v>-31.86661489165111</v>
      </c>
      <c r="D39" s="1">
        <f>((SUM(Plan2!D28:D39)/SUM(Plan2!D16:D27))*100)-100</f>
        <v>-2.1530482177583963</v>
      </c>
      <c r="E39" s="1">
        <f>((SUM(Plan2!E28:E39)/SUM(Plan2!E16:E27))*100)-100</f>
        <v>21.419208898831627</v>
      </c>
      <c r="F39" s="1">
        <f>((SUM(Plan2!F28:F39)/SUM(Plan2!F16:F27))*100)-100</f>
        <v>9.7946206800162798</v>
      </c>
      <c r="G39" s="1">
        <f>((SUM(Plan2!G28:G39)/SUM(Plan2!G16:G27))*100)-100</f>
        <v>11.107822771024217</v>
      </c>
      <c r="H39" s="1">
        <f>((SUM(Plan2!H28:H39)/SUM(Plan2!H16:H27))*100)-100</f>
        <v>72.50829804551546</v>
      </c>
      <c r="I39" s="1"/>
      <c r="J39" s="1"/>
    </row>
    <row r="40" spans="1:10" hidden="1" x14ac:dyDescent="0.25">
      <c r="A40" s="3">
        <v>37226</v>
      </c>
      <c r="B40" s="1">
        <f>((SUM(Plan2!B29:B40)/SUM(Plan2!B17:B28))*100)-100</f>
        <v>13.48259310012601</v>
      </c>
      <c r="C40" s="1">
        <f>((SUM(Plan2!C29:C40)/SUM(Plan2!C17:C28))*100)-100</f>
        <v>-33.454547318367389</v>
      </c>
      <c r="D40" s="1">
        <f>((SUM(Plan2!D29:D40)/SUM(Plan2!D17:D28))*100)-100</f>
        <v>5.375391796733723</v>
      </c>
      <c r="E40" s="1">
        <f>((SUM(Plan2!E29:E40)/SUM(Plan2!E17:E28))*100)-100</f>
        <v>17.433295720865004</v>
      </c>
      <c r="F40" s="1">
        <f>((SUM(Plan2!F29:F40)/SUM(Plan2!F17:F28))*100)-100</f>
        <v>9.1813893661515209</v>
      </c>
      <c r="G40" s="1">
        <f>((SUM(Plan2!G29:G40)/SUM(Plan2!G17:G28))*100)-100</f>
        <v>10.120396770107703</v>
      </c>
      <c r="H40" s="1">
        <f>((SUM(Plan2!H29:H40)/SUM(Plan2!H17:H28))*100)-100</f>
        <v>64.712124016974713</v>
      </c>
      <c r="I40" s="1"/>
      <c r="J40" s="1"/>
    </row>
    <row r="41" spans="1:10" hidden="1" x14ac:dyDescent="0.25">
      <c r="A41" s="3">
        <v>37257</v>
      </c>
      <c r="B41" s="1">
        <f>((SUM(Plan2!B30:B41)/SUM(Plan2!B18:B29))*100)-100</f>
        <v>5.5880507079735082</v>
      </c>
      <c r="C41" s="1">
        <f>((SUM(Plan2!C30:C41)/SUM(Plan2!C18:C29))*100)-100</f>
        <v>-33.54699187566375</v>
      </c>
      <c r="D41" s="1">
        <f>((SUM(Plan2!D30:D41)/SUM(Plan2!D18:D29))*100)-100</f>
        <v>25.448443198187348</v>
      </c>
      <c r="E41" s="1">
        <f>((SUM(Plan2!E30:E41)/SUM(Plan2!E18:E29))*100)-100</f>
        <v>14.547627041867088</v>
      </c>
      <c r="F41" s="1">
        <f>((SUM(Plan2!F30:F41)/SUM(Plan2!F18:F29))*100)-100</f>
        <v>8.393002272871783</v>
      </c>
      <c r="G41" s="1">
        <f>((SUM(Plan2!G30:G41)/SUM(Plan2!G18:G29))*100)-100</f>
        <v>11.617197394811356</v>
      </c>
      <c r="H41" s="1">
        <f>((SUM(Plan2!H30:H41)/SUM(Plan2!H18:H29))*100)-100</f>
        <v>51.026801221116415</v>
      </c>
      <c r="I41" s="1"/>
      <c r="J41" s="1"/>
    </row>
    <row r="42" spans="1:10" hidden="1" x14ac:dyDescent="0.25">
      <c r="A42" s="3">
        <v>37288</v>
      </c>
      <c r="B42" s="1">
        <f>((SUM(Plan2!B31:B42)/SUM(Plan2!B19:B30))*100)-100</f>
        <v>9.3189970424243853</v>
      </c>
      <c r="C42" s="1">
        <f>((SUM(Plan2!C31:C42)/SUM(Plan2!C19:C30))*100)-100</f>
        <v>-32.275370844628299</v>
      </c>
      <c r="D42" s="1">
        <f>((SUM(Plan2!D31:D42)/SUM(Plan2!D19:D30))*100)-100</f>
        <v>35.026979790398542</v>
      </c>
      <c r="E42" s="1">
        <f>((SUM(Plan2!E31:E42)/SUM(Plan2!E19:E30))*100)-100</f>
        <v>31.994545519141639</v>
      </c>
      <c r="F42" s="1">
        <f>((SUM(Plan2!F31:F42)/SUM(Plan2!F19:F30))*100)-100</f>
        <v>11.226809532233716</v>
      </c>
      <c r="G42" s="1">
        <f>((SUM(Plan2!G31:G42)/SUM(Plan2!G19:G30))*100)-100</f>
        <v>9.2647642096525402</v>
      </c>
      <c r="H42" s="1">
        <f>((SUM(Plan2!H31:H42)/SUM(Plan2!H19:H30))*100)-100</f>
        <v>43.034596740287611</v>
      </c>
      <c r="I42" s="1"/>
      <c r="J42" s="1"/>
    </row>
    <row r="43" spans="1:10" hidden="1" x14ac:dyDescent="0.25">
      <c r="A43" s="3">
        <v>37316</v>
      </c>
      <c r="B43" s="1">
        <f>((SUM(Plan2!B32:B43)/SUM(Plan2!B20:B31))*100)-100</f>
        <v>1.494709651889508</v>
      </c>
      <c r="C43" s="1">
        <f>((SUM(Plan2!C32:C43)/SUM(Plan2!C20:C31))*100)-100</f>
        <v>-25.251686666054312</v>
      </c>
      <c r="D43" s="1">
        <f>((SUM(Plan2!D32:D43)/SUM(Plan2!D20:D31))*100)-100</f>
        <v>25.494099393417116</v>
      </c>
      <c r="E43" s="1">
        <f>((SUM(Plan2!E32:E43)/SUM(Plan2!E20:E31))*100)-100</f>
        <v>21.163806471818901</v>
      </c>
      <c r="F43" s="1">
        <f>((SUM(Plan2!F32:F43)/SUM(Plan2!F20:F31))*100)-100</f>
        <v>11.632991336613003</v>
      </c>
      <c r="G43" s="1">
        <f>((SUM(Plan2!G32:G43)/SUM(Plan2!G20:G31))*100)-100</f>
        <v>20.420704311769029</v>
      </c>
      <c r="H43" s="1">
        <f>((SUM(Plan2!H32:H43)/SUM(Plan2!H20:H31))*100)-100</f>
        <v>38.063358210227136</v>
      </c>
      <c r="I43" s="1"/>
      <c r="J43" s="1"/>
    </row>
    <row r="44" spans="1:10" hidden="1" x14ac:dyDescent="0.25">
      <c r="A44" s="3">
        <v>37347</v>
      </c>
      <c r="B44" s="1">
        <f>((SUM(Plan2!B33:B44)/SUM(Plan2!B21:B32))*100)-100</f>
        <v>2.4377092589916458</v>
      </c>
      <c r="C44" s="1">
        <f>((SUM(Plan2!C33:C44)/SUM(Plan2!C21:C32))*100)-100</f>
        <v>-0.2759569085410476</v>
      </c>
      <c r="D44" s="1">
        <f>((SUM(Plan2!D33:D44)/SUM(Plan2!D21:D32))*100)-100</f>
        <v>46.588745849798954</v>
      </c>
      <c r="E44" s="1">
        <f>((SUM(Plan2!E33:E44)/SUM(Plan2!E21:E32))*100)-100</f>
        <v>20.023324668166481</v>
      </c>
      <c r="F44" s="1">
        <f>((SUM(Plan2!F33:F44)/SUM(Plan2!F21:F32))*100)-100</f>
        <v>16.309808844636038</v>
      </c>
      <c r="G44" s="1">
        <f>((SUM(Plan2!G33:G44)/SUM(Plan2!G21:G32))*100)-100</f>
        <v>16.407043643767878</v>
      </c>
      <c r="H44" s="1">
        <f>((SUM(Plan2!H33:H44)/SUM(Plan2!H21:H32))*100)-100</f>
        <v>32.699685780372732</v>
      </c>
      <c r="I44" s="1"/>
      <c r="J44" s="1"/>
    </row>
    <row r="45" spans="1:10" hidden="1" x14ac:dyDescent="0.25">
      <c r="A45" s="3">
        <v>37377</v>
      </c>
      <c r="B45" s="1">
        <f>((SUM(Plan2!B34:B45)/SUM(Plan2!B22:B33))*100)-100</f>
        <v>2.2971995703949801</v>
      </c>
      <c r="C45" s="1">
        <f>((SUM(Plan2!C34:C45)/SUM(Plan2!C22:C33))*100)-100</f>
        <v>32.740212723358155</v>
      </c>
      <c r="D45" s="1">
        <f>((SUM(Plan2!D34:D45)/SUM(Plan2!D22:D33))*100)-100</f>
        <v>49.640638333057211</v>
      </c>
      <c r="E45" s="1">
        <f>((SUM(Plan2!E34:E45)/SUM(Plan2!E22:E33))*100)-100</f>
        <v>17.543756448740538</v>
      </c>
      <c r="F45" s="1">
        <f>((SUM(Plan2!F34:F45)/SUM(Plan2!F22:F33))*100)-100</f>
        <v>22.532779701479171</v>
      </c>
      <c r="G45" s="1">
        <f>((SUM(Plan2!G34:G45)/SUM(Plan2!G22:G33))*100)-100</f>
        <v>16.512769549692052</v>
      </c>
      <c r="H45" s="1">
        <f>((SUM(Plan2!H34:H45)/SUM(Plan2!H22:H33))*100)-100</f>
        <v>29.793924688009781</v>
      </c>
      <c r="I45" s="1"/>
      <c r="J45" s="1"/>
    </row>
    <row r="46" spans="1:10" hidden="1" x14ac:dyDescent="0.25">
      <c r="A46" s="3">
        <v>37408</v>
      </c>
      <c r="B46" s="1">
        <f>((SUM(Plan2!B35:B46)/SUM(Plan2!B23:B34))*100)-100</f>
        <v>-5.6196757432117295</v>
      </c>
      <c r="C46" s="1">
        <f>((SUM(Plan2!C35:C46)/SUM(Plan2!C23:C34))*100)-100</f>
        <v>47.628362291392079</v>
      </c>
      <c r="D46" s="1">
        <f>((SUM(Plan2!D35:D46)/SUM(Plan2!D23:D34))*100)-100</f>
        <v>49.231909709729763</v>
      </c>
      <c r="E46" s="1">
        <f>((SUM(Plan2!E35:E46)/SUM(Plan2!E23:E34))*100)-100</f>
        <v>20.509369801941261</v>
      </c>
      <c r="F46" s="1">
        <f>((SUM(Plan2!F35:F46)/SUM(Plan2!F23:F34))*100)-100</f>
        <v>34.215963803292652</v>
      </c>
      <c r="G46" s="1">
        <f>((SUM(Plan2!G35:G46)/SUM(Plan2!G23:G34))*100)-100</f>
        <v>14.197696543557697</v>
      </c>
      <c r="H46" s="1">
        <f>((SUM(Plan2!H35:H46)/SUM(Plan2!H23:H34))*100)-100</f>
        <v>25.744444217815612</v>
      </c>
      <c r="I46" s="1"/>
      <c r="J46" s="1"/>
    </row>
    <row r="47" spans="1:10" hidden="1" x14ac:dyDescent="0.25">
      <c r="A47" s="3">
        <v>37438</v>
      </c>
      <c r="B47" s="1">
        <f>((SUM(Plan2!B36:B47)/SUM(Plan2!B24:B35))*100)-100</f>
        <v>-6.984024581635893</v>
      </c>
      <c r="C47" s="1">
        <f>((SUM(Plan2!C36:C47)/SUM(Plan2!C24:C35))*100)-100</f>
        <v>43.721579394095102</v>
      </c>
      <c r="D47" s="1">
        <f>((SUM(Plan2!D36:D47)/SUM(Plan2!D24:D35))*100)-100</f>
        <v>71.570130103047063</v>
      </c>
      <c r="E47" s="1">
        <f>((SUM(Plan2!E36:E47)/SUM(Plan2!E24:E35))*100)-100</f>
        <v>18.077661817199726</v>
      </c>
      <c r="F47" s="1">
        <f>((SUM(Plan2!F36:F47)/SUM(Plan2!F24:F35))*100)-100</f>
        <v>50.292087455438576</v>
      </c>
      <c r="G47" s="1">
        <f>((SUM(Plan2!G36:G47)/SUM(Plan2!G24:G35))*100)-100</f>
        <v>13.936106233511964</v>
      </c>
      <c r="H47" s="1">
        <f>((SUM(Plan2!H36:H47)/SUM(Plan2!H24:H35))*100)-100</f>
        <v>20.4644925229873</v>
      </c>
      <c r="I47" s="1"/>
      <c r="J47" s="1"/>
    </row>
    <row r="48" spans="1:10" hidden="1" x14ac:dyDescent="0.25">
      <c r="A48" s="3">
        <v>37469</v>
      </c>
      <c r="B48" s="1">
        <f>((SUM(Plan2!B37:B48)/SUM(Plan2!B25:B36))*100)-100</f>
        <v>-8.2886516062059599</v>
      </c>
      <c r="C48" s="1">
        <f>((SUM(Plan2!C37:C48)/SUM(Plan2!C25:C36))*100)-100</f>
        <v>11.473300955127371</v>
      </c>
      <c r="D48" s="1">
        <f>((SUM(Plan2!D37:D48)/SUM(Plan2!D25:D36))*100)-100</f>
        <v>75.049925230208714</v>
      </c>
      <c r="E48" s="1">
        <f>((SUM(Plan2!E37:E48)/SUM(Plan2!E25:E36))*100)-100</f>
        <v>15.859771001873682</v>
      </c>
      <c r="F48" s="1">
        <f>((SUM(Plan2!F37:F48)/SUM(Plan2!F25:F36))*100)-100</f>
        <v>54.439234783019174</v>
      </c>
      <c r="G48" s="1">
        <f>((SUM(Plan2!G37:G48)/SUM(Plan2!G25:G36))*100)-100</f>
        <v>13.17251269437682</v>
      </c>
      <c r="H48" s="1">
        <f>((SUM(Plan2!H37:H48)/SUM(Plan2!H25:H36))*100)-100</f>
        <v>19.872757828389396</v>
      </c>
      <c r="I48" s="1"/>
      <c r="J48" s="1"/>
    </row>
    <row r="49" spans="1:10" hidden="1" x14ac:dyDescent="0.25">
      <c r="A49" s="3">
        <v>37500</v>
      </c>
      <c r="B49" s="1">
        <f>((SUM(Plan2!B38:B49)/SUM(Plan2!B26:B37))*100)-100</f>
        <v>-9.671004722885769</v>
      </c>
      <c r="C49" s="1">
        <f>((SUM(Plan2!C38:C49)/SUM(Plan2!C26:C37))*100)-100</f>
        <v>8.0920851679876051</v>
      </c>
      <c r="D49" s="1">
        <f>((SUM(Plan2!D38:D49)/SUM(Plan2!D26:D37))*100)-100</f>
        <v>114.9687301939546</v>
      </c>
      <c r="E49" s="1">
        <f>((SUM(Plan2!E38:E49)/SUM(Plan2!E26:E37))*100)-100</f>
        <v>13.512819303084541</v>
      </c>
      <c r="F49" s="1">
        <f>((SUM(Plan2!F38:F49)/SUM(Plan2!F26:F37))*100)-100</f>
        <v>53.208338573195789</v>
      </c>
      <c r="G49" s="1">
        <f>((SUM(Plan2!G38:G49)/SUM(Plan2!G26:G37))*100)-100</f>
        <v>11.937632558996711</v>
      </c>
      <c r="H49" s="1">
        <f>((SUM(Plan2!H38:H49)/SUM(Plan2!H26:H37))*100)-100</f>
        <v>17.722965988885591</v>
      </c>
      <c r="I49" s="1"/>
      <c r="J49" s="1"/>
    </row>
    <row r="50" spans="1:10" hidden="1" x14ac:dyDescent="0.25">
      <c r="A50" s="3">
        <v>37530</v>
      </c>
      <c r="B50" s="1">
        <f>((SUM(Plan2!B39:B50)/SUM(Plan2!B27:B38))*100)-100</f>
        <v>-10.80148157092998</v>
      </c>
      <c r="C50" s="1">
        <f>((SUM(Plan2!C39:C50)/SUM(Plan2!C27:C38))*100)-100</f>
        <v>8.2238812414334319</v>
      </c>
      <c r="D50" s="1">
        <f>((SUM(Plan2!D39:D50)/SUM(Plan2!D27:D38))*100)-100</f>
        <v>119.18459172434973</v>
      </c>
      <c r="E50" s="1">
        <f>((SUM(Plan2!E39:E50)/SUM(Plan2!E27:E38))*100)-100</f>
        <v>9.9143786496365607</v>
      </c>
      <c r="F50" s="1">
        <f>((SUM(Plan2!F39:F50)/SUM(Plan2!F27:F38))*100)-100</f>
        <v>44.778794903433834</v>
      </c>
      <c r="G50" s="1">
        <f>((SUM(Plan2!G39:G50)/SUM(Plan2!G27:G38))*100)-100</f>
        <v>14.675467993260114</v>
      </c>
      <c r="H50" s="1">
        <f>((SUM(Plan2!H39:H50)/SUM(Plan2!H27:H38))*100)-100</f>
        <v>16.3168254426066</v>
      </c>
      <c r="I50" s="1"/>
      <c r="J50" s="1"/>
    </row>
    <row r="51" spans="1:10" hidden="1" x14ac:dyDescent="0.25">
      <c r="A51" s="3">
        <v>37561</v>
      </c>
      <c r="B51" s="1">
        <f>((SUM(Plan2!B40:B51)/SUM(Plan2!B28:B39))*100)-100</f>
        <v>-11.507977506031224</v>
      </c>
      <c r="C51" s="1">
        <f>((SUM(Plan2!C40:C51)/SUM(Plan2!C28:C39))*100)-100</f>
        <v>8.8974958958671948</v>
      </c>
      <c r="D51" s="1">
        <f>((SUM(Plan2!D40:D51)/SUM(Plan2!D28:D39))*100)-100</f>
        <v>121.28034406396063</v>
      </c>
      <c r="E51" s="1">
        <f>((SUM(Plan2!E40:E51)/SUM(Plan2!E28:E39))*100)-100</f>
        <v>16.646993727854678</v>
      </c>
      <c r="F51" s="1">
        <f>((SUM(Plan2!F40:F51)/SUM(Plan2!F28:F39))*100)-100</f>
        <v>31.901313072832295</v>
      </c>
      <c r="G51" s="1">
        <f>((SUM(Plan2!G40:G51)/SUM(Plan2!G28:G39))*100)-100</f>
        <v>15.870966048847635</v>
      </c>
      <c r="H51" s="1">
        <f>((SUM(Plan2!H40:H51)/SUM(Plan2!H28:H39))*100)-100</f>
        <v>19.366323778337687</v>
      </c>
      <c r="I51" s="1"/>
      <c r="J51" s="1"/>
    </row>
    <row r="52" spans="1:10" hidden="1" x14ac:dyDescent="0.25">
      <c r="A52" s="3">
        <v>37591</v>
      </c>
      <c r="B52" s="1">
        <f>((SUM(Plan2!B41:B52)/SUM(Plan2!B29:B40))*100)-100</f>
        <v>-9.7940787497320656</v>
      </c>
      <c r="C52" s="1">
        <f>((SUM(Plan2!C41:C52)/SUM(Plan2!C29:C40))*100)-100</f>
        <v>11.127283545549332</v>
      </c>
      <c r="D52" s="1">
        <f>((SUM(Plan2!D41:D52)/SUM(Plan2!D29:D40))*100)-100</f>
        <v>206.83372426519242</v>
      </c>
      <c r="E52" s="1">
        <f>((SUM(Plan2!E41:E52)/SUM(Plan2!E29:E40))*100)-100</f>
        <v>17.757850664928696</v>
      </c>
      <c r="F52" s="1">
        <f>((SUM(Plan2!F41:F52)/SUM(Plan2!F29:F40))*100)-100</f>
        <v>38.326886819279196</v>
      </c>
      <c r="G52" s="1">
        <f>((SUM(Plan2!G41:G52)/SUM(Plan2!G29:G40))*100)-100</f>
        <v>14.679194328200666</v>
      </c>
      <c r="H52" s="1">
        <f>((SUM(Plan2!H41:H52)/SUM(Plan2!H29:H40))*100)-100</f>
        <v>24.308924646641699</v>
      </c>
      <c r="I52" s="1"/>
      <c r="J52" s="1"/>
    </row>
    <row r="53" spans="1:10" hidden="1" x14ac:dyDescent="0.25">
      <c r="A53" s="3">
        <v>37622</v>
      </c>
      <c r="B53" s="1">
        <f>((SUM(Plan2!B42:B53)/SUM(Plan2!B30:B41))*100)-100</f>
        <v>-5.317273109170273</v>
      </c>
      <c r="C53" s="1">
        <f>((SUM(Plan2!C42:C53)/SUM(Plan2!C30:C41))*100)-100</f>
        <v>11.877729515878059</v>
      </c>
      <c r="D53" s="1">
        <f>((SUM(Plan2!D42:D53)/SUM(Plan2!D30:D41))*100)-100</f>
        <v>134.13253320078994</v>
      </c>
      <c r="E53" s="1">
        <f>((SUM(Plan2!E42:E53)/SUM(Plan2!E30:E41))*100)-100</f>
        <v>21.018049647418181</v>
      </c>
      <c r="F53" s="1">
        <f>((SUM(Plan2!F42:F53)/SUM(Plan2!F30:F41))*100)-100</f>
        <v>36.826077119525479</v>
      </c>
      <c r="G53" s="1">
        <f>((SUM(Plan2!G42:G53)/SUM(Plan2!G30:G41))*100)-100</f>
        <v>9.7488759895825012</v>
      </c>
      <c r="H53" s="1">
        <f>((SUM(Plan2!H42:H53)/SUM(Plan2!H30:H41))*100)-100</f>
        <v>35.968863869845649</v>
      </c>
      <c r="I53" s="1"/>
      <c r="J53" s="1"/>
    </row>
    <row r="54" spans="1:10" hidden="1" x14ac:dyDescent="0.25">
      <c r="A54" s="3">
        <v>37653</v>
      </c>
      <c r="B54" s="1">
        <f>((SUM(Plan2!B43:B54)/SUM(Plan2!B31:B42))*100)-100</f>
        <v>-5.1857699549430691</v>
      </c>
      <c r="C54" s="1">
        <f>((SUM(Plan2!C43:C54)/SUM(Plan2!C31:C42))*100)-100</f>
        <v>24.155924109725774</v>
      </c>
      <c r="D54" s="1">
        <f>((SUM(Plan2!D43:D54)/SUM(Plan2!D31:D42))*100)-100</f>
        <v>129.05523529703237</v>
      </c>
      <c r="E54" s="1">
        <f>((SUM(Plan2!E43:E54)/SUM(Plan2!E31:E42))*100)-100</f>
        <v>-13.753455406984358</v>
      </c>
      <c r="F54" s="1">
        <f>((SUM(Plan2!F43:F54)/SUM(Plan2!F31:F42))*100)-100</f>
        <v>36.302136594677108</v>
      </c>
      <c r="G54" s="1">
        <f>((SUM(Plan2!G43:G54)/SUM(Plan2!G31:G42))*100)-100</f>
        <v>7.2893110848501408</v>
      </c>
      <c r="H54" s="1">
        <f>((SUM(Plan2!H43:H54)/SUM(Plan2!H31:H42))*100)-100</f>
        <v>54.53622774609758</v>
      </c>
      <c r="I54" s="1"/>
      <c r="J54" s="1"/>
    </row>
    <row r="55" spans="1:10" hidden="1" x14ac:dyDescent="0.25">
      <c r="A55" s="3">
        <v>37681</v>
      </c>
      <c r="B55" s="1">
        <f>((SUM(Plan2!B44:B55)/SUM(Plan2!B32:B43))*100)-100</f>
        <v>-3.8882832898423914</v>
      </c>
      <c r="C55" s="1">
        <f>((SUM(Plan2!C44:C55)/SUM(Plan2!C32:C43))*100)-100</f>
        <v>23.713445303339299</v>
      </c>
      <c r="D55" s="1">
        <f>((SUM(Plan2!D44:D55)/SUM(Plan2!D32:D43))*100)-100</f>
        <v>148.66559180924804</v>
      </c>
      <c r="E55" s="1">
        <f>((SUM(Plan2!E44:E55)/SUM(Plan2!E32:E43))*100)-100</f>
        <v>-11.965915444730328</v>
      </c>
      <c r="F55" s="1">
        <f>((SUM(Plan2!F44:F55)/SUM(Plan2!F32:F43))*100)-100</f>
        <v>34.098661526033226</v>
      </c>
      <c r="G55" s="1">
        <f>((SUM(Plan2!G44:G55)/SUM(Plan2!G32:G43))*100)-100</f>
        <v>4.6146419624713246</v>
      </c>
      <c r="H55" s="1">
        <f>((SUM(Plan2!H44:H55)/SUM(Plan2!H32:H43))*100)-100</f>
        <v>66.462935251676527</v>
      </c>
      <c r="I55" s="1"/>
      <c r="J55" s="1"/>
    </row>
    <row r="56" spans="1:10" hidden="1" x14ac:dyDescent="0.25">
      <c r="A56" s="3">
        <v>37712</v>
      </c>
      <c r="B56" s="1">
        <f>((SUM(Plan2!B45:B56)/SUM(Plan2!B33:B44))*100)-100</f>
        <v>-3.5035208556534485</v>
      </c>
      <c r="C56" s="1">
        <f>((SUM(Plan2!C45:C56)/SUM(Plan2!C33:C44))*100)-100</f>
        <v>-2.5621829343968301</v>
      </c>
      <c r="D56" s="1">
        <f>((SUM(Plan2!D45:D56)/SUM(Plan2!D33:D44))*100)-100</f>
        <v>112.39861751403075</v>
      </c>
      <c r="E56" s="1">
        <f>((SUM(Plan2!E45:E56)/SUM(Plan2!E33:E44))*100)-100</f>
        <v>-12.421575998314339</v>
      </c>
      <c r="F56" s="1">
        <f>((SUM(Plan2!F45:F56)/SUM(Plan2!F33:F44))*100)-100</f>
        <v>28.917294087469884</v>
      </c>
      <c r="G56" s="1">
        <f>((SUM(Plan2!G45:G56)/SUM(Plan2!G33:G44))*100)-100</f>
        <v>2.1127279358349398</v>
      </c>
      <c r="H56" s="1">
        <f>((SUM(Plan2!H45:H56)/SUM(Plan2!H33:H44))*100)-100</f>
        <v>78.155446878127435</v>
      </c>
      <c r="I56" s="1"/>
      <c r="J56" s="1"/>
    </row>
    <row r="57" spans="1:10" hidden="1" x14ac:dyDescent="0.25">
      <c r="A57" s="3">
        <v>37742</v>
      </c>
      <c r="B57" s="1">
        <f>((SUM(Plan2!B46:B57)/SUM(Plan2!B34:B45))*100)-100</f>
        <v>-2.7866236541801896</v>
      </c>
      <c r="C57" s="1">
        <f>((SUM(Plan2!C46:C57)/SUM(Plan2!C34:C45))*100)-100</f>
        <v>-25.648520279225835</v>
      </c>
      <c r="D57" s="1">
        <f>((SUM(Plan2!D46:D57)/SUM(Plan2!D34:D45))*100)-100</f>
        <v>108.79691749877693</v>
      </c>
      <c r="E57" s="1">
        <f>((SUM(Plan2!E46:E57)/SUM(Plan2!E34:E45))*100)-100</f>
        <v>-10.912316485793482</v>
      </c>
      <c r="F57" s="1">
        <f>((SUM(Plan2!F46:F57)/SUM(Plan2!F34:F45))*100)-100</f>
        <v>24.366755203790589</v>
      </c>
      <c r="G57" s="1">
        <f>((SUM(Plan2!G46:G57)/SUM(Plan2!G34:G45))*100)-100</f>
        <v>0.99498824305834432</v>
      </c>
      <c r="H57" s="1">
        <f>((SUM(Plan2!H46:H57)/SUM(Plan2!H34:H45))*100)-100</f>
        <v>87.680645799704081</v>
      </c>
      <c r="I57" s="1"/>
      <c r="J57" s="1"/>
    </row>
    <row r="58" spans="1:10" hidden="1" x14ac:dyDescent="0.25">
      <c r="A58" s="3">
        <v>37773</v>
      </c>
      <c r="B58" s="1">
        <f>((SUM(Plan2!B47:B58)/SUM(Plan2!B35:B46))*100)-100</f>
        <v>2.3200771407830985</v>
      </c>
      <c r="C58" s="1">
        <f>((SUM(Plan2!C47:C58)/SUM(Plan2!C35:C46))*100)-100</f>
        <v>-25.138804415149195</v>
      </c>
      <c r="D58" s="1">
        <f>((SUM(Plan2!D47:D58)/SUM(Plan2!D35:D46))*100)-100</f>
        <v>107.79007358519164</v>
      </c>
      <c r="E58" s="1">
        <f>((SUM(Plan2!E47:E58)/SUM(Plan2!E35:E46))*100)-100</f>
        <v>-12.982807048342721</v>
      </c>
      <c r="F58" s="1">
        <f>((SUM(Plan2!F47:F58)/SUM(Plan2!F35:F46))*100)-100</f>
        <v>16.102889168329966</v>
      </c>
      <c r="G58" s="1">
        <f>((SUM(Plan2!G47:G58)/SUM(Plan2!G35:G46))*100)-100</f>
        <v>1.6594190362634578</v>
      </c>
      <c r="H58" s="1">
        <f>((SUM(Plan2!H47:H58)/SUM(Plan2!H35:H46))*100)-100</f>
        <v>88.37660146606521</v>
      </c>
      <c r="I58" s="1"/>
      <c r="J58" s="1"/>
    </row>
    <row r="59" spans="1:10" hidden="1" x14ac:dyDescent="0.25">
      <c r="A59" s="3">
        <v>37803</v>
      </c>
      <c r="B59" s="1">
        <f>((SUM(Plan2!B48:B59)/SUM(Plan2!B36:B47))*100)-100</f>
        <v>3.2947160384980236</v>
      </c>
      <c r="C59" s="1">
        <f>((SUM(Plan2!C48:C59)/SUM(Plan2!C36:C47))*100)-100</f>
        <v>-16.207755318427047</v>
      </c>
      <c r="D59" s="1">
        <f>((SUM(Plan2!D48:D59)/SUM(Plan2!D36:D47))*100)-100</f>
        <v>99.952719745378829</v>
      </c>
      <c r="E59" s="1">
        <f>((SUM(Plan2!E48:E59)/SUM(Plan2!E36:E47))*100)-100</f>
        <v>-12.274197061631526</v>
      </c>
      <c r="F59" s="1">
        <f>((SUM(Plan2!F48:F59)/SUM(Plan2!F36:F47))*100)-100</f>
        <v>2.4278933420829105</v>
      </c>
      <c r="G59" s="1">
        <f>((SUM(Plan2!G48:G59)/SUM(Plan2!G36:G47))*100)-100</f>
        <v>-0.76948648739102055</v>
      </c>
      <c r="H59" s="1">
        <f>((SUM(Plan2!H48:H59)/SUM(Plan2!H36:H47))*100)-100</f>
        <v>92.433394254711743</v>
      </c>
      <c r="I59" s="1"/>
      <c r="J59" s="1"/>
    </row>
    <row r="60" spans="1:10" hidden="1" x14ac:dyDescent="0.25">
      <c r="A60" s="3">
        <v>37834</v>
      </c>
      <c r="B60" s="1">
        <f>((SUM(Plan2!B49:B60)/SUM(Plan2!B37:B48))*100)-100</f>
        <v>2.5612763323691752</v>
      </c>
      <c r="C60" s="1">
        <f>((SUM(Plan2!C49:C60)/SUM(Plan2!C37:C48))*100)-100</f>
        <v>-1.302855465687955</v>
      </c>
      <c r="D60" s="1">
        <f>((SUM(Plan2!D49:D60)/SUM(Plan2!D37:D48))*100)-100</f>
        <v>97.47073417982017</v>
      </c>
      <c r="E60" s="1">
        <f>((SUM(Plan2!E49:E60)/SUM(Plan2!E37:E48))*100)-100</f>
        <v>-14.662411425491896</v>
      </c>
      <c r="F60" s="1">
        <f>((SUM(Plan2!F49:F60)/SUM(Plan2!F37:F48))*100)-100</f>
        <v>7.9375112249508106E-2</v>
      </c>
      <c r="G60" s="1">
        <f>((SUM(Plan2!G49:G60)/SUM(Plan2!G37:G48))*100)-100</f>
        <v>-0.11934927361116365</v>
      </c>
      <c r="H60" s="1">
        <f>((SUM(Plan2!H49:H60)/SUM(Plan2!H37:H48))*100)-100</f>
        <v>92.562709434197899</v>
      </c>
      <c r="I60" s="1"/>
      <c r="J60" s="1"/>
    </row>
    <row r="61" spans="1:10" hidden="1" x14ac:dyDescent="0.25">
      <c r="A61" s="3">
        <v>37865</v>
      </c>
      <c r="B61" s="1">
        <f>((SUM(Plan2!B50:B61)/SUM(Plan2!B38:B49))*100)-100</f>
        <v>2.4040320008103606</v>
      </c>
      <c r="C61" s="1">
        <f>((SUM(Plan2!C50:C61)/SUM(Plan2!C38:C49))*100)-100</f>
        <v>0.81490604314855375</v>
      </c>
      <c r="D61" s="1">
        <f>((SUM(Plan2!D50:D61)/SUM(Plan2!D38:D49))*100)-100</f>
        <v>45.909923937456426</v>
      </c>
      <c r="E61" s="1">
        <f>((SUM(Plan2!E50:E61)/SUM(Plan2!E38:E49))*100)-100</f>
        <v>-15.676315473175364</v>
      </c>
      <c r="F61" s="1">
        <f>((SUM(Plan2!F50:F61)/SUM(Plan2!F38:F49))*100)-100</f>
        <v>2.6791879356877075</v>
      </c>
      <c r="G61" s="1">
        <f>((SUM(Plan2!G50:G61)/SUM(Plan2!G38:G49))*100)-100</f>
        <v>-1.3871329090109157</v>
      </c>
      <c r="H61" s="1">
        <f>((SUM(Plan2!H50:H61)/SUM(Plan2!H38:H49))*100)-100</f>
        <v>93.807615470094674</v>
      </c>
      <c r="I61" s="1"/>
      <c r="J61" s="1"/>
    </row>
    <row r="62" spans="1:10" hidden="1" x14ac:dyDescent="0.25">
      <c r="A62" s="3">
        <v>37895</v>
      </c>
      <c r="B62" s="1">
        <f>((SUM(Plan2!B51:B62)/SUM(Plan2!B39:B50))*100)-100</f>
        <v>5.7305910945204772</v>
      </c>
      <c r="C62" s="1">
        <f>((SUM(Plan2!C51:C62)/SUM(Plan2!C39:C50))*100)-100</f>
        <v>1.0377675220074565</v>
      </c>
      <c r="D62" s="1">
        <f>((SUM(Plan2!D51:D62)/SUM(Plan2!D39:D50))*100)-100</f>
        <v>21.314694896880752</v>
      </c>
      <c r="E62" s="1">
        <f>((SUM(Plan2!E51:E62)/SUM(Plan2!E39:E50))*100)-100</f>
        <v>-12.157374855224489</v>
      </c>
      <c r="F62" s="1">
        <f>((SUM(Plan2!F51:F62)/SUM(Plan2!F39:F50))*100)-100</f>
        <v>7.5790639754539768</v>
      </c>
      <c r="G62" s="1">
        <f>((SUM(Plan2!G51:G62)/SUM(Plan2!G39:G50))*100)-100</f>
        <v>-7.2869150913118403</v>
      </c>
      <c r="H62" s="1">
        <f>((SUM(Plan2!H51:H62)/SUM(Plan2!H39:H50))*100)-100</f>
        <v>93.216588444559648</v>
      </c>
      <c r="I62" s="1"/>
      <c r="J62" s="1"/>
    </row>
    <row r="63" spans="1:10" hidden="1" x14ac:dyDescent="0.25">
      <c r="A63" s="3">
        <v>37926</v>
      </c>
      <c r="B63" s="1">
        <f>((SUM(Plan2!B52:B63)/SUM(Plan2!B40:B51))*100)-100</f>
        <v>5.8334867043581511</v>
      </c>
      <c r="C63" s="1">
        <f>((SUM(Plan2!C52:C63)/SUM(Plan2!C40:C51))*100)-100</f>
        <v>1.411485877240608</v>
      </c>
      <c r="D63" s="1">
        <f>((SUM(Plan2!D52:D63)/SUM(Plan2!D40:D51))*100)-100</f>
        <v>-3.7595259141599939</v>
      </c>
      <c r="E63" s="1">
        <f>((SUM(Plan2!E52:E63)/SUM(Plan2!E40:E51))*100)-100</f>
        <v>-19.734156911512741</v>
      </c>
      <c r="F63" s="1">
        <f>((SUM(Plan2!F52:F63)/SUM(Plan2!F40:F51))*100)-100</f>
        <v>9.9603488960799069</v>
      </c>
      <c r="G63" s="1">
        <f>((SUM(Plan2!G52:G63)/SUM(Plan2!G40:G51))*100)-100</f>
        <v>-9.2302372409592977</v>
      </c>
      <c r="H63" s="1">
        <f>((SUM(Plan2!H52:H63)/SUM(Plan2!H40:H51))*100)-100</f>
        <v>87.154994504408648</v>
      </c>
      <c r="I63" s="1"/>
      <c r="J63" s="1"/>
    </row>
    <row r="64" spans="1:10" hidden="1" x14ac:dyDescent="0.25">
      <c r="A64" s="3">
        <v>37956</v>
      </c>
      <c r="B64" s="1">
        <f>((SUM(Plan2!B53:B64)/SUM(Plan2!B41:B52))*100)-100</f>
        <v>6.9164430759690987</v>
      </c>
      <c r="C64" s="1">
        <f>((SUM(Plan2!C53:C64)/SUM(Plan2!C41:C52))*100)-100</f>
        <v>1.574598434221258</v>
      </c>
      <c r="D64" s="1">
        <f>((SUM(Plan2!D53:D64)/SUM(Plan2!D41:D52))*100)-100</f>
        <v>-25.591927781613705</v>
      </c>
      <c r="E64" s="1">
        <f>((SUM(Plan2!E53:E64)/SUM(Plan2!E41:E52))*100)-100</f>
        <v>-19.407114254381355</v>
      </c>
      <c r="F64" s="1">
        <f>((SUM(Plan2!F53:F64)/SUM(Plan2!F41:F52))*100)-100</f>
        <v>-0.3229981623293412</v>
      </c>
      <c r="G64" s="1">
        <f>((SUM(Plan2!G53:G64)/SUM(Plan2!G41:G52))*100)-100</f>
        <v>-9.6958770367990184</v>
      </c>
      <c r="H64" s="1">
        <f>((SUM(Plan2!H53:H64)/SUM(Plan2!H41:H52))*100)-100</f>
        <v>79.301680363565197</v>
      </c>
      <c r="I64" s="1"/>
      <c r="J64" s="1"/>
    </row>
    <row r="65" spans="1:10" hidden="1" x14ac:dyDescent="0.25">
      <c r="A65" s="3">
        <v>37987</v>
      </c>
      <c r="B65" s="1">
        <f>((SUM(Plan2!B54:B65)/SUM(Plan2!B42:B53))*100)-100</f>
        <v>8.2184944354792435</v>
      </c>
      <c r="C65" s="1">
        <f>((SUM(Plan2!C54:C65)/SUM(Plan2!C42:C53))*100)-100</f>
        <v>2.4561571217052176</v>
      </c>
      <c r="D65" s="1">
        <f>((SUM(Plan2!D54:D65)/SUM(Plan2!D42:D53))*100)-100</f>
        <v>-12.597654979846283</v>
      </c>
      <c r="E65" s="1">
        <f>((SUM(Plan2!E54:E65)/SUM(Plan2!E42:E53))*100)-100</f>
        <v>-21.354371368440013</v>
      </c>
      <c r="F65" s="1">
        <f>((SUM(Plan2!F54:F65)/SUM(Plan2!F42:F53))*100)-100</f>
        <v>0.38702290294492059</v>
      </c>
      <c r="G65" s="1">
        <f>((SUM(Plan2!G54:G65)/SUM(Plan2!G42:G53))*100)-100</f>
        <v>-7.6123014163050726</v>
      </c>
      <c r="H65" s="1">
        <f>((SUM(Plan2!H54:H65)/SUM(Plan2!H42:H53))*100)-100</f>
        <v>67.989728109580625</v>
      </c>
      <c r="I65" s="1"/>
      <c r="J65" s="1"/>
    </row>
    <row r="66" spans="1:10" hidden="1" x14ac:dyDescent="0.25">
      <c r="A66" s="3">
        <v>38018</v>
      </c>
      <c r="B66" s="1">
        <f>((SUM(Plan2!B55:B66)/SUM(Plan2!B43:B54))*100)-100</f>
        <v>6.8220533379246291</v>
      </c>
      <c r="C66" s="1">
        <f>((SUM(Plan2!C55:C66)/SUM(Plan2!C43:C54))*100)-100</f>
        <v>0.10248861234775575</v>
      </c>
      <c r="D66" s="1">
        <f>((SUM(Plan2!D55:D66)/SUM(Plan2!D43:D54))*100)-100</f>
        <v>-10.793106792472372</v>
      </c>
      <c r="E66" s="1">
        <f>((SUM(Plan2!E55:E66)/SUM(Plan2!E43:E54))*100)-100</f>
        <v>-6.6185309692894378</v>
      </c>
      <c r="F66" s="1">
        <f>((SUM(Plan2!F55:F66)/SUM(Plan2!F43:F54))*100)-100</f>
        <v>-0.42332264064232561</v>
      </c>
      <c r="G66" s="1">
        <f>((SUM(Plan2!G55:G66)/SUM(Plan2!G43:G54))*100)-100</f>
        <v>-8.3550929125836717</v>
      </c>
      <c r="H66" s="1">
        <f>((SUM(Plan2!H55:H66)/SUM(Plan2!H43:H54))*100)-100</f>
        <v>49.19113990979946</v>
      </c>
      <c r="I66" s="1"/>
      <c r="J66" s="1"/>
    </row>
    <row r="67" spans="1:10" hidden="1" x14ac:dyDescent="0.25">
      <c r="A67" s="3">
        <v>38047</v>
      </c>
      <c r="B67" s="1">
        <f>((SUM(Plan2!B56:B67)/SUM(Plan2!B44:B55))*100)-100</f>
        <v>8.4726672703947088</v>
      </c>
      <c r="C67" s="1">
        <f>((SUM(Plan2!C56:C67)/SUM(Plan2!C44:C55))*100)-100</f>
        <v>13.991028725035662</v>
      </c>
      <c r="D67" s="1">
        <f>((SUM(Plan2!D56:D67)/SUM(Plan2!D44:D55))*100)-100</f>
        <v>-13.225979192760931</v>
      </c>
      <c r="E67" s="1">
        <f>((SUM(Plan2!E56:E67)/SUM(Plan2!E44:E55))*100)-100</f>
        <v>-5.7337523869166773</v>
      </c>
      <c r="F67" s="1">
        <f>((SUM(Plan2!F56:F67)/SUM(Plan2!F44:F55))*100)-100</f>
        <v>1.9411134457232038</v>
      </c>
      <c r="G67" s="1">
        <f>((SUM(Plan2!G56:G67)/SUM(Plan2!G44:G55))*100)-100</f>
        <v>-6.5612114726759643</v>
      </c>
      <c r="H67" s="1">
        <f>((SUM(Plan2!H56:H67)/SUM(Plan2!H44:H55))*100)-100</f>
        <v>31.205520443131093</v>
      </c>
      <c r="I67" s="1"/>
      <c r="J67" s="1"/>
    </row>
    <row r="68" spans="1:10" hidden="1" x14ac:dyDescent="0.25">
      <c r="A68" s="3">
        <v>38078</v>
      </c>
      <c r="B68" s="1">
        <f>((SUM(Plan2!B57:B68)/SUM(Plan2!B45:B56))*100)-100</f>
        <v>10.228969085194834</v>
      </c>
      <c r="C68" s="1">
        <f>((SUM(Plan2!C57:C68)/SUM(Plan2!C45:C56))*100)-100</f>
        <v>14.978069137044955</v>
      </c>
      <c r="D68" s="1">
        <f>((SUM(Plan2!D57:D68)/SUM(Plan2!D45:D56))*100)-100</f>
        <v>-5.5824446819087399</v>
      </c>
      <c r="E68" s="1">
        <f>((SUM(Plan2!E57:E68)/SUM(Plan2!E45:E56))*100)-100</f>
        <v>-6.066957216309234</v>
      </c>
      <c r="F68" s="1">
        <f>((SUM(Plan2!F57:F68)/SUM(Plan2!F45:F56))*100)-100</f>
        <v>4.2361921275866763</v>
      </c>
      <c r="G68" s="1">
        <f>((SUM(Plan2!G57:G68)/SUM(Plan2!G45:G56))*100)-100</f>
        <v>-4.2432730501148228</v>
      </c>
      <c r="H68" s="1">
        <f>((SUM(Plan2!H57:H68)/SUM(Plan2!H45:H56))*100)-100</f>
        <v>16.660168615826692</v>
      </c>
      <c r="I68" s="1"/>
      <c r="J68" s="1"/>
    </row>
    <row r="69" spans="1:10" hidden="1" x14ac:dyDescent="0.25">
      <c r="A69" s="3">
        <v>38108</v>
      </c>
      <c r="B69" s="1">
        <f>((SUM(Plan2!B58:B69)/SUM(Plan2!B46:B57))*100)-100</f>
        <v>10.068580281884621</v>
      </c>
      <c r="C69" s="1">
        <f>((SUM(Plan2!C58:C69)/SUM(Plan2!C46:C57))*100)-100</f>
        <v>25.398382307426061</v>
      </c>
      <c r="D69" s="1">
        <f>((SUM(Plan2!D58:D69)/SUM(Plan2!D46:D57))*100)-100</f>
        <v>-4.8092995000080805</v>
      </c>
      <c r="E69" s="1">
        <f>((SUM(Plan2!E58:E69)/SUM(Plan2!E46:E57))*100)-100</f>
        <v>-5.6860726844008269</v>
      </c>
      <c r="F69" s="1">
        <f>((SUM(Plan2!F58:F69)/SUM(Plan2!F46:F57))*100)-100</f>
        <v>4.6848505672491001</v>
      </c>
      <c r="G69" s="1">
        <f>((SUM(Plan2!G58:G69)/SUM(Plan2!G46:G57))*100)-100</f>
        <v>-5.0456905017489788</v>
      </c>
      <c r="H69" s="1">
        <f>((SUM(Plan2!H58:H69)/SUM(Plan2!H46:H57))*100)-100</f>
        <v>3.8122548230334274</v>
      </c>
      <c r="I69" s="1"/>
      <c r="J69" s="1"/>
    </row>
    <row r="70" spans="1:10" hidden="1" x14ac:dyDescent="0.25">
      <c r="A70" s="3">
        <v>38139</v>
      </c>
      <c r="B70" s="1">
        <f>((SUM(Plan2!B59:B70)/SUM(Plan2!B47:B58))*100)-100</f>
        <v>9.3977917782493563</v>
      </c>
      <c r="C70" s="1">
        <f>((SUM(Plan2!C59:C70)/SUM(Plan2!C47:C58))*100)-100</f>
        <v>27.33319556162013</v>
      </c>
      <c r="D70" s="1">
        <f>((SUM(Plan2!D59:D70)/SUM(Plan2!D47:D58))*100)-100</f>
        <v>-7.2631655325605493</v>
      </c>
      <c r="E70" s="1">
        <f>((SUM(Plan2!E59:E70)/SUM(Plan2!E47:E58))*100)-100</f>
        <v>-1.5956773919045304</v>
      </c>
      <c r="F70" s="1">
        <f>((SUM(Plan2!F59:F70)/SUM(Plan2!F47:F58))*100)-100</f>
        <v>6.8875097580851588</v>
      </c>
      <c r="G70" s="1">
        <f>((SUM(Plan2!G59:G70)/SUM(Plan2!G47:G58))*100)-100</f>
        <v>-6.2000171322837616</v>
      </c>
      <c r="H70" s="1">
        <f>((SUM(Plan2!H59:H70)/SUM(Plan2!H47:H58))*100)-100</f>
        <v>2.5794750924106324E-2</v>
      </c>
      <c r="I70" s="1"/>
      <c r="J70" s="1"/>
    </row>
    <row r="71" spans="1:10" hidden="1" x14ac:dyDescent="0.25">
      <c r="A71" s="3">
        <v>38169</v>
      </c>
      <c r="B71" s="1">
        <f>((SUM(Plan2!B60:B71)/SUM(Plan2!B48:B59))*100)-100</f>
        <v>11.927803934810328</v>
      </c>
      <c r="C71" s="1">
        <f>((SUM(Plan2!C60:C71)/SUM(Plan2!C48:C59))*100)-100</f>
        <v>27.678416631800886</v>
      </c>
      <c r="D71" s="1">
        <f>((SUM(Plan2!D60:D71)/SUM(Plan2!D48:D59))*100)-100</f>
        <v>-2.055632615811561</v>
      </c>
      <c r="E71" s="1">
        <f>((SUM(Plan2!E60:E71)/SUM(Plan2!E48:E59))*100)-100</f>
        <v>-1.0772816481318017</v>
      </c>
      <c r="F71" s="1">
        <f>((SUM(Plan2!F60:F71)/SUM(Plan2!F48:F59))*100)-100</f>
        <v>12.234075567503481</v>
      </c>
      <c r="G71" s="1">
        <f>((SUM(Plan2!G60:G71)/SUM(Plan2!G48:G59))*100)-100</f>
        <v>-4.3301871556911067</v>
      </c>
      <c r="H71" s="1">
        <f>((SUM(Plan2!H60:H71)/SUM(Plan2!H48:H59))*100)-100</f>
        <v>-2.3838031984117265</v>
      </c>
      <c r="I71" s="1"/>
      <c r="J71" s="1"/>
    </row>
    <row r="72" spans="1:10" hidden="1" x14ac:dyDescent="0.25">
      <c r="A72" s="3">
        <v>38200</v>
      </c>
      <c r="B72" s="1">
        <f>((SUM(Plan2!B61:B72)/SUM(Plan2!B49:B60))*100)-100</f>
        <v>15.538624035343631</v>
      </c>
      <c r="C72" s="1">
        <f>((SUM(Plan2!C61:C72)/SUM(Plan2!C49:C60))*100)-100</f>
        <v>25.913224019432903</v>
      </c>
      <c r="D72" s="1">
        <f>((SUM(Plan2!D61:D72)/SUM(Plan2!D49:D60))*100)-100</f>
        <v>-1.2281339363715915</v>
      </c>
      <c r="E72" s="1">
        <f>((SUM(Plan2!E61:E72)/SUM(Plan2!E49:E60))*100)-100</f>
        <v>5.9525773834363491</v>
      </c>
      <c r="F72" s="1">
        <f>((SUM(Plan2!F61:F72)/SUM(Plan2!F49:F60))*100)-100</f>
        <v>12.874554639832709</v>
      </c>
      <c r="G72" s="1">
        <f>((SUM(Plan2!G61:G72)/SUM(Plan2!G49:G60))*100)-100</f>
        <v>-4.6211733042936771</v>
      </c>
      <c r="H72" s="1">
        <f>((SUM(Plan2!H61:H72)/SUM(Plan2!H49:H60))*100)-100</f>
        <v>-5.376877972535965</v>
      </c>
      <c r="I72" s="1"/>
      <c r="J72" s="1"/>
    </row>
    <row r="73" spans="1:10" hidden="1" x14ac:dyDescent="0.25">
      <c r="A73" s="3">
        <v>38231</v>
      </c>
      <c r="B73" s="1">
        <f>((SUM(Plan2!B62:B73)/SUM(Plan2!B50:B61))*100)-100</f>
        <v>17.714258073529109</v>
      </c>
      <c r="C73" s="1">
        <f>((SUM(Plan2!C62:C73)/SUM(Plan2!C50:C61))*100)-100</f>
        <v>26.491822786894332</v>
      </c>
      <c r="D73" s="1">
        <f>((SUM(Plan2!D62:D73)/SUM(Plan2!D50:D61))*100)-100</f>
        <v>8.9881197976979763</v>
      </c>
      <c r="E73" s="1">
        <f>((SUM(Plan2!E62:E73)/SUM(Plan2!E50:E61))*100)-100</f>
        <v>4.4793611194477165</v>
      </c>
      <c r="F73" s="1">
        <f>((SUM(Plan2!F62:F73)/SUM(Plan2!F50:F61))*100)-100</f>
        <v>8.4968237145097021</v>
      </c>
      <c r="G73" s="1">
        <f>((SUM(Plan2!G62:G73)/SUM(Plan2!G50:G61))*100)-100</f>
        <v>-3.243413920921995</v>
      </c>
      <c r="H73" s="1">
        <f>((SUM(Plan2!H62:H73)/SUM(Plan2!H50:H61))*100)-100</f>
        <v>-9.008958368236847</v>
      </c>
      <c r="I73" s="1"/>
      <c r="J73" s="1"/>
    </row>
    <row r="74" spans="1:10" hidden="1" x14ac:dyDescent="0.25">
      <c r="A74" s="3">
        <v>38261</v>
      </c>
      <c r="B74" s="1">
        <f>((SUM(Plan2!B63:B74)/SUM(Plan2!B51:B62))*100)-100</f>
        <v>16.107207860327023</v>
      </c>
      <c r="C74" s="1">
        <f>((SUM(Plan2!C63:C74)/SUM(Plan2!C51:C62))*100)-100</f>
        <v>27.737360017814126</v>
      </c>
      <c r="D74" s="1">
        <f>((SUM(Plan2!D63:D74)/SUM(Plan2!D51:D62))*100)-100</f>
        <v>8.2805211464987991</v>
      </c>
      <c r="E74" s="1">
        <f>((SUM(Plan2!E63:E74)/SUM(Plan2!E51:E62))*100)-100</f>
        <v>-4.5267200190028234</v>
      </c>
      <c r="F74" s="1">
        <f>((SUM(Plan2!F63:F74)/SUM(Plan2!F51:F62))*100)-100</f>
        <v>4.565203620479835</v>
      </c>
      <c r="G74" s="1">
        <f>((SUM(Plan2!G63:G74)/SUM(Plan2!G51:G62))*100)-100</f>
        <v>0.63053668295265197</v>
      </c>
      <c r="H74" s="1">
        <f>((SUM(Plan2!H63:H74)/SUM(Plan2!H51:H62))*100)-100</f>
        <v>-12.041998466488351</v>
      </c>
      <c r="I74" s="1"/>
      <c r="J74" s="1"/>
    </row>
    <row r="75" spans="1:10" hidden="1" x14ac:dyDescent="0.25">
      <c r="A75" s="3">
        <v>38292</v>
      </c>
      <c r="B75" s="1">
        <f>((SUM(Plan2!B64:B75)/SUM(Plan2!B52:B63))*100)-100</f>
        <v>16.952525036611377</v>
      </c>
      <c r="C75" s="1">
        <f>((SUM(Plan2!C64:C75)/SUM(Plan2!C52:C63))*100)-100</f>
        <v>29.489341052733494</v>
      </c>
      <c r="D75" s="1">
        <f>((SUM(Plan2!D64:D75)/SUM(Plan2!D52:D63))*100)-100</f>
        <v>27.040122153450213</v>
      </c>
      <c r="E75" s="1">
        <f>((SUM(Plan2!E64:E75)/SUM(Plan2!E52:E63))*100)-100</f>
        <v>4.7492971095356182</v>
      </c>
      <c r="F75" s="1">
        <f>((SUM(Plan2!F64:F75)/SUM(Plan2!F52:F63))*100)-100</f>
        <v>14.317249700458063</v>
      </c>
      <c r="G75" s="1">
        <f>((SUM(Plan2!G64:G75)/SUM(Plan2!G52:G63))*100)-100</f>
        <v>1.3550623319667352</v>
      </c>
      <c r="H75" s="1">
        <f>((SUM(Plan2!H64:H75)/SUM(Plan2!H52:H63))*100)-100</f>
        <v>-12.363015378689994</v>
      </c>
      <c r="I75" s="1"/>
      <c r="J75" s="1"/>
    </row>
    <row r="76" spans="1:10" hidden="1" x14ac:dyDescent="0.25">
      <c r="A76" s="3">
        <v>38322</v>
      </c>
      <c r="B76" s="1">
        <f>((SUM(Plan2!B65:B76)/SUM(Plan2!B53:B64))*100)-100</f>
        <v>18.71265652842051</v>
      </c>
      <c r="C76" s="1">
        <f>((SUM(Plan2!C65:C76)/SUM(Plan2!C53:C64))*100)-100</f>
        <v>30.537294971384171</v>
      </c>
      <c r="D76" s="1">
        <f>((SUM(Plan2!D65:D76)/SUM(Plan2!D53:D64))*100)-100</f>
        <v>25.200794619604849</v>
      </c>
      <c r="E76" s="1">
        <f>((SUM(Plan2!E65:E76)/SUM(Plan2!E53:E64))*100)-100</f>
        <v>4.2225248799917239</v>
      </c>
      <c r="F76" s="1">
        <f>((SUM(Plan2!F65:F76)/SUM(Plan2!F53:F64))*100)-100</f>
        <v>19.768613347558841</v>
      </c>
      <c r="G76" s="1">
        <f>((SUM(Plan2!G65:G76)/SUM(Plan2!G53:G64))*100)-100</f>
        <v>3.3590625560525353</v>
      </c>
      <c r="H76" s="1">
        <f>((SUM(Plan2!H65:H76)/SUM(Plan2!H53:H64))*100)-100</f>
        <v>-12.977032344098347</v>
      </c>
      <c r="I76" s="1"/>
      <c r="J76" s="1"/>
    </row>
    <row r="77" spans="1:10" hidden="1" x14ac:dyDescent="0.25">
      <c r="A77" s="3">
        <v>38353</v>
      </c>
      <c r="B77" s="1">
        <f>((SUM(Plan2!B66:B77)/SUM(Plan2!B54:B65))*100)-100</f>
        <v>17.708030966153629</v>
      </c>
      <c r="C77" s="1">
        <f>((SUM(Plan2!C66:C77)/SUM(Plan2!C54:C65))*100)-100</f>
        <v>30.222980270623054</v>
      </c>
      <c r="D77" s="1">
        <f>((SUM(Plan2!D66:D77)/SUM(Plan2!D54:D65))*100)-100</f>
        <v>6.218688573317749</v>
      </c>
      <c r="E77" s="1">
        <f>((SUM(Plan2!E66:E77)/SUM(Plan2!E54:E65))*100)-100</f>
        <v>4.5431931518156006</v>
      </c>
      <c r="F77" s="1">
        <f>((SUM(Plan2!F66:F77)/SUM(Plan2!F54:F65))*100)-100</f>
        <v>19.051265149949103</v>
      </c>
      <c r="G77" s="1">
        <f>((SUM(Plan2!G66:G77)/SUM(Plan2!G54:G65))*100)-100</f>
        <v>5.123537833438732</v>
      </c>
      <c r="H77" s="1">
        <f>((SUM(Plan2!H66:H77)/SUM(Plan2!H54:H65))*100)-100</f>
        <v>-13.573034733225356</v>
      </c>
      <c r="I77" s="1"/>
      <c r="J77" s="1"/>
    </row>
    <row r="78" spans="1:10" hidden="1" x14ac:dyDescent="0.25">
      <c r="A78" s="3">
        <v>38384</v>
      </c>
      <c r="B78" s="1">
        <f>((SUM(Plan2!B67:B78)/SUM(Plan2!B55:B66))*100)-100</f>
        <v>19.155134403752712</v>
      </c>
      <c r="C78" s="1">
        <f>((SUM(Plan2!C67:C78)/SUM(Plan2!C55:C66))*100)-100</f>
        <v>24.505026092004513</v>
      </c>
      <c r="D78" s="1">
        <f>((SUM(Plan2!D67:D78)/SUM(Plan2!D55:D66))*100)-100</f>
        <v>3.0982540594967958</v>
      </c>
      <c r="E78" s="1">
        <f>((SUM(Plan2!E67:E78)/SUM(Plan2!E55:E66))*100)-100</f>
        <v>6.2952216976698452</v>
      </c>
      <c r="F78" s="1">
        <f>((SUM(Plan2!F67:F78)/SUM(Plan2!F55:F66))*100)-100</f>
        <v>19.921584932636577</v>
      </c>
      <c r="G78" s="1">
        <f>((SUM(Plan2!G67:G78)/SUM(Plan2!G55:G66))*100)-100</f>
        <v>7.2698925551747351</v>
      </c>
      <c r="H78" s="1">
        <f>((SUM(Plan2!H67:H78)/SUM(Plan2!H55:H66))*100)-100</f>
        <v>-11.675394595131095</v>
      </c>
      <c r="I78" s="1"/>
      <c r="J78" s="1"/>
    </row>
    <row r="79" spans="1:10" hidden="1" x14ac:dyDescent="0.25">
      <c r="A79" s="3">
        <v>38412</v>
      </c>
      <c r="B79" s="1">
        <f>((SUM(Plan2!B68:B79)/SUM(Plan2!B56:B67))*100)-100</f>
        <v>21.493042032853097</v>
      </c>
      <c r="C79" s="1">
        <f>((SUM(Plan2!C68:C79)/SUM(Plan2!C56:C67))*100)-100</f>
        <v>5.7444353061667073</v>
      </c>
      <c r="D79" s="1">
        <f>((SUM(Plan2!D68:D79)/SUM(Plan2!D56:D67))*100)-100</f>
        <v>3.3648020666843479</v>
      </c>
      <c r="E79" s="1">
        <f>((SUM(Plan2!E68:E79)/SUM(Plan2!E56:E67))*100)-100</f>
        <v>6.4639745004384963</v>
      </c>
      <c r="F79" s="1">
        <f>((SUM(Plan2!F68:F79)/SUM(Plan2!F56:F67))*100)-100</f>
        <v>18.736731397382016</v>
      </c>
      <c r="G79" s="1">
        <f>((SUM(Plan2!G68:G79)/SUM(Plan2!G56:G67))*100)-100</f>
        <v>5.367587146346267</v>
      </c>
      <c r="H79" s="1">
        <f>((SUM(Plan2!H68:H79)/SUM(Plan2!H56:H67))*100)-100</f>
        <v>-5.7853507395652031</v>
      </c>
      <c r="I79" s="1"/>
      <c r="J79" s="1"/>
    </row>
    <row r="80" spans="1:10" hidden="1" x14ac:dyDescent="0.25">
      <c r="A80" s="3">
        <v>38443</v>
      </c>
      <c r="B80" s="1">
        <f>((SUM(Plan2!B69:B80)/SUM(Plan2!B57:B68))*100)-100</f>
        <v>20.650126554490143</v>
      </c>
      <c r="C80" s="1">
        <f>((SUM(Plan2!C69:C80)/SUM(Plan2!C57:C68))*100)-100</f>
        <v>9.8864717437373599</v>
      </c>
      <c r="D80" s="1">
        <f>((SUM(Plan2!D69:D80)/SUM(Plan2!D57:D68))*100)-100</f>
        <v>-3.9484413426185228</v>
      </c>
      <c r="E80" s="1">
        <f>((SUM(Plan2!E69:E80)/SUM(Plan2!E57:E68))*100)-100</f>
        <v>6.5867874617678837</v>
      </c>
      <c r="F80" s="1">
        <f>((SUM(Plan2!F69:F80)/SUM(Plan2!F57:F68))*100)-100</f>
        <v>15.705564508574213</v>
      </c>
      <c r="G80" s="1">
        <f>((SUM(Plan2!G69:G80)/SUM(Plan2!G57:G68))*100)-100</f>
        <v>5.1243538476638548</v>
      </c>
      <c r="H80" s="1">
        <f>((SUM(Plan2!H69:H80)/SUM(Plan2!H57:H68))*100)-100</f>
        <v>-0.20318018839967067</v>
      </c>
      <c r="I80" s="1"/>
      <c r="J80" s="1"/>
    </row>
    <row r="81" spans="1:10" hidden="1" x14ac:dyDescent="0.25">
      <c r="A81" s="3">
        <v>38473</v>
      </c>
      <c r="B81" s="1">
        <f>((SUM(Plan2!B70:B81)/SUM(Plan2!B58:B69))*100)-100</f>
        <v>21.917695981137882</v>
      </c>
      <c r="C81" s="1">
        <f>((SUM(Plan2!C70:C81)/SUM(Plan2!C58:C69))*100)-100</f>
        <v>15.178348501609548</v>
      </c>
      <c r="D81" s="1">
        <f>((SUM(Plan2!D70:D81)/SUM(Plan2!D58:D69))*100)-100</f>
        <v>-6.1118742021978392</v>
      </c>
      <c r="E81" s="1">
        <f>((SUM(Plan2!E70:E81)/SUM(Plan2!E58:E69))*100)-100</f>
        <v>8.2791437505825911</v>
      </c>
      <c r="F81" s="1">
        <f>((SUM(Plan2!F70:F81)/SUM(Plan2!F58:F69))*100)-100</f>
        <v>16.733388457815579</v>
      </c>
      <c r="G81" s="1">
        <f>((SUM(Plan2!G70:G81)/SUM(Plan2!G58:G69))*100)-100</f>
        <v>6.4128881804661688</v>
      </c>
      <c r="H81" s="1">
        <f>((SUM(Plan2!H70:H81)/SUM(Plan2!H58:H69))*100)-100</f>
        <v>7.3612532795962693</v>
      </c>
      <c r="I81" s="1"/>
      <c r="J81" s="1"/>
    </row>
    <row r="82" spans="1:10" hidden="1" x14ac:dyDescent="0.25">
      <c r="A82" s="3">
        <v>38504</v>
      </c>
      <c r="B82" s="1">
        <f>((SUM(Plan2!B71:B82)/SUM(Plan2!B59:B70))*100)-100</f>
        <v>23.254830798935274</v>
      </c>
      <c r="C82" s="1">
        <f>((SUM(Plan2!C71:C82)/SUM(Plan2!C59:C70))*100)-100</f>
        <v>15.714429326132361</v>
      </c>
      <c r="D82" s="1">
        <f>((SUM(Plan2!D71:D82)/SUM(Plan2!D59:D70))*100)-100</f>
        <v>-7.8342253393323915</v>
      </c>
      <c r="E82" s="1">
        <f>((SUM(Plan2!E71:E82)/SUM(Plan2!E59:E70))*100)-100</f>
        <v>1.0261257772165209</v>
      </c>
      <c r="F82" s="1">
        <f>((SUM(Plan2!F71:F82)/SUM(Plan2!F59:F70))*100)-100</f>
        <v>16.532104037525357</v>
      </c>
      <c r="G82" s="1">
        <f>((SUM(Plan2!G71:G82)/SUM(Plan2!G59:G70))*100)-100</f>
        <v>11.55033693394121</v>
      </c>
      <c r="H82" s="1">
        <f>((SUM(Plan2!H71:H82)/SUM(Plan2!H59:H70))*100)-100</f>
        <v>11.562761131598066</v>
      </c>
      <c r="I82" s="1"/>
      <c r="J82" s="1"/>
    </row>
    <row r="83" spans="1:10" hidden="1" x14ac:dyDescent="0.25">
      <c r="A83" s="3">
        <v>38534</v>
      </c>
      <c r="B83" s="1">
        <f>((SUM(Plan2!B72:B83)/SUM(Plan2!B60:B71))*100)-100</f>
        <v>21.618314232194493</v>
      </c>
      <c r="C83" s="1">
        <f>((SUM(Plan2!C72:C83)/SUM(Plan2!C60:C71))*100)-100</f>
        <v>15.707076035758917</v>
      </c>
      <c r="D83" s="1">
        <f>((SUM(Plan2!D72:D83)/SUM(Plan2!D60:D71))*100)-100</f>
        <v>-14.330882487519702</v>
      </c>
      <c r="E83" s="1">
        <f>((SUM(Plan2!E72:E83)/SUM(Plan2!E60:E71))*100)-100</f>
        <v>0.79402278010765315</v>
      </c>
      <c r="F83" s="1">
        <f>((SUM(Plan2!F72:F83)/SUM(Plan2!F60:F71))*100)-100</f>
        <v>15.638596891213538</v>
      </c>
      <c r="G83" s="1">
        <f>((SUM(Plan2!G72:G83)/SUM(Plan2!G60:G71))*100)-100</f>
        <v>12.95008014436911</v>
      </c>
      <c r="H83" s="1">
        <f>((SUM(Plan2!H72:H83)/SUM(Plan2!H60:H71))*100)-100</f>
        <v>8.5232846238917546</v>
      </c>
      <c r="I83" s="1"/>
      <c r="J83" s="1"/>
    </row>
    <row r="84" spans="1:10" hidden="1" x14ac:dyDescent="0.25">
      <c r="A84" s="3">
        <v>38565</v>
      </c>
      <c r="B84" s="1">
        <f>((SUM(Plan2!B73:B84)/SUM(Plan2!B61:B72))*100)-100</f>
        <v>18.743168436032875</v>
      </c>
      <c r="C84" s="1">
        <f>((SUM(Plan2!C73:C84)/SUM(Plan2!C61:C72))*100)-100</f>
        <v>17.118940371084506</v>
      </c>
      <c r="D84" s="1">
        <f>((SUM(Plan2!D73:D84)/SUM(Plan2!D61:D72))*100)-100</f>
        <v>-12.310652986199116</v>
      </c>
      <c r="E84" s="1">
        <f>((SUM(Plan2!E73:E84)/SUM(Plan2!E61:E72))*100)-100</f>
        <v>-4.3931928438610583</v>
      </c>
      <c r="F84" s="1">
        <f>((SUM(Plan2!F73:F84)/SUM(Plan2!F61:F72))*100)-100</f>
        <v>15.580694806185008</v>
      </c>
      <c r="G84" s="1">
        <f>((SUM(Plan2!G73:G84)/SUM(Plan2!G61:G72))*100)-100</f>
        <v>12.532853984086373</v>
      </c>
      <c r="H84" s="1">
        <f>((SUM(Plan2!H73:H84)/SUM(Plan2!H61:H72))*100)-100</f>
        <v>8.6341100010149319</v>
      </c>
      <c r="I84" s="1"/>
      <c r="J84" s="1"/>
    </row>
    <row r="85" spans="1:10" hidden="1" x14ac:dyDescent="0.25">
      <c r="A85" s="3">
        <v>38596</v>
      </c>
      <c r="B85" s="1">
        <f>((SUM(Plan2!B74:B85)/SUM(Plan2!B62:B73))*100)-100</f>
        <v>18.933630917337041</v>
      </c>
      <c r="C85" s="1">
        <f>((SUM(Plan2!C74:C85)/SUM(Plan2!C62:C73))*100)-100</f>
        <v>17.688756152193406</v>
      </c>
      <c r="D85" s="1">
        <f>((SUM(Plan2!D74:D85)/SUM(Plan2!D62:D73))*100)-100</f>
        <v>-12.070127846192577</v>
      </c>
      <c r="E85" s="1">
        <f>((SUM(Plan2!E74:E85)/SUM(Plan2!E62:E73))*100)-100</f>
        <v>5.6604715936466903</v>
      </c>
      <c r="F85" s="1">
        <f>((SUM(Plan2!F74:F85)/SUM(Plan2!F62:F73))*100)-100</f>
        <v>16.297763161340598</v>
      </c>
      <c r="G85" s="1">
        <f>((SUM(Plan2!G74:G85)/SUM(Plan2!G62:G73))*100)-100</f>
        <v>11.881626259361695</v>
      </c>
      <c r="H85" s="1">
        <f>((SUM(Plan2!H74:H85)/SUM(Plan2!H62:H73))*100)-100</f>
        <v>10.268990468821016</v>
      </c>
      <c r="I85" s="1"/>
      <c r="J85" s="1"/>
    </row>
    <row r="86" spans="1:10" hidden="1" x14ac:dyDescent="0.25">
      <c r="A86" s="3">
        <v>38626</v>
      </c>
      <c r="B86" s="1">
        <f>((SUM(Plan2!B75:B86)/SUM(Plan2!B63:B74))*100)-100</f>
        <v>18.527859573154771</v>
      </c>
      <c r="C86" s="1">
        <f>((SUM(Plan2!C75:C86)/SUM(Plan2!C63:C74))*100)-100</f>
        <v>17.292720700750536</v>
      </c>
      <c r="D86" s="1">
        <f>((SUM(Plan2!D75:D86)/SUM(Plan2!D63:D74))*100)-100</f>
        <v>-7.3609782759366169</v>
      </c>
      <c r="E86" s="1">
        <f>((SUM(Plan2!E75:E86)/SUM(Plan2!E63:E74))*100)-100</f>
        <v>14.339906299494174</v>
      </c>
      <c r="F86" s="1">
        <f>((SUM(Plan2!F75:F86)/SUM(Plan2!F63:F74))*100)-100</f>
        <v>15.932664175171581</v>
      </c>
      <c r="G86" s="1">
        <f>((SUM(Plan2!G75:G86)/SUM(Plan2!G63:G74))*100)-100</f>
        <v>11.537030754709463</v>
      </c>
      <c r="H86" s="1">
        <f>((SUM(Plan2!H75:H86)/SUM(Plan2!H63:H74))*100)-100</f>
        <v>12.107659819950527</v>
      </c>
      <c r="I86" s="1"/>
      <c r="J86" s="1"/>
    </row>
    <row r="87" spans="1:10" hidden="1" x14ac:dyDescent="0.25">
      <c r="A87" s="3">
        <v>38657</v>
      </c>
      <c r="B87" s="1">
        <f>((SUM(Plan2!B76:B87)/SUM(Plan2!B64:B75))*100)-100</f>
        <v>17.706373237360268</v>
      </c>
      <c r="C87" s="1">
        <f>((SUM(Plan2!C76:C87)/SUM(Plan2!C64:C75))*100)-100</f>
        <v>15.488356188939335</v>
      </c>
      <c r="D87" s="1">
        <f>((SUM(Plan2!D76:D87)/SUM(Plan2!D64:D75))*100)-100</f>
        <v>-10.030621690849856</v>
      </c>
      <c r="E87" s="1">
        <f>((SUM(Plan2!E76:E87)/SUM(Plan2!E64:E75))*100)-100</f>
        <v>7.9141871467394651</v>
      </c>
      <c r="F87" s="1">
        <f>((SUM(Plan2!F76:F87)/SUM(Plan2!F64:F75))*100)-100</f>
        <v>8.7328300699405474</v>
      </c>
      <c r="G87" s="1">
        <f>((SUM(Plan2!G76:G87)/SUM(Plan2!G64:G75))*100)-100</f>
        <v>13.980516335712394</v>
      </c>
      <c r="H87" s="1">
        <f>((SUM(Plan2!H76:H87)/SUM(Plan2!H64:H75))*100)-100</f>
        <v>6.7259340337383833</v>
      </c>
      <c r="I87" s="1"/>
      <c r="J87" s="1"/>
    </row>
    <row r="88" spans="1:10" hidden="1" x14ac:dyDescent="0.25">
      <c r="A88" s="3">
        <v>38687</v>
      </c>
      <c r="B88" s="1">
        <f>((SUM(Plan2!B77:B88)/SUM(Plan2!B65:B76))*100)-100</f>
        <v>15.764851123904094</v>
      </c>
      <c r="C88" s="1">
        <f>((SUM(Plan2!C77:C88)/SUM(Plan2!C65:C76))*100)-100</f>
        <v>14.716561640621535</v>
      </c>
      <c r="D88" s="1">
        <f>((SUM(Plan2!D77:D88)/SUM(Plan2!D65:D76))*100)-100</f>
        <v>-7.8723562738562123</v>
      </c>
      <c r="E88" s="1">
        <f>((SUM(Plan2!E77:E88)/SUM(Plan2!E65:E76))*100)-100</f>
        <v>9.6530128628788248</v>
      </c>
      <c r="F88" s="1">
        <f>((SUM(Plan2!F77:F88)/SUM(Plan2!F65:F76))*100)-100</f>
        <v>14.434058882318908</v>
      </c>
      <c r="G88" s="1">
        <f>((SUM(Plan2!G77:G88)/SUM(Plan2!G65:G76))*100)-100</f>
        <v>16.985922830429303</v>
      </c>
      <c r="H88" s="1">
        <f>((SUM(Plan2!H77:H88)/SUM(Plan2!H65:H76))*100)-100</f>
        <v>6.0565086636672731</v>
      </c>
      <c r="I88" s="1"/>
      <c r="J88" s="1"/>
    </row>
    <row r="89" spans="1:10" hidden="1" x14ac:dyDescent="0.25">
      <c r="A89" s="3">
        <v>38718</v>
      </c>
      <c r="B89" s="1">
        <f>((SUM(Plan2!B78:B89)/SUM(Plan2!B66:B77))*100)-100</f>
        <v>15.250955151940659</v>
      </c>
      <c r="C89" s="1">
        <f>((SUM(Plan2!C78:C89)/SUM(Plan2!C66:C77))*100)-100</f>
        <v>12.354297152449874</v>
      </c>
      <c r="D89" s="1">
        <f>((SUM(Plan2!D78:D89)/SUM(Plan2!D66:D77))*100)-100</f>
        <v>3.6998609230960682</v>
      </c>
      <c r="E89" s="1">
        <f>((SUM(Plan2!E78:E89)/SUM(Plan2!E66:E77))*100)-100</f>
        <v>13.139487643710027</v>
      </c>
      <c r="F89" s="1">
        <f>((SUM(Plan2!F78:F89)/SUM(Plan2!F66:F77))*100)-100</f>
        <v>15.837026805770932</v>
      </c>
      <c r="G89" s="1">
        <f>((SUM(Plan2!G78:G89)/SUM(Plan2!G66:G77))*100)-100</f>
        <v>15.787287824025668</v>
      </c>
      <c r="H89" s="1">
        <f>((SUM(Plan2!H78:H89)/SUM(Plan2!H66:H77))*100)-100</f>
        <v>7.0224217421203576</v>
      </c>
      <c r="I89" s="1"/>
      <c r="J89" s="1"/>
    </row>
    <row r="90" spans="1:10" hidden="1" x14ac:dyDescent="0.25">
      <c r="A90" s="3">
        <v>38749</v>
      </c>
      <c r="B90" s="1">
        <f>((SUM(Plan2!B79:B90)/SUM(Plan2!B67:B78))*100)-100</f>
        <v>14.30358710103053</v>
      </c>
      <c r="C90" s="1">
        <f>((SUM(Plan2!C79:C90)/SUM(Plan2!C67:C78))*100)-100</f>
        <v>-17.109224972671669</v>
      </c>
      <c r="D90" s="1">
        <f>((SUM(Plan2!D79:D90)/SUM(Plan2!D67:D78))*100)-100</f>
        <v>7.7477783610847837</v>
      </c>
      <c r="E90" s="1">
        <f>((SUM(Plan2!E79:E90)/SUM(Plan2!E67:E78))*100)-100</f>
        <v>20.04173792143169</v>
      </c>
      <c r="F90" s="1">
        <f>((SUM(Plan2!F79:F90)/SUM(Plan2!F67:F78))*100)-100</f>
        <v>14.344152146023092</v>
      </c>
      <c r="G90" s="1">
        <f>((SUM(Plan2!G79:G90)/SUM(Plan2!G67:G78))*100)-100</f>
        <v>15.17389238772877</v>
      </c>
      <c r="H90" s="1">
        <f>((SUM(Plan2!H79:H90)/SUM(Plan2!H67:H78))*100)-100</f>
        <v>3.2916227708790444</v>
      </c>
      <c r="I90" s="1"/>
      <c r="J90" s="1"/>
    </row>
    <row r="91" spans="1:10" hidden="1" x14ac:dyDescent="0.25">
      <c r="A91" s="3">
        <v>38777</v>
      </c>
      <c r="B91" s="1">
        <f>((SUM(Plan2!B80:B91)/SUM(Plan2!B68:B79))*100)-100</f>
        <v>11.74192291725808</v>
      </c>
      <c r="C91" s="1">
        <f>((SUM(Plan2!C80:C91)/SUM(Plan2!C68:C79))*100)-100</f>
        <v>-46.308726886831977</v>
      </c>
      <c r="D91" s="1">
        <f>((SUM(Plan2!D80:D91)/SUM(Plan2!D68:D79))*100)-100</f>
        <v>1.5882309468622395</v>
      </c>
      <c r="E91" s="1">
        <f>((SUM(Plan2!E80:E91)/SUM(Plan2!E68:E79))*100)-100</f>
        <v>24.793938471358445</v>
      </c>
      <c r="F91" s="1">
        <f>((SUM(Plan2!F80:F91)/SUM(Plan2!F68:F79))*100)-100</f>
        <v>13.571869301096726</v>
      </c>
      <c r="G91" s="1">
        <f>((SUM(Plan2!G80:G91)/SUM(Plan2!G68:G79))*100)-100</f>
        <v>16.023989670864822</v>
      </c>
      <c r="H91" s="1">
        <f>((SUM(Plan2!H80:H91)/SUM(Plan2!H68:H79))*100)-100</f>
        <v>1.025157542931467</v>
      </c>
      <c r="I91" s="1"/>
      <c r="J91" s="1"/>
    </row>
    <row r="92" spans="1:10" hidden="1" x14ac:dyDescent="0.25">
      <c r="A92" s="3">
        <v>38808</v>
      </c>
      <c r="B92" s="1">
        <f>((SUM(Plan2!B81:B92)/SUM(Plan2!B69:B80))*100)-100</f>
        <v>10.595307900504352</v>
      </c>
      <c r="C92" s="1">
        <f>((SUM(Plan2!C81:C92)/SUM(Plan2!C69:C80))*100)-100</f>
        <v>-30.311263482532794</v>
      </c>
      <c r="D92" s="1">
        <f>((SUM(Plan2!D81:D92)/SUM(Plan2!D69:D80))*100)-100</f>
        <v>3.2238848620918361</v>
      </c>
      <c r="E92" s="1">
        <f>((SUM(Plan2!E81:E92)/SUM(Plan2!E69:E80))*100)-100</f>
        <v>27.075118148368645</v>
      </c>
      <c r="F92" s="1">
        <f>((SUM(Plan2!F81:F92)/SUM(Plan2!F69:F80))*100)-100</f>
        <v>17.439399752143288</v>
      </c>
      <c r="G92" s="1">
        <f>((SUM(Plan2!G81:G92)/SUM(Plan2!G69:G80))*100)-100</f>
        <v>15.798082276549152</v>
      </c>
      <c r="H92" s="1">
        <f>((SUM(Plan2!H81:H92)/SUM(Plan2!H69:H80))*100)-100</f>
        <v>0.90681173285402394</v>
      </c>
      <c r="I92" s="1"/>
      <c r="J92" s="1"/>
    </row>
    <row r="93" spans="1:10" hidden="1" x14ac:dyDescent="0.25">
      <c r="A93" s="3">
        <v>38838</v>
      </c>
      <c r="B93" s="1">
        <f>((SUM(Plan2!B82:B93)/SUM(Plan2!B70:B81))*100)-100</f>
        <v>8.2739910126422274</v>
      </c>
      <c r="C93" s="1">
        <f>((SUM(Plan2!C82:C93)/SUM(Plan2!C70:C81))*100)-100</f>
        <v>-1.2336333592625408</v>
      </c>
      <c r="D93" s="1">
        <f>((SUM(Plan2!D82:D93)/SUM(Plan2!D70:D81))*100)-100</f>
        <v>4.622280000484281</v>
      </c>
      <c r="E93" s="1">
        <f>((SUM(Plan2!E82:E93)/SUM(Plan2!E70:E81))*100)-100</f>
        <v>26.38248733791788</v>
      </c>
      <c r="F93" s="1">
        <f>((SUM(Plan2!F82:F93)/SUM(Plan2!F70:F81))*100)-100</f>
        <v>18.611531696767742</v>
      </c>
      <c r="G93" s="1">
        <f>((SUM(Plan2!G82:G93)/SUM(Plan2!G70:G81))*100)-100</f>
        <v>15.622352923087519</v>
      </c>
      <c r="H93" s="1">
        <f>((SUM(Plan2!H82:H93)/SUM(Plan2!H70:H81))*100)-100</f>
        <v>-3.0072604856056699</v>
      </c>
      <c r="I93" s="1"/>
      <c r="J93" s="1"/>
    </row>
    <row r="94" spans="1:10" hidden="1" x14ac:dyDescent="0.25">
      <c r="A94" s="3">
        <v>38869</v>
      </c>
      <c r="B94" s="1">
        <f>((SUM(Plan2!B83:B94)/SUM(Plan2!B71:B82))*100)-100</f>
        <v>6.54703276511799</v>
      </c>
      <c r="C94" s="1">
        <f>((SUM(Plan2!C83:C94)/SUM(Plan2!C71:C82))*100)-100</f>
        <v>6.3170814466216001</v>
      </c>
      <c r="D94" s="1">
        <f>((SUM(Plan2!D83:D94)/SUM(Plan2!D71:D82))*100)-100</f>
        <v>6.0548659109012277</v>
      </c>
      <c r="E94" s="1">
        <f>((SUM(Plan2!E83:E94)/SUM(Plan2!E71:E82))*100)-100</f>
        <v>36.50294877927891</v>
      </c>
      <c r="F94" s="1">
        <f>((SUM(Plan2!F83:F94)/SUM(Plan2!F71:F82))*100)-100</f>
        <v>18.908974713104044</v>
      </c>
      <c r="G94" s="1">
        <f>((SUM(Plan2!G83:G94)/SUM(Plan2!G71:G82))*100)-100</f>
        <v>12.032725623629275</v>
      </c>
      <c r="H94" s="1">
        <f>((SUM(Plan2!H83:H94)/SUM(Plan2!H71:H82))*100)-100</f>
        <v>-4.8660660992494513</v>
      </c>
      <c r="I94" s="1"/>
      <c r="J94" s="1"/>
    </row>
    <row r="95" spans="1:10" hidden="1" x14ac:dyDescent="0.25">
      <c r="A95" s="3">
        <v>38899</v>
      </c>
      <c r="B95" s="1">
        <f>((SUM(Plan2!B84:B95)/SUM(Plan2!B72:B83))*100)-100</f>
        <v>5.8431817507467656</v>
      </c>
      <c r="C95" s="1">
        <f>((SUM(Plan2!C84:C95)/SUM(Plan2!C72:C83))*100)-100</f>
        <v>8.9768361645633519</v>
      </c>
      <c r="D95" s="1">
        <f>((SUM(Plan2!D84:D95)/SUM(Plan2!D72:D83))*100)-100</f>
        <v>15.026466941307049</v>
      </c>
      <c r="E95" s="1">
        <f>((SUM(Plan2!E84:E95)/SUM(Plan2!E72:E83))*100)-100</f>
        <v>47.448868277221067</v>
      </c>
      <c r="F95" s="1">
        <f>((SUM(Plan2!F84:F95)/SUM(Plan2!F72:F83))*100)-100</f>
        <v>19.799868150456604</v>
      </c>
      <c r="G95" s="1">
        <f>((SUM(Plan2!G84:G95)/SUM(Plan2!G72:G83))*100)-100</f>
        <v>11.409608721500859</v>
      </c>
      <c r="H95" s="1">
        <f>((SUM(Plan2!H84:H95)/SUM(Plan2!H72:H83))*100)-100</f>
        <v>4.3544089079162518</v>
      </c>
      <c r="I95" s="1"/>
      <c r="J95" s="1"/>
    </row>
    <row r="96" spans="1:10" hidden="1" x14ac:dyDescent="0.25">
      <c r="A96" s="3">
        <v>38930</v>
      </c>
      <c r="B96" s="1">
        <f>((SUM(Plan2!B85:B96)/SUM(Plan2!B73:B84))*100)-100</f>
        <v>6.5710177965084853</v>
      </c>
      <c r="C96" s="1">
        <f>((SUM(Plan2!C85:C96)/SUM(Plan2!C73:C84))*100)-100</f>
        <v>9.9519622372367849</v>
      </c>
      <c r="D96" s="1">
        <f>((SUM(Plan2!D85:D96)/SUM(Plan2!D73:D84))*100)-100</f>
        <v>8.3912393770629023</v>
      </c>
      <c r="E96" s="1">
        <f>((SUM(Plan2!E85:E96)/SUM(Plan2!E73:E84))*100)-100</f>
        <v>69.524758015352774</v>
      </c>
      <c r="F96" s="1">
        <f>((SUM(Plan2!F85:F96)/SUM(Plan2!F73:F84))*100)-100</f>
        <v>21.405734497235713</v>
      </c>
      <c r="G96" s="1">
        <f>((SUM(Plan2!G85:G96)/SUM(Plan2!G73:G84))*100)-100</f>
        <v>12.429492518179359</v>
      </c>
      <c r="H96" s="1">
        <f>((SUM(Plan2!H85:H96)/SUM(Plan2!H73:H84))*100)-100</f>
        <v>10.471804302897397</v>
      </c>
      <c r="I96" s="1"/>
      <c r="J96" s="1"/>
    </row>
    <row r="97" spans="1:10" hidden="1" x14ac:dyDescent="0.25">
      <c r="A97" s="3">
        <v>38961</v>
      </c>
      <c r="B97" s="1">
        <f>((SUM(Plan2!B86:B97)/SUM(Plan2!B74:B85))*100)-100</f>
        <v>5.0883885175299355</v>
      </c>
      <c r="C97" s="1">
        <f>((SUM(Plan2!C86:C97)/SUM(Plan2!C74:C85))*100)-100</f>
        <v>10.482938412181525</v>
      </c>
      <c r="D97" s="1">
        <f>((SUM(Plan2!D86:D97)/SUM(Plan2!D74:D85))*100)-100</f>
        <v>10.106752213152049</v>
      </c>
      <c r="E97" s="1">
        <f>((SUM(Plan2!E86:E97)/SUM(Plan2!E74:E85))*100)-100</f>
        <v>58.715882111318393</v>
      </c>
      <c r="F97" s="1">
        <f>((SUM(Plan2!F86:F97)/SUM(Plan2!F74:F85))*100)-100</f>
        <v>22.054881836116479</v>
      </c>
      <c r="G97" s="1">
        <f>((SUM(Plan2!G86:G97)/SUM(Plan2!G74:G85))*100)-100</f>
        <v>14.419091748619579</v>
      </c>
      <c r="H97" s="1">
        <f>((SUM(Plan2!H86:H97)/SUM(Plan2!H74:H85))*100)-100</f>
        <v>20.382975529953612</v>
      </c>
      <c r="I97" s="1"/>
      <c r="J97" s="1"/>
    </row>
    <row r="98" spans="1:10" hidden="1" x14ac:dyDescent="0.25">
      <c r="A98" s="3">
        <v>38991</v>
      </c>
      <c r="B98" s="1">
        <f>((SUM(Plan2!B87:B98)/SUM(Plan2!B75:B86))*100)-100</f>
        <v>5.0220198646466372</v>
      </c>
      <c r="C98" s="1">
        <f>((SUM(Plan2!C87:C98)/SUM(Plan2!C75:C86))*100)-100</f>
        <v>11.499505622087256</v>
      </c>
      <c r="D98" s="1">
        <f>((SUM(Plan2!D87:D98)/SUM(Plan2!D75:D86))*100)-100</f>
        <v>11.060820808335109</v>
      </c>
      <c r="E98" s="1">
        <f>((SUM(Plan2!E87:E98)/SUM(Plan2!E75:E86))*100)-100</f>
        <v>58.50511970846776</v>
      </c>
      <c r="F98" s="1">
        <f>((SUM(Plan2!F87:F98)/SUM(Plan2!F75:F86))*100)-100</f>
        <v>25.411496651572335</v>
      </c>
      <c r="G98" s="1">
        <f>((SUM(Plan2!G87:G98)/SUM(Plan2!G75:G86))*100)-100</f>
        <v>13.965271948814717</v>
      </c>
      <c r="H98" s="1">
        <f>((SUM(Plan2!H87:H98)/SUM(Plan2!H75:H86))*100)-100</f>
        <v>26.685754881481699</v>
      </c>
      <c r="I98" s="1"/>
      <c r="J98" s="1"/>
    </row>
    <row r="99" spans="1:10" hidden="1" x14ac:dyDescent="0.25">
      <c r="A99" s="3">
        <v>39022</v>
      </c>
      <c r="B99" s="1">
        <f>((SUM(Plan2!B88:B99)/SUM(Plan2!B76:B87))*100)-100</f>
        <v>6.0909868055415473</v>
      </c>
      <c r="C99" s="1">
        <f>((SUM(Plan2!C88:C99)/SUM(Plan2!C76:C87))*100)-100</f>
        <v>12.793224654781682</v>
      </c>
      <c r="D99" s="1">
        <f>((SUM(Plan2!D88:D99)/SUM(Plan2!D76:D87))*100)-100</f>
        <v>9.7939906158021017</v>
      </c>
      <c r="E99" s="1">
        <f>((SUM(Plan2!E88:E99)/SUM(Plan2!E76:E87))*100)-100</f>
        <v>61.368395811732171</v>
      </c>
      <c r="F99" s="1">
        <f>((SUM(Plan2!F88:F99)/SUM(Plan2!F76:F87))*100)-100</f>
        <v>20.039021675126165</v>
      </c>
      <c r="G99" s="1">
        <f>((SUM(Plan2!G88:G99)/SUM(Plan2!G76:G87))*100)-100</f>
        <v>11.92149871041704</v>
      </c>
      <c r="H99" s="1">
        <f>((SUM(Plan2!H88:H99)/SUM(Plan2!H76:H87))*100)-100</f>
        <v>42.243599506622161</v>
      </c>
      <c r="I99" s="1"/>
      <c r="J99" s="1"/>
    </row>
    <row r="100" spans="1:10" hidden="1" x14ac:dyDescent="0.25">
      <c r="A100" s="3">
        <v>39052</v>
      </c>
      <c r="B100" s="1">
        <f>((SUM(Plan2!B89:B100)/SUM(Plan2!B77:B88))*100)-100</f>
        <v>6.4081867877315233</v>
      </c>
      <c r="C100" s="1">
        <f>((SUM(Plan2!C89:C100)/SUM(Plan2!C77:C88))*100)-100</f>
        <v>13.477247099757932</v>
      </c>
      <c r="D100" s="1">
        <f>((SUM(Plan2!D89:D100)/SUM(Plan2!D77:D88))*100)-100</f>
        <v>10.576570501011687</v>
      </c>
      <c r="E100" s="1">
        <f>((SUM(Plan2!E89:E100)/SUM(Plan2!E77:E88))*100)-100</f>
        <v>70.575399914091662</v>
      </c>
      <c r="F100" s="1">
        <f>((SUM(Plan2!F89:F100)/SUM(Plan2!F77:F88))*100)-100</f>
        <v>9.9693661564897837</v>
      </c>
      <c r="G100" s="1">
        <f>((SUM(Plan2!G89:G100)/SUM(Plan2!G77:G88))*100)-100</f>
        <v>6.2773207850862747</v>
      </c>
      <c r="H100" s="1">
        <f>((SUM(Plan2!H89:H100)/SUM(Plan2!H77:H88))*100)-100</f>
        <v>51.535082439825771</v>
      </c>
      <c r="I100" s="1"/>
      <c r="J100" s="1"/>
    </row>
    <row r="101" spans="1:10" hidden="1" x14ac:dyDescent="0.25">
      <c r="A101" s="3">
        <v>39083</v>
      </c>
      <c r="B101" s="1">
        <f>((SUM(Plan2!B90:B101)/SUM(Plan2!B78:B89))*100)-100</f>
        <v>6.8527721685775305</v>
      </c>
      <c r="C101" s="1">
        <f>((SUM(Plan2!C90:C101)/SUM(Plan2!C78:C89))*100)-100</f>
        <v>17.01905054213843</v>
      </c>
      <c r="D101" s="1">
        <f>((SUM(Plan2!D90:D101)/SUM(Plan2!D78:D89))*100)-100</f>
        <v>6.5760016704691679</v>
      </c>
      <c r="E101" s="1">
        <f>((SUM(Plan2!E90:E101)/SUM(Plan2!E78:E89))*100)-100</f>
        <v>80.108977258374637</v>
      </c>
      <c r="F101" s="1">
        <f>((SUM(Plan2!F90:F101)/SUM(Plan2!F78:F89))*100)-100</f>
        <v>9.0223064289520352</v>
      </c>
      <c r="G101" s="1">
        <f>((SUM(Plan2!G90:G101)/SUM(Plan2!G78:G89))*100)-100</f>
        <v>5.2363822514697205</v>
      </c>
      <c r="H101" s="1">
        <f>((SUM(Plan2!H90:H101)/SUM(Plan2!H78:H89))*100)-100</f>
        <v>57.175812979997033</v>
      </c>
      <c r="I101" s="1"/>
      <c r="J101" s="1"/>
    </row>
    <row r="102" spans="1:10" hidden="1" x14ac:dyDescent="0.25">
      <c r="A102" s="3">
        <v>39114</v>
      </c>
      <c r="B102" s="1">
        <f>((SUM(Plan2!B91:B102)/SUM(Plan2!B79:B90))*100)-100</f>
        <v>7.3407121930781472</v>
      </c>
      <c r="C102" s="1">
        <f>((SUM(Plan2!C91:C102)/SUM(Plan2!C79:C90))*100)-100</f>
        <v>51.251932394477819</v>
      </c>
      <c r="D102" s="1">
        <f>((SUM(Plan2!D91:D102)/SUM(Plan2!D79:D90))*100)-100</f>
        <v>-0.10310071876401139</v>
      </c>
      <c r="E102" s="1">
        <f>((SUM(Plan2!E91:E102)/SUM(Plan2!E79:E90))*100)-100</f>
        <v>63.958520797755</v>
      </c>
      <c r="F102" s="1">
        <f>((SUM(Plan2!F91:F102)/SUM(Plan2!F79:F90))*100)-100</f>
        <v>9.4663157000890408</v>
      </c>
      <c r="G102" s="1">
        <f>((SUM(Plan2!G91:G102)/SUM(Plan2!G79:G90))*100)-100</f>
        <v>6.4893595544779998</v>
      </c>
      <c r="H102" s="1">
        <f>((SUM(Plan2!H91:H102)/SUM(Plan2!H79:H90))*100)-100</f>
        <v>67.517579771635127</v>
      </c>
      <c r="I102" s="1"/>
      <c r="J102" s="1"/>
    </row>
    <row r="103" spans="1:10" hidden="1" x14ac:dyDescent="0.25">
      <c r="A103" s="3">
        <v>39142</v>
      </c>
      <c r="B103" s="1">
        <f>((SUM(Plan2!B92:B103)/SUM(Plan2!B80:B91))*100)-100</f>
        <v>8.1602972517613779</v>
      </c>
      <c r="C103" s="1">
        <f>((SUM(Plan2!C92:C103)/SUM(Plan2!C80:C91))*100)-100</f>
        <v>126.74889562291293</v>
      </c>
      <c r="D103" s="1">
        <f>((SUM(Plan2!D92:D103)/SUM(Plan2!D80:D91))*100)-100</f>
        <v>4.260195787371984</v>
      </c>
      <c r="E103" s="1">
        <f>((SUM(Plan2!E92:E103)/SUM(Plan2!E80:E91))*100)-100</f>
        <v>60.105978391053895</v>
      </c>
      <c r="F103" s="1">
        <f>((SUM(Plan2!F92:F103)/SUM(Plan2!F80:F91))*100)-100</f>
        <v>9.9877509169045311</v>
      </c>
      <c r="G103" s="1">
        <f>((SUM(Plan2!G92:G103)/SUM(Plan2!G80:G91))*100)-100</f>
        <v>6.458561709010695</v>
      </c>
      <c r="H103" s="1">
        <f>((SUM(Plan2!H92:H103)/SUM(Plan2!H80:H91))*100)-100</f>
        <v>73.896309059119289</v>
      </c>
      <c r="I103" s="1"/>
      <c r="J103" s="1"/>
    </row>
    <row r="104" spans="1:10" hidden="1" x14ac:dyDescent="0.25">
      <c r="A104" s="3">
        <v>39173</v>
      </c>
      <c r="B104" s="1">
        <f>((SUM(Plan2!B93:B104)/SUM(Plan2!B81:B92))*100)-100</f>
        <v>8.2293319483171388</v>
      </c>
      <c r="C104" s="1">
        <f>((SUM(Plan2!C93:C104)/SUM(Plan2!C81:C92))*100)-100</f>
        <v>86.523957485248957</v>
      </c>
      <c r="D104" s="1">
        <f>((SUM(Plan2!D93:D104)/SUM(Plan2!D81:D92))*100)-100</f>
        <v>5.7303876971972016</v>
      </c>
      <c r="E104" s="1">
        <f>((SUM(Plan2!E93:E104)/SUM(Plan2!E81:E92))*100)-100</f>
        <v>59.610691443849703</v>
      </c>
      <c r="F104" s="1">
        <f>((SUM(Plan2!F93:F104)/SUM(Plan2!F81:F92))*100)-100</f>
        <v>7.6945656781186358</v>
      </c>
      <c r="G104" s="1">
        <f>((SUM(Plan2!G93:G104)/SUM(Plan2!G81:G92))*100)-100</f>
        <v>6.6079586789166314</v>
      </c>
      <c r="H104" s="1">
        <f>((SUM(Plan2!H93:H104)/SUM(Plan2!H81:H92))*100)-100</f>
        <v>76.682890263599603</v>
      </c>
      <c r="I104" s="1"/>
      <c r="J104" s="1"/>
    </row>
    <row r="105" spans="1:10" hidden="1" x14ac:dyDescent="0.25">
      <c r="A105" s="3">
        <v>39203</v>
      </c>
      <c r="B105" s="1">
        <f>((SUM(Plan2!B94:B105)/SUM(Plan2!B82:B93))*100)-100</f>
        <v>9.5733574219596989</v>
      </c>
      <c r="C105" s="1">
        <f>((SUM(Plan2!C94:C105)/SUM(Plan2!C82:C93))*100)-100</f>
        <v>39.408134823362417</v>
      </c>
      <c r="D105" s="1">
        <f>((SUM(Plan2!D94:D105)/SUM(Plan2!D82:D93))*100)-100</f>
        <v>6.8184681552043003</v>
      </c>
      <c r="E105" s="1">
        <f>((SUM(Plan2!E94:E105)/SUM(Plan2!E82:E93))*100)-100</f>
        <v>56.256056318924777</v>
      </c>
      <c r="F105" s="1">
        <f>((SUM(Plan2!F94:F105)/SUM(Plan2!F82:F93))*100)-100</f>
        <v>7.8229935097139389</v>
      </c>
      <c r="G105" s="1">
        <f>((SUM(Plan2!G94:G105)/SUM(Plan2!G82:G93))*100)-100</f>
        <v>6.7375266741198487</v>
      </c>
      <c r="H105" s="1">
        <f>((SUM(Plan2!H94:H105)/SUM(Plan2!H82:H93))*100)-100</f>
        <v>84.02467265616815</v>
      </c>
      <c r="I105" s="1"/>
      <c r="J105" s="1"/>
    </row>
    <row r="106" spans="1:10" hidden="1" x14ac:dyDescent="0.25">
      <c r="A106" s="3">
        <v>39234</v>
      </c>
      <c r="B106" s="1">
        <f>((SUM(Plan2!B95:B106)/SUM(Plan2!B83:B94))*100)-100</f>
        <v>10.084692889657987</v>
      </c>
      <c r="C106" s="1">
        <f>((SUM(Plan2!C95:C106)/SUM(Plan2!C83:C94))*100)-100</f>
        <v>31.708606039146389</v>
      </c>
      <c r="D106" s="1">
        <f>((SUM(Plan2!D95:D106)/SUM(Plan2!D83:D94))*100)-100</f>
        <v>7.835609322658101</v>
      </c>
      <c r="E106" s="1">
        <f>((SUM(Plan2!E95:E106)/SUM(Plan2!E83:E94))*100)-100</f>
        <v>56.590627647606311</v>
      </c>
      <c r="F106" s="1">
        <f>((SUM(Plan2!F95:F106)/SUM(Plan2!F83:F94))*100)-100</f>
        <v>6.2615408169078819</v>
      </c>
      <c r="G106" s="1">
        <f>((SUM(Plan2!G95:G106)/SUM(Plan2!G83:G94))*100)-100</f>
        <v>7.2454739840684681</v>
      </c>
      <c r="H106" s="1">
        <f>((SUM(Plan2!H95:H106)/SUM(Plan2!H83:H94))*100)-100</f>
        <v>88.796755915700032</v>
      </c>
      <c r="I106" s="1"/>
      <c r="J106" s="1"/>
    </row>
    <row r="107" spans="1:10" hidden="1" x14ac:dyDescent="0.25">
      <c r="A107" s="3">
        <v>39264</v>
      </c>
      <c r="B107" s="1">
        <f>((SUM(Plan2!B96:B107)/SUM(Plan2!B84:B95))*100)-100</f>
        <v>10.85458535188981</v>
      </c>
      <c r="C107" s="1">
        <f>((SUM(Plan2!C96:C107)/SUM(Plan2!C84:C95))*100)-100</f>
        <v>29.908626709738655</v>
      </c>
      <c r="D107" s="1">
        <f>((SUM(Plan2!D96:D107)/SUM(Plan2!D84:D95))*100)-100</f>
        <v>-1.6452123955887998</v>
      </c>
      <c r="E107" s="1">
        <f>((SUM(Plan2!E96:E107)/SUM(Plan2!E84:E95))*100)-100</f>
        <v>56.755285165009496</v>
      </c>
      <c r="F107" s="1">
        <f>((SUM(Plan2!F96:F107)/SUM(Plan2!F84:F95))*100)-100</f>
        <v>8.4416746211341263</v>
      </c>
      <c r="G107" s="1">
        <f>((SUM(Plan2!G96:G107)/SUM(Plan2!G84:G95))*100)-100</f>
        <v>5.7907583893920673</v>
      </c>
      <c r="H107" s="1">
        <f>((SUM(Plan2!H96:H107)/SUM(Plan2!H84:H95))*100)-100</f>
        <v>78.025304147450271</v>
      </c>
      <c r="I107" s="1"/>
      <c r="J107" s="1"/>
    </row>
    <row r="108" spans="1:10" hidden="1" x14ac:dyDescent="0.25">
      <c r="A108" s="3">
        <v>39295</v>
      </c>
      <c r="B108" s="1">
        <f>((SUM(Plan2!B97:B108)/SUM(Plan2!B85:B96))*100)-100</f>
        <v>11.12912385916826</v>
      </c>
      <c r="C108" s="1">
        <f>((SUM(Plan2!C97:C108)/SUM(Plan2!C85:C96))*100)-100</f>
        <v>29.064495137542593</v>
      </c>
      <c r="D108" s="1">
        <f>((SUM(Plan2!D97:D108)/SUM(Plan2!D85:D96))*100)-100</f>
        <v>1.9813993806167929</v>
      </c>
      <c r="E108" s="1">
        <f>((SUM(Plan2!E97:E108)/SUM(Plan2!E85:E96))*100)-100</f>
        <v>32.691606303017153</v>
      </c>
      <c r="F108" s="1">
        <f>((SUM(Plan2!F97:F108)/SUM(Plan2!F85:F96))*100)-100</f>
        <v>6.6351384885685576</v>
      </c>
      <c r="G108" s="1">
        <f>((SUM(Plan2!G97:G108)/SUM(Plan2!G85:G96))*100)-100</f>
        <v>4.7740345177568457</v>
      </c>
      <c r="H108" s="1">
        <f>((SUM(Plan2!H97:H108)/SUM(Plan2!H85:H96))*100)-100</f>
        <v>71.531631609475028</v>
      </c>
      <c r="I108" s="1"/>
      <c r="J108" s="1"/>
    </row>
    <row r="109" spans="1:10" hidden="1" x14ac:dyDescent="0.25">
      <c r="A109" s="3">
        <v>39326</v>
      </c>
      <c r="B109" s="1">
        <f>((SUM(Plan2!B98:B109)/SUM(Plan2!B86:B97))*100)-100</f>
        <v>11.620214985723393</v>
      </c>
      <c r="C109" s="1">
        <f>((SUM(Plan2!C98:C109)/SUM(Plan2!C86:C97))*100)-100</f>
        <v>28.545593970035441</v>
      </c>
      <c r="D109" s="1">
        <f>((SUM(Plan2!D98:D109)/SUM(Plan2!D86:D97))*100)-100</f>
        <v>2.3563264766862915</v>
      </c>
      <c r="E109" s="1">
        <f>((SUM(Plan2!E98:E109)/SUM(Plan2!E86:E97))*100)-100</f>
        <v>31.242735728129247</v>
      </c>
      <c r="F109" s="1">
        <f>((SUM(Plan2!F98:F109)/SUM(Plan2!F86:F97))*100)-100</f>
        <v>6.9293894383332599</v>
      </c>
      <c r="G109" s="1">
        <f>((SUM(Plan2!G98:G109)/SUM(Plan2!G86:G97))*100)-100</f>
        <v>3.9805453164595974</v>
      </c>
      <c r="H109" s="1">
        <f>((SUM(Plan2!H98:H109)/SUM(Plan2!H86:H97))*100)-100</f>
        <v>59.941346831004836</v>
      </c>
      <c r="I109" s="1"/>
      <c r="J109" s="1"/>
    </row>
    <row r="110" spans="1:10" hidden="1" x14ac:dyDescent="0.25">
      <c r="A110" s="3">
        <v>39356</v>
      </c>
      <c r="B110" s="1">
        <f>((SUM(Plan2!B99:B110)/SUM(Plan2!B87:B98))*100)-100</f>
        <v>11.90540902530131</v>
      </c>
      <c r="C110" s="1">
        <f>((SUM(Plan2!C99:C110)/SUM(Plan2!C87:C98))*100)-100</f>
        <v>28.258341683668931</v>
      </c>
      <c r="D110" s="1">
        <f>((SUM(Plan2!D99:D110)/SUM(Plan2!D87:D98))*100)-100</f>
        <v>1.0949950876453016</v>
      </c>
      <c r="E110" s="1">
        <f>((SUM(Plan2!E99:E110)/SUM(Plan2!E87:E98))*100)-100</f>
        <v>34.739004552319983</v>
      </c>
      <c r="F110" s="1">
        <f>((SUM(Plan2!F99:F110)/SUM(Plan2!F87:F98))*100)-100</f>
        <v>6.818700171193754</v>
      </c>
      <c r="G110" s="1">
        <f>((SUM(Plan2!G99:G110)/SUM(Plan2!G87:G98))*100)-100</f>
        <v>5.0991962803596351</v>
      </c>
      <c r="H110" s="1">
        <f>((SUM(Plan2!H99:H110)/SUM(Plan2!H87:H98))*100)-100</f>
        <v>54.38798805828236</v>
      </c>
      <c r="I110" s="1"/>
      <c r="J110" s="1"/>
    </row>
    <row r="111" spans="1:10" hidden="1" x14ac:dyDescent="0.25">
      <c r="A111" s="3">
        <v>39387</v>
      </c>
      <c r="B111" s="1">
        <f>((SUM(Plan2!B100:B111)/SUM(Plan2!B88:B99))*100)-100</f>
        <v>11.731212255942381</v>
      </c>
      <c r="C111" s="1">
        <f>((SUM(Plan2!C100:C111)/SUM(Plan2!C88:C99))*100)-100</f>
        <v>27.73706405359593</v>
      </c>
      <c r="D111" s="1">
        <f>((SUM(Plan2!D100:D111)/SUM(Plan2!D88:D99))*100)-100</f>
        <v>3.1848833685318709</v>
      </c>
      <c r="E111" s="1">
        <f>((SUM(Plan2!E100:E111)/SUM(Plan2!E88:E99))*100)-100</f>
        <v>36.93225789685431</v>
      </c>
      <c r="F111" s="1">
        <f>((SUM(Plan2!F100:F111)/SUM(Plan2!F88:F99))*100)-100</f>
        <v>10.49355801333401</v>
      </c>
      <c r="G111" s="1">
        <f>((SUM(Plan2!G100:G111)/SUM(Plan2!G88:G99))*100)-100</f>
        <v>5.8204889503931838</v>
      </c>
      <c r="H111" s="1">
        <f>((SUM(Plan2!H100:H111)/SUM(Plan2!H88:H99))*100)-100</f>
        <v>45.893088427685143</v>
      </c>
      <c r="I111" s="1"/>
      <c r="J111" s="1"/>
    </row>
    <row r="112" spans="1:10" hidden="1" x14ac:dyDescent="0.25">
      <c r="A112" s="3">
        <v>39417</v>
      </c>
      <c r="B112" s="1">
        <f>((SUM(Plan2!B101:B112)/SUM(Plan2!B89:B100))*100)-100</f>
        <v>11.353876928343553</v>
      </c>
      <c r="C112" s="1">
        <f>((SUM(Plan2!C101:C112)/SUM(Plan2!C89:C100))*100)-100</f>
        <v>26.807564678180995</v>
      </c>
      <c r="D112" s="1">
        <f>((SUM(Plan2!D101:D112)/SUM(Plan2!D89:D100))*100)-100</f>
        <v>13.475132892238918</v>
      </c>
      <c r="E112" s="1">
        <f>((SUM(Plan2!E101:E112)/SUM(Plan2!E89:E100))*100)-100</f>
        <v>24.891339960897511</v>
      </c>
      <c r="F112" s="1">
        <f>((SUM(Plan2!F101:F112)/SUM(Plan2!F89:F100))*100)-100</f>
        <v>12.589026477205948</v>
      </c>
      <c r="G112" s="1">
        <f>((SUM(Plan2!G101:G112)/SUM(Plan2!G89:G100))*100)-100</f>
        <v>9.5464807723649727</v>
      </c>
      <c r="H112" s="1">
        <f>((SUM(Plan2!H101:H112)/SUM(Plan2!H89:H100))*100)-100</f>
        <v>41.348411628067765</v>
      </c>
      <c r="I112" s="1"/>
      <c r="J112" s="1"/>
    </row>
    <row r="113" spans="1:10" hidden="1" x14ac:dyDescent="0.25">
      <c r="A113" s="3">
        <v>39448</v>
      </c>
      <c r="B113" s="1">
        <f>((SUM(Plan2!B102:B113)/SUM(Plan2!B90:B101))*100)-100</f>
        <v>11.208246228139757</v>
      </c>
      <c r="C113" s="1">
        <f>((SUM(Plan2!C102:C113)/SUM(Plan2!C90:C101))*100)-100</f>
        <v>24.734517606829144</v>
      </c>
      <c r="D113" s="1">
        <f>((SUM(Plan2!D102:D113)/SUM(Plan2!D90:D101))*100)-100</f>
        <v>13.450871403399844</v>
      </c>
      <c r="E113" s="1">
        <f>((SUM(Plan2!E102:E113)/SUM(Plan2!E90:E101))*100)-100</f>
        <v>9.7082215618819845</v>
      </c>
      <c r="F113" s="1">
        <f>((SUM(Plan2!F102:F113)/SUM(Plan2!F90:F101))*100)-100</f>
        <v>12.329419546944592</v>
      </c>
      <c r="G113" s="1">
        <f>((SUM(Plan2!G102:G113)/SUM(Plan2!G90:G101))*100)-100</f>
        <v>11.915495189583012</v>
      </c>
      <c r="H113" s="1">
        <f>((SUM(Plan2!H102:H113)/SUM(Plan2!H90:H101))*100)-100</f>
        <v>43.466726434600815</v>
      </c>
      <c r="I113" s="1"/>
      <c r="J113" s="1"/>
    </row>
    <row r="114" spans="1:10" hidden="1" x14ac:dyDescent="0.25">
      <c r="A114" s="3">
        <v>39479</v>
      </c>
      <c r="B114" s="1">
        <f>((SUM(Plan2!B103:B114)/SUM(Plan2!B91:B102))*100)-100</f>
        <v>10.605449748008027</v>
      </c>
      <c r="C114" s="1">
        <f>((SUM(Plan2!C103:C114)/SUM(Plan2!C91:C102))*100)-100</f>
        <v>24.511531905085619</v>
      </c>
      <c r="D114" s="1">
        <f>((SUM(Plan2!D103:D114)/SUM(Plan2!D91:D102))*100)-100</f>
        <v>15.976266334888663</v>
      </c>
      <c r="E114" s="1">
        <f>((SUM(Plan2!E103:E114)/SUM(Plan2!E91:E102))*100)-100</f>
        <v>13.360854601322259</v>
      </c>
      <c r="F114" s="1">
        <f>((SUM(Plan2!F103:F114)/SUM(Plan2!F91:F102))*100)-100</f>
        <v>12.968049950992253</v>
      </c>
      <c r="G114" s="1">
        <f>((SUM(Plan2!G103:G114)/SUM(Plan2!G91:G102))*100)-100</f>
        <v>12.491098418803688</v>
      </c>
      <c r="H114" s="1">
        <f>((SUM(Plan2!H103:H114)/SUM(Plan2!H91:H102))*100)-100</f>
        <v>49.840520475674822</v>
      </c>
      <c r="I114" s="1"/>
      <c r="J114" s="1"/>
    </row>
    <row r="115" spans="1:10" hidden="1" x14ac:dyDescent="0.25">
      <c r="A115" s="3">
        <v>39508</v>
      </c>
      <c r="B115" s="1">
        <f>((SUM(Plan2!B104:B115)/SUM(Plan2!B92:B103))*100)-100</f>
        <v>11.216145330881716</v>
      </c>
      <c r="C115" s="1">
        <f>((SUM(Plan2!C104:C115)/SUM(Plan2!C92:C103))*100)-100</f>
        <v>25.195287509198835</v>
      </c>
      <c r="D115" s="1">
        <f>((SUM(Plan2!D104:D115)/SUM(Plan2!D92:D103))*100)-100</f>
        <v>16.514255178930554</v>
      </c>
      <c r="E115" s="1">
        <f>((SUM(Plan2!E104:E115)/SUM(Plan2!E92:E103))*100)-100</f>
        <v>11.91416473381301</v>
      </c>
      <c r="F115" s="1">
        <f>((SUM(Plan2!F104:F115)/SUM(Plan2!F92:F103))*100)-100</f>
        <v>12.103720709239198</v>
      </c>
      <c r="G115" s="1">
        <f>((SUM(Plan2!G104:G115)/SUM(Plan2!G92:G103))*100)-100</f>
        <v>13.782057878502968</v>
      </c>
      <c r="H115" s="1">
        <f>((SUM(Plan2!H104:H115)/SUM(Plan2!H92:H103))*100)-100</f>
        <v>52.275679158702985</v>
      </c>
      <c r="I115" s="1"/>
      <c r="J115" s="1"/>
    </row>
    <row r="116" spans="1:10" hidden="1" x14ac:dyDescent="0.25">
      <c r="A116" s="3">
        <v>39539</v>
      </c>
      <c r="B116" s="1">
        <f>((SUM(Plan2!B105:B116)/SUM(Plan2!B93:B104))*100)-100</f>
        <v>11.434280575241672</v>
      </c>
      <c r="C116" s="1">
        <f>((SUM(Plan2!C105:C116)/SUM(Plan2!C93:C104))*100)-100</f>
        <v>21.102775113568015</v>
      </c>
      <c r="D116" s="1">
        <f>((SUM(Plan2!D105:D116)/SUM(Plan2!D93:D104))*100)-100</f>
        <v>16.215196326075869</v>
      </c>
      <c r="E116" s="1">
        <f>((SUM(Plan2!E105:E116)/SUM(Plan2!E93:E104))*100)-100</f>
        <v>14.14268277315</v>
      </c>
      <c r="F116" s="1">
        <f>((SUM(Plan2!F105:F116)/SUM(Plan2!F93:F104))*100)-100</f>
        <v>13.760742260528787</v>
      </c>
      <c r="G116" s="1">
        <f>((SUM(Plan2!G105:G116)/SUM(Plan2!G93:G104))*100)-100</f>
        <v>14.366743690562416</v>
      </c>
      <c r="H116" s="1">
        <f>((SUM(Plan2!H105:H116)/SUM(Plan2!H93:H104))*100)-100</f>
        <v>55.40920048087105</v>
      </c>
      <c r="I116" s="1"/>
      <c r="J116" s="1"/>
    </row>
    <row r="117" spans="1:10" hidden="1" x14ac:dyDescent="0.25">
      <c r="A117" s="3">
        <v>39569</v>
      </c>
      <c r="B117" s="1">
        <f>((SUM(Plan2!B106:B117)/SUM(Plan2!B94:B105))*100)-100</f>
        <v>11.685254529808404</v>
      </c>
      <c r="C117" s="1">
        <f>((SUM(Plan2!C106:C117)/SUM(Plan2!C94:C105))*100)-100</f>
        <v>15.680181422378794</v>
      </c>
      <c r="D117" s="1">
        <f>((SUM(Plan2!D106:D117)/SUM(Plan2!D94:D105))*100)-100</f>
        <v>14.742257864258136</v>
      </c>
      <c r="E117" s="1">
        <f>((SUM(Plan2!E106:E117)/SUM(Plan2!E94:E105))*100)-100</f>
        <v>20.114542493463205</v>
      </c>
      <c r="F117" s="1">
        <f>((SUM(Plan2!F106:F117)/SUM(Plan2!F94:F105))*100)-100</f>
        <v>12.035248921807721</v>
      </c>
      <c r="G117" s="1">
        <f>((SUM(Plan2!G106:G117)/SUM(Plan2!G94:G105))*100)-100</f>
        <v>14.971274589471534</v>
      </c>
      <c r="H117" s="1">
        <f>((SUM(Plan2!H106:H117)/SUM(Plan2!H94:H105))*100)-100</f>
        <v>70.727340155301732</v>
      </c>
      <c r="I117" s="1"/>
      <c r="J117" s="1"/>
    </row>
    <row r="118" spans="1:10" hidden="1" x14ac:dyDescent="0.25">
      <c r="A118" s="3">
        <v>39600</v>
      </c>
      <c r="B118" s="1">
        <f>((SUM(Plan2!B107:B118)/SUM(Plan2!B95:B106))*100)-100</f>
        <v>12.189186282479142</v>
      </c>
      <c r="C118" s="1">
        <f>((SUM(Plan2!C107:C118)/SUM(Plan2!C95:C106))*100)-100</f>
        <v>14.849000229783087</v>
      </c>
      <c r="D118" s="1">
        <f>((SUM(Plan2!D107:D118)/SUM(Plan2!D95:D106))*100)-100</f>
        <v>15.353291938101577</v>
      </c>
      <c r="E118" s="1">
        <f>((SUM(Plan2!E107:E118)/SUM(Plan2!E95:E106))*100)-100</f>
        <v>14.858361472917807</v>
      </c>
      <c r="F118" s="1">
        <f>((SUM(Plan2!F107:F118)/SUM(Plan2!F95:F106))*100)-100</f>
        <v>13.902956868557382</v>
      </c>
      <c r="G118" s="1">
        <f>((SUM(Plan2!G107:G118)/SUM(Plan2!G95:G106))*100)-100</f>
        <v>13.372081286942887</v>
      </c>
      <c r="H118" s="1">
        <f>((SUM(Plan2!H107:H118)/SUM(Plan2!H95:H106))*100)-100</f>
        <v>72.415445296466828</v>
      </c>
      <c r="I118" s="1"/>
      <c r="J118" s="1"/>
    </row>
    <row r="119" spans="1:10" hidden="1" x14ac:dyDescent="0.25">
      <c r="A119" s="3">
        <v>39630</v>
      </c>
      <c r="B119" s="1">
        <f>((SUM(Plan2!B108:B119)/SUM(Plan2!B96:B107))*100)-100</f>
        <v>11.554376674795307</v>
      </c>
      <c r="C119" s="1">
        <f>((SUM(Plan2!C108:C119)/SUM(Plan2!C96:C107))*100)-100</f>
        <v>15.087679842602881</v>
      </c>
      <c r="D119" s="1">
        <f>((SUM(Plan2!D108:D119)/SUM(Plan2!D96:D107))*100)-100</f>
        <v>22.204735118144441</v>
      </c>
      <c r="E119" s="1">
        <f>((SUM(Plan2!E108:E119)/SUM(Plan2!E96:E107))*100)-100</f>
        <v>4.0944612983881115</v>
      </c>
      <c r="F119" s="1">
        <f>((SUM(Plan2!F108:F119)/SUM(Plan2!F96:F107))*100)-100</f>
        <v>12.257899816275469</v>
      </c>
      <c r="G119" s="1">
        <f>((SUM(Plan2!G108:G119)/SUM(Plan2!G96:G107))*100)-100</f>
        <v>14.46255621883769</v>
      </c>
      <c r="H119" s="1">
        <f>((SUM(Plan2!H108:H119)/SUM(Plan2!H96:H107))*100)-100</f>
        <v>77.685830428467057</v>
      </c>
      <c r="I119" s="1"/>
      <c r="J119" s="1"/>
    </row>
    <row r="120" spans="1:10" hidden="1" x14ac:dyDescent="0.25">
      <c r="A120" s="3">
        <v>39661</v>
      </c>
      <c r="B120" s="1">
        <f>((SUM(Plan2!B109:B120)/SUM(Plan2!B97:B108))*100)-100</f>
        <v>11.463828352588166</v>
      </c>
      <c r="C120" s="1">
        <f>((SUM(Plan2!C109:C120)/SUM(Plan2!C97:C108))*100)-100</f>
        <v>14.813900714530277</v>
      </c>
      <c r="D120" s="1">
        <f>((SUM(Plan2!D109:D120)/SUM(Plan2!D97:D108))*100)-100</f>
        <v>19.29130264213758</v>
      </c>
      <c r="E120" s="1">
        <f>((SUM(Plan2!E109:E120)/SUM(Plan2!E97:E108))*100)-100</f>
        <v>8.7886023656425607</v>
      </c>
      <c r="F120" s="1">
        <f>((SUM(Plan2!F109:F120)/SUM(Plan2!F97:F108))*100)-100</f>
        <v>12.18524983737295</v>
      </c>
      <c r="G120" s="1">
        <f>((SUM(Plan2!G109:G120)/SUM(Plan2!G97:G108))*100)-100</f>
        <v>16.668677309433505</v>
      </c>
      <c r="H120" s="1">
        <f>((SUM(Plan2!H109:H120)/SUM(Plan2!H97:H108))*100)-100</f>
        <v>108.3995203604959</v>
      </c>
      <c r="I120" s="1"/>
      <c r="J120" s="1"/>
    </row>
    <row r="121" spans="1:10" hidden="1" x14ac:dyDescent="0.25">
      <c r="A121" s="3">
        <v>39692</v>
      </c>
      <c r="B121" s="1">
        <f>((SUM(Plan2!B110:B121)/SUM(Plan2!B98:B109))*100)-100</f>
        <v>11.974731400710212</v>
      </c>
      <c r="C121" s="1">
        <f>((SUM(Plan2!C110:C121)/SUM(Plan2!C98:C109))*100)-100</f>
        <v>15.14697513064786</v>
      </c>
      <c r="D121" s="1">
        <f>((SUM(Plan2!D110:D121)/SUM(Plan2!D98:D109))*100)-100</f>
        <v>15.493317093448837</v>
      </c>
      <c r="E121" s="1">
        <f>((SUM(Plan2!E110:E121)/SUM(Plan2!E98:E109))*100)-100</f>
        <v>11.979354555673666</v>
      </c>
      <c r="F121" s="1">
        <f>((SUM(Plan2!F110:F121)/SUM(Plan2!F98:F109))*100)-100</f>
        <v>12.751259618570117</v>
      </c>
      <c r="G121" s="1">
        <f>((SUM(Plan2!G110:G121)/SUM(Plan2!G98:G109))*100)-100</f>
        <v>16.497369220281072</v>
      </c>
      <c r="H121" s="1">
        <f>((SUM(Plan2!H110:H121)/SUM(Plan2!H98:H109))*100)-100</f>
        <v>110.17705361182129</v>
      </c>
      <c r="I121" s="1"/>
      <c r="J121" s="1"/>
    </row>
    <row r="122" spans="1:10" hidden="1" x14ac:dyDescent="0.25">
      <c r="A122" s="3">
        <v>39722</v>
      </c>
      <c r="B122" s="1">
        <f>((SUM(Plan2!B111:B122)/SUM(Plan2!B99:B110))*100)-100</f>
        <v>11.757803218164838</v>
      </c>
      <c r="C122" s="1">
        <f>((SUM(Plan2!C111:C122)/SUM(Plan2!C99:C110))*100)-100</f>
        <v>14.104389050877003</v>
      </c>
      <c r="D122" s="1">
        <f>((SUM(Plan2!D111:D122)/SUM(Plan2!D99:D110))*100)-100</f>
        <v>16.354578630086962</v>
      </c>
      <c r="E122" s="1">
        <f>((SUM(Plan2!E111:E122)/SUM(Plan2!E99:E110))*100)-100</f>
        <v>4.717703842897933</v>
      </c>
      <c r="F122" s="1">
        <f>((SUM(Plan2!F111:F122)/SUM(Plan2!F99:F110))*100)-100</f>
        <v>10.429359819891147</v>
      </c>
      <c r="G122" s="1">
        <f>((SUM(Plan2!G111:G122)/SUM(Plan2!G99:G110))*100)-100</f>
        <v>16.043398709160002</v>
      </c>
      <c r="H122" s="1">
        <f>((SUM(Plan2!H111:H122)/SUM(Plan2!H99:H110))*100)-100</f>
        <v>109.77981277122373</v>
      </c>
      <c r="I122" s="1"/>
      <c r="J122" s="1"/>
    </row>
    <row r="123" spans="1:10" hidden="1" x14ac:dyDescent="0.25">
      <c r="A123" s="3">
        <v>39753</v>
      </c>
      <c r="B123" s="1">
        <f>((SUM(Plan2!B112:B123)/SUM(Plan2!B100:B111))*100)-100</f>
        <v>10.997941494226438</v>
      </c>
      <c r="C123" s="1">
        <f>((SUM(Plan2!C112:C123)/SUM(Plan2!C100:C111))*100)-100</f>
        <v>13.66328971763555</v>
      </c>
      <c r="D123" s="1">
        <f>((SUM(Plan2!D112:D123)/SUM(Plan2!D100:D111))*100)-100</f>
        <v>15.703988663211277</v>
      </c>
      <c r="E123" s="1">
        <f>((SUM(Plan2!E112:E123)/SUM(Plan2!E100:E111))*100)-100</f>
        <v>4.8205425112529952</v>
      </c>
      <c r="F123" s="1">
        <f>((SUM(Plan2!F112:F123)/SUM(Plan2!F100:F111))*100)-100</f>
        <v>9.401904234854058</v>
      </c>
      <c r="G123" s="1">
        <f>((SUM(Plan2!G112:G123)/SUM(Plan2!G100:G111))*100)-100</f>
        <v>16.742041295329102</v>
      </c>
      <c r="H123" s="1">
        <f>((SUM(Plan2!H112:H123)/SUM(Plan2!H100:H111))*100)-100</f>
        <v>141.93846673296378</v>
      </c>
      <c r="I123" s="1"/>
      <c r="J123" s="1"/>
    </row>
    <row r="124" spans="1:10" hidden="1" x14ac:dyDescent="0.25">
      <c r="A124" s="3">
        <v>39783</v>
      </c>
      <c r="B124" s="1">
        <f>((SUM(Plan2!B113:B124)/SUM(Plan2!B101:B112))*100)-100</f>
        <v>12.714204235622731</v>
      </c>
      <c r="C124" s="1">
        <f>((SUM(Plan2!C113:C124)/SUM(Plan2!C101:C112))*100)-100</f>
        <v>13.606048296970926</v>
      </c>
      <c r="D124" s="1">
        <f>((SUM(Plan2!D113:D124)/SUM(Plan2!D101:D112))*100)-100</f>
        <v>0.52506742364595027</v>
      </c>
      <c r="E124" s="1">
        <f>((SUM(Plan2!E113:E124)/SUM(Plan2!E101:E112))*100)-100</f>
        <v>10.953017514182406</v>
      </c>
      <c r="F124" s="1">
        <f>((SUM(Plan2!F113:F124)/SUM(Plan2!F101:F112))*100)-100</f>
        <v>11.690680675691453</v>
      </c>
      <c r="G124" s="1">
        <f>((SUM(Plan2!G113:G124)/SUM(Plan2!G101:G112))*100)-100</f>
        <v>13.474710719128893</v>
      </c>
      <c r="H124" s="1">
        <f>((SUM(Plan2!H113:H124)/SUM(Plan2!H101:H112))*100)-100</f>
        <v>137.67690157175059</v>
      </c>
      <c r="I124" s="1"/>
      <c r="J124" s="1"/>
    </row>
    <row r="125" spans="1:10" x14ac:dyDescent="0.25">
      <c r="A125" s="3">
        <v>39814</v>
      </c>
      <c r="B125" s="1">
        <f>((SUM(Plan2!B114:B125)/SUM(Plan2!B102:B113))*100)-100</f>
        <v>11.823740776209178</v>
      </c>
      <c r="C125" s="1">
        <f>((SUM(Plan2!C114:C125)/SUM(Plan2!C102:C113))*100)-100</f>
        <v>11.65703796501387</v>
      </c>
      <c r="D125" s="1">
        <f>((SUM(Plan2!D114:D125)/SUM(Plan2!D102:D113))*100)-100</f>
        <v>2.3705098580190764</v>
      </c>
      <c r="E125" s="1">
        <f>((SUM(Plan2!E114:E125)/SUM(Plan2!E102:E113))*100)-100</f>
        <v>16.747922822998333</v>
      </c>
      <c r="F125" s="1">
        <f>((SUM(Plan2!F114:F125)/SUM(Plan2!F102:F113))*100)-100</f>
        <v>10.067606834446991</v>
      </c>
      <c r="G125" s="1">
        <f>((SUM(Plan2!G114:G125)/SUM(Plan2!G102:G113))*100)-100</f>
        <v>11.145784667435052</v>
      </c>
      <c r="H125" s="1">
        <f>((SUM(Plan2!H114:H125)/SUM(Plan2!H102:H113))*100)-100</f>
        <v>123.05216134511105</v>
      </c>
      <c r="I125" s="1"/>
      <c r="J125" s="1"/>
    </row>
    <row r="126" spans="1:10" x14ac:dyDescent="0.25">
      <c r="A126" s="3">
        <v>39845</v>
      </c>
      <c r="B126" s="1">
        <f>((SUM(Plan2!B115:B126)/SUM(Plan2!B103:B114))*100)-100</f>
        <v>11.517010863663145</v>
      </c>
      <c r="C126" s="1">
        <f>((SUM(Plan2!C115:C126)/SUM(Plan2!C103:C114))*100)-100</f>
        <v>10.607222744771079</v>
      </c>
      <c r="D126" s="1">
        <f>((SUM(Plan2!D115:D126)/SUM(Plan2!D103:D114))*100)-100</f>
        <v>1.7750924516640509</v>
      </c>
      <c r="E126" s="1">
        <f>((SUM(Plan2!E115:E126)/SUM(Plan2!E103:E114))*100)-100</f>
        <v>18.447124391510442</v>
      </c>
      <c r="F126" s="1">
        <f>((SUM(Plan2!F115:F126)/SUM(Plan2!F103:F114))*100)-100</f>
        <v>8.8383240626865813</v>
      </c>
      <c r="G126" s="1">
        <f>((SUM(Plan2!G115:G126)/SUM(Plan2!G103:G114))*100)-100</f>
        <v>6.9388877362864605</v>
      </c>
      <c r="H126" s="1">
        <f>((SUM(Plan2!H115:H126)/SUM(Plan2!H103:H114))*100)-100</f>
        <v>109.65319484043326</v>
      </c>
      <c r="I126" s="1"/>
      <c r="J126" s="1"/>
    </row>
    <row r="127" spans="1:10" x14ac:dyDescent="0.25">
      <c r="A127" s="3">
        <v>39873</v>
      </c>
      <c r="B127" s="1">
        <f>((SUM(Plan2!B116:B127)/SUM(Plan2!B104:B115))*100)-100</f>
        <v>9.264894082530148</v>
      </c>
      <c r="C127" s="1">
        <f>((SUM(Plan2!C116:C127)/SUM(Plan2!C104:C115))*100)-100</f>
        <v>10.355968346470618</v>
      </c>
      <c r="D127" s="1">
        <f>((SUM(Plan2!D116:D127)/SUM(Plan2!D104:D115))*100)-100</f>
        <v>-0.32447639759980973</v>
      </c>
      <c r="E127" s="1">
        <f>((SUM(Plan2!E116:E127)/SUM(Plan2!E104:E115))*100)-100</f>
        <v>23.235684226321524</v>
      </c>
      <c r="F127" s="1">
        <f>((SUM(Plan2!F116:F127)/SUM(Plan2!F104:F115))*100)-100</f>
        <v>9.4545107926110319</v>
      </c>
      <c r="G127" s="1">
        <f>((SUM(Plan2!G116:G127)/SUM(Plan2!G104:G115))*100)-100</f>
        <v>4.1087920040658901</v>
      </c>
      <c r="H127" s="1">
        <f>((SUM(Plan2!H116:H127)/SUM(Plan2!H104:H115))*100)-100</f>
        <v>94.299002836947153</v>
      </c>
      <c r="I127" s="1"/>
      <c r="J127" s="1"/>
    </row>
    <row r="128" spans="1:10" x14ac:dyDescent="0.25">
      <c r="A128" s="3">
        <v>39904</v>
      </c>
      <c r="B128" s="1">
        <f>((SUM(Plan2!B117:B128)/SUM(Plan2!B105:B116))*100)-100</f>
        <v>8.6324557802500692</v>
      </c>
      <c r="C128" s="1">
        <f>((SUM(Plan2!C117:C128)/SUM(Plan2!C105:C116))*100)-100</f>
        <v>9.8536589308129408</v>
      </c>
      <c r="D128" s="1">
        <f>((SUM(Plan2!D117:D128)/SUM(Plan2!D105:D116))*100)-100</f>
        <v>0.51765661082106362</v>
      </c>
      <c r="E128" s="1">
        <f>((SUM(Plan2!E117:E128)/SUM(Plan2!E105:E116))*100)-100</f>
        <v>21.461784151772605</v>
      </c>
      <c r="F128" s="1">
        <f>((SUM(Plan2!F117:F128)/SUM(Plan2!F105:F116))*100)-100</f>
        <v>7.0175342720632585</v>
      </c>
      <c r="G128" s="1">
        <f>((SUM(Plan2!G117:G128)/SUM(Plan2!G105:G116))*100)-100</f>
        <v>1.4226406166125969</v>
      </c>
      <c r="H128" s="1">
        <f>((SUM(Plan2!H117:H128)/SUM(Plan2!H105:H116))*100)-100</f>
        <v>80.459149279852397</v>
      </c>
      <c r="I128" s="1"/>
      <c r="J128" s="1"/>
    </row>
    <row r="129" spans="1:10" x14ac:dyDescent="0.25">
      <c r="A129" s="3">
        <v>39934</v>
      </c>
      <c r="B129" s="1">
        <f>((SUM(Plan2!B118:B129)/SUM(Plan2!B106:B117))*100)-100</f>
        <v>6.9062821760264654</v>
      </c>
      <c r="C129" s="1">
        <f>((SUM(Plan2!C118:C129)/SUM(Plan2!C106:C117))*100)-100</f>
        <v>12.247652011234834</v>
      </c>
      <c r="D129" s="1">
        <f>((SUM(Plan2!D118:D129)/SUM(Plan2!D106:D117))*100)-100</f>
        <v>-0.68330989487162697</v>
      </c>
      <c r="E129" s="1">
        <f>((SUM(Plan2!E118:E129)/SUM(Plan2!E106:E117))*100)-100</f>
        <v>13.251075531206638</v>
      </c>
      <c r="F129" s="1">
        <f>((SUM(Plan2!F118:F129)/SUM(Plan2!F106:F117))*100)-100</f>
        <v>7.2571663525378369</v>
      </c>
      <c r="G129" s="1">
        <f>((SUM(Plan2!G118:G129)/SUM(Plan2!G106:G117))*100)-100</f>
        <v>-1.5256576063649163E-3</v>
      </c>
      <c r="H129" s="1">
        <f>((SUM(Plan2!H118:H129)/SUM(Plan2!H106:H117))*100)-100</f>
        <v>56.369642864531528</v>
      </c>
      <c r="I129" s="1"/>
      <c r="J129" s="1"/>
    </row>
    <row r="130" spans="1:10" x14ac:dyDescent="0.25">
      <c r="A130" s="3">
        <v>39965</v>
      </c>
      <c r="B130" s="1">
        <f>((SUM(Plan2!B119:B130)/SUM(Plan2!B107:B118))*100)-100</f>
        <v>4.7207054563686057</v>
      </c>
      <c r="C130" s="1">
        <f>((SUM(Plan2!C119:C130)/SUM(Plan2!C107:C118))*100)-100</f>
        <v>12.562241026305458</v>
      </c>
      <c r="D130" s="1">
        <f>((SUM(Plan2!D119:D130)/SUM(Plan2!D107:D118))*100)-100</f>
        <v>-2.1538993543351808</v>
      </c>
      <c r="E130" s="1">
        <f>((SUM(Plan2!E119:E130)/SUM(Plan2!E107:E118))*100)-100</f>
        <v>15.588316199066938</v>
      </c>
      <c r="F130" s="1">
        <f>((SUM(Plan2!F119:F130)/SUM(Plan2!F107:F118))*100)-100</f>
        <v>5.9825864993894697</v>
      </c>
      <c r="G130" s="1">
        <f>((SUM(Plan2!G119:G130)/SUM(Plan2!G107:G118))*100)-100</f>
        <v>0.19055477499027518</v>
      </c>
      <c r="H130" s="1">
        <f>((SUM(Plan2!H119:H130)/SUM(Plan2!H107:H118))*100)-100</f>
        <v>46.018889853311265</v>
      </c>
      <c r="I130" s="1"/>
      <c r="J130" s="1"/>
    </row>
    <row r="131" spans="1:10" x14ac:dyDescent="0.25">
      <c r="A131" s="3">
        <v>39995</v>
      </c>
      <c r="B131" s="1">
        <f>((SUM(Plan2!B120:B131)/SUM(Plan2!B108:B119))*100)-100</f>
        <v>3.4056772076188651</v>
      </c>
      <c r="C131" s="1">
        <f>((SUM(Plan2!C120:C131)/SUM(Plan2!C108:C119))*100)-100</f>
        <v>11.33391378960313</v>
      </c>
      <c r="D131" s="1">
        <f>((SUM(Plan2!D120:D131)/SUM(Plan2!D108:D119))*100)-100</f>
        <v>-4.8556890283318808</v>
      </c>
      <c r="E131" s="1">
        <f>((SUM(Plan2!E120:E131)/SUM(Plan2!E108:E119))*100)-100</f>
        <v>15.712554731696571</v>
      </c>
      <c r="F131" s="1">
        <f>((SUM(Plan2!F120:F131)/SUM(Plan2!F108:F119))*100)-100</f>
        <v>4.7015345813352383</v>
      </c>
      <c r="G131" s="1">
        <f>((SUM(Plan2!G120:G131)/SUM(Plan2!G108:G119))*100)-100</f>
        <v>-1.7779561652441345</v>
      </c>
      <c r="H131" s="1">
        <f>((SUM(Plan2!H120:H131)/SUM(Plan2!H108:H119))*100)-100</f>
        <v>36.737679666813591</v>
      </c>
      <c r="I131" s="1"/>
      <c r="J131" s="1"/>
    </row>
    <row r="132" spans="1:10" x14ac:dyDescent="0.25">
      <c r="A132" s="3">
        <v>40026</v>
      </c>
      <c r="B132" s="1">
        <f>((SUM(Plan2!B121:B132)/SUM(Plan2!B109:B120))*100)-100</f>
        <v>0.76596338734469782</v>
      </c>
      <c r="C132" s="1">
        <f>((SUM(Plan2!C121:C132)/SUM(Plan2!C109:C120))*100)-100</f>
        <v>11.300202892720662</v>
      </c>
      <c r="D132" s="1">
        <f>((SUM(Plan2!D121:D132)/SUM(Plan2!D109:D120))*100)-100</f>
        <v>-2.7051168536678176</v>
      </c>
      <c r="E132" s="1">
        <f>((SUM(Plan2!E121:E132)/SUM(Plan2!E109:E120))*100)-100</f>
        <v>16.453907930612658</v>
      </c>
      <c r="F132" s="1">
        <f>((SUM(Plan2!F121:F132)/SUM(Plan2!F109:F120))*100)-100</f>
        <v>4.1523278095324372</v>
      </c>
      <c r="G132" s="1">
        <f>((SUM(Plan2!G121:G132)/SUM(Plan2!G109:G120))*100)-100</f>
        <v>-5.5072461355228199</v>
      </c>
      <c r="H132" s="1">
        <f>((SUM(Plan2!H121:H132)/SUM(Plan2!H109:H120))*100)-100</f>
        <v>7.9206813160107572</v>
      </c>
      <c r="I132" s="1"/>
      <c r="J132" s="1"/>
    </row>
    <row r="133" spans="1:10" x14ac:dyDescent="0.25">
      <c r="A133" s="3">
        <v>40057</v>
      </c>
      <c r="B133" s="1">
        <f>((SUM(Plan2!B122:B133)/SUM(Plan2!B110:B121))*100)-100</f>
        <v>-2.4296420579021714</v>
      </c>
      <c r="C133" s="1">
        <f>((SUM(Plan2!C122:C133)/SUM(Plan2!C110:C121))*100)-100</f>
        <v>10.669207682320206</v>
      </c>
      <c r="D133" s="1">
        <f>((SUM(Plan2!D122:D133)/SUM(Plan2!D110:D121))*100)-100</f>
        <v>-3.1355861842569226</v>
      </c>
      <c r="E133" s="1">
        <f>((SUM(Plan2!E122:E133)/SUM(Plan2!E110:E121))*100)-100</f>
        <v>14.858398360582115</v>
      </c>
      <c r="F133" s="1">
        <f>((SUM(Plan2!F122:F133)/SUM(Plan2!F110:F121))*100)-100</f>
        <v>2.0602077421677052</v>
      </c>
      <c r="G133" s="1">
        <f>((SUM(Plan2!G122:G133)/SUM(Plan2!G110:G121))*100)-100</f>
        <v>-7.7152241472016527</v>
      </c>
      <c r="H133" s="1">
        <f>((SUM(Plan2!H122:H133)/SUM(Plan2!H110:H121))*100)-100</f>
        <v>1.0872997335202825</v>
      </c>
      <c r="I133" s="1"/>
      <c r="J133" s="1"/>
    </row>
    <row r="134" spans="1:10" x14ac:dyDescent="0.25">
      <c r="A134" s="3">
        <v>40087</v>
      </c>
      <c r="B134" s="1">
        <f>((SUM(Plan2!B123:B134)/SUM(Plan2!B111:B122))*100)-100</f>
        <v>-4.5385639277397019</v>
      </c>
      <c r="C134" s="1">
        <f>((SUM(Plan2!C123:C134)/SUM(Plan2!C111:C122))*100)-100</f>
        <v>11.395344824419638</v>
      </c>
      <c r="D134" s="1">
        <f>((SUM(Plan2!D123:D134)/SUM(Plan2!D111:D122))*100)-100</f>
        <v>-3.1591365898859323</v>
      </c>
      <c r="E134" s="1">
        <f>((SUM(Plan2!E123:E134)/SUM(Plan2!E111:E122))*100)-100</f>
        <v>17.884768520606471</v>
      </c>
      <c r="F134" s="1">
        <f>((SUM(Plan2!F123:F134)/SUM(Plan2!F111:F122))*100)-100</f>
        <v>1.4692292279587065</v>
      </c>
      <c r="G134" s="1">
        <f>((SUM(Plan2!G123:G134)/SUM(Plan2!G111:G122))*100)-100</f>
        <v>-8.5965161185072105</v>
      </c>
      <c r="H134" s="1">
        <f>((SUM(Plan2!H123:H134)/SUM(Plan2!H111:H122))*100)-100</f>
        <v>-3.5054984529055986</v>
      </c>
      <c r="I134" s="1"/>
      <c r="J134" s="1"/>
    </row>
    <row r="135" spans="1:10" x14ac:dyDescent="0.25">
      <c r="A135" s="3">
        <v>40118</v>
      </c>
      <c r="B135" s="1">
        <f>((SUM(Plan2!B124:B135)/SUM(Plan2!B112:B123))*100)-100</f>
        <v>-6.4384945135254839</v>
      </c>
      <c r="C135" s="1">
        <f>((SUM(Plan2!C124:C135)/SUM(Plan2!C112:C123))*100)-100</f>
        <v>11.965468572740107</v>
      </c>
      <c r="D135" s="1">
        <f>((SUM(Plan2!D124:D135)/SUM(Plan2!D112:D123))*100)-100</f>
        <v>-5.4141446216532785</v>
      </c>
      <c r="E135" s="1">
        <f>((SUM(Plan2!E124:E135)/SUM(Plan2!E112:E123))*100)-100</f>
        <v>13.636344519946022</v>
      </c>
      <c r="F135" s="1">
        <f>((SUM(Plan2!F124:F135)/SUM(Plan2!F112:F123))*100)-100</f>
        <v>1.9654496385535225</v>
      </c>
      <c r="G135" s="1">
        <f>((SUM(Plan2!G124:G135)/SUM(Plan2!G112:G123))*100)-100</f>
        <v>-10.367794232977175</v>
      </c>
      <c r="H135" s="1">
        <f>((SUM(Plan2!H124:H135)/SUM(Plan2!H112:H123))*100)-100</f>
        <v>-26.321726366515975</v>
      </c>
      <c r="I135" s="1"/>
      <c r="J135" s="1"/>
    </row>
    <row r="136" spans="1:10" x14ac:dyDescent="0.25">
      <c r="A136" s="3">
        <v>40148</v>
      </c>
      <c r="B136" s="1">
        <f>((SUM(Plan2!B125:B136)/SUM(Plan2!B113:B124))*100)-100</f>
        <v>-11.673548435926506</v>
      </c>
      <c r="C136" s="1">
        <f>((SUM(Plan2!C125:C136)/SUM(Plan2!C113:C124))*100)-100</f>
        <v>12.883675316243412</v>
      </c>
      <c r="D136" s="1">
        <f>((SUM(Plan2!D125:D136)/SUM(Plan2!D113:D124))*100)-100</f>
        <v>-0.97665953848739662</v>
      </c>
      <c r="E136" s="1">
        <f>((SUM(Plan2!E125:E136)/SUM(Plan2!E113:E124))*100)-100</f>
        <v>10.675864246702332</v>
      </c>
      <c r="F136" s="1">
        <f>((SUM(Plan2!F125:F136)/SUM(Plan2!F113:F124))*100)-100</f>
        <v>0.68105935369815995</v>
      </c>
      <c r="G136" s="1">
        <f>((SUM(Plan2!G125:G136)/SUM(Plan2!G113:G124))*100)-100</f>
        <v>-10.029444753640831</v>
      </c>
      <c r="H136" s="1">
        <f>((SUM(Plan2!H125:H136)/SUM(Plan2!H113:H124))*100)-100</f>
        <v>-27.833844171729382</v>
      </c>
      <c r="I136" s="1"/>
      <c r="J136" s="1"/>
    </row>
    <row r="137" spans="1:10" x14ac:dyDescent="0.25">
      <c r="A137" s="3">
        <v>40179</v>
      </c>
      <c r="B137" s="1">
        <f>((SUM(Plan2!B126:B137)/SUM(Plan2!B114:B125))*100)-100</f>
        <v>-12.652721537398648</v>
      </c>
      <c r="C137" s="1">
        <f>((SUM(Plan2!C126:C137)/SUM(Plan2!C114:C125))*100)-100</f>
        <v>14.519936750895795</v>
      </c>
      <c r="D137" s="1">
        <f>((SUM(Plan2!D126:D137)/SUM(Plan2!D114:D125))*100)-100</f>
        <v>-3.7682865905628802</v>
      </c>
      <c r="E137" s="1">
        <f>((SUM(Plan2!E126:E137)/SUM(Plan2!E114:E125))*100)-100</f>
        <v>11.648643657009544</v>
      </c>
      <c r="F137" s="1">
        <f>((SUM(Plan2!F126:F137)/SUM(Plan2!F114:F125))*100)-100</f>
        <v>1.9623308082573203</v>
      </c>
      <c r="G137" s="1">
        <f>((SUM(Plan2!G126:G137)/SUM(Plan2!G114:G125))*100)-100</f>
        <v>-11.325863486494299</v>
      </c>
      <c r="H137" s="1">
        <f>((SUM(Plan2!H126:H137)/SUM(Plan2!H114:H125))*100)-100</f>
        <v>-27.277282245509227</v>
      </c>
      <c r="I137" s="1">
        <f>((SUM(Plan2!I126:I137)/SUM(Plan2!I114:I125))*100)-100</f>
        <v>1036.1019603238028</v>
      </c>
      <c r="J137" s="1">
        <f>((SUM(Plan2!J126:J137)/SUM(Plan2!J114:J125))*100)-100</f>
        <v>1043.5734898017245</v>
      </c>
    </row>
    <row r="138" spans="1:10" x14ac:dyDescent="0.25">
      <c r="A138" s="3">
        <v>40210</v>
      </c>
      <c r="B138" s="1">
        <f>((SUM(Plan2!B127:B138)/SUM(Plan2!B115:B126))*100)-100</f>
        <v>-13.632694354956328</v>
      </c>
      <c r="C138" s="1">
        <f>((SUM(Plan2!C127:C138)/SUM(Plan2!C115:C126))*100)-100</f>
        <v>14.873662360514544</v>
      </c>
      <c r="D138" s="1">
        <f>((SUM(Plan2!D127:D138)/SUM(Plan2!D115:D126))*100)-100</f>
        <v>-1.5837484674607367</v>
      </c>
      <c r="E138" s="1">
        <f>((SUM(Plan2!E127:E138)/SUM(Plan2!E115:E126))*100)-100</f>
        <v>9.2481547276521638</v>
      </c>
      <c r="F138" s="1">
        <f>((SUM(Plan2!F127:F138)/SUM(Plan2!F115:F126))*100)-100</f>
        <v>2.7577889062999645</v>
      </c>
      <c r="G138" s="1">
        <f>((SUM(Plan2!G127:G138)/SUM(Plan2!G115:G126))*100)-100</f>
        <v>-9.1916731194104386</v>
      </c>
      <c r="H138" s="1">
        <f>((SUM(Plan2!H127:H138)/SUM(Plan2!H115:H126))*100)-100</f>
        <v>-23.915598369175967</v>
      </c>
      <c r="I138" s="1">
        <f>((SUM(Plan2!I127:I138)/SUM(Plan2!I115:I126))*100)-100</f>
        <v>477.83713643076692</v>
      </c>
      <c r="J138" s="1">
        <f>((SUM(Plan2!J127:J138)/SUM(Plan2!J115:J126))*100)-100</f>
        <v>480.20894674745853</v>
      </c>
    </row>
    <row r="139" spans="1:10" x14ac:dyDescent="0.25">
      <c r="A139" s="3">
        <v>40238</v>
      </c>
      <c r="B139" s="1">
        <f>((SUM(Plan2!B128:B139)/SUM(Plan2!B116:B127))*100)-100</f>
        <v>-12.307745826642034</v>
      </c>
      <c r="C139" s="1">
        <f>((SUM(Plan2!C128:C139)/SUM(Plan2!C116:C127))*100)-100</f>
        <v>14.08683188735202</v>
      </c>
      <c r="D139" s="1">
        <f>((SUM(Plan2!D128:D139)/SUM(Plan2!D116:D127))*100)-100</f>
        <v>1.7893043189226745</v>
      </c>
      <c r="E139" s="1">
        <f>((SUM(Plan2!E128:E139)/SUM(Plan2!E116:E127))*100)-100</f>
        <v>1.6387443857514228</v>
      </c>
      <c r="F139" s="1">
        <f>((SUM(Plan2!F128:F139)/SUM(Plan2!F116:F127))*100)-100</f>
        <v>3.1573087890809148</v>
      </c>
      <c r="G139" s="1">
        <f>((SUM(Plan2!G128:G139)/SUM(Plan2!G116:G127))*100)-100</f>
        <v>-8.0794700730331215</v>
      </c>
      <c r="H139" s="1">
        <f>((SUM(Plan2!H128:H139)/SUM(Plan2!H116:H127))*100)-100</f>
        <v>-19.192531196693523</v>
      </c>
      <c r="I139" s="1">
        <f>((SUM(Plan2!I128:I139)/SUM(Plan2!I116:I127))*100)-100</f>
        <v>307.23989383043084</v>
      </c>
      <c r="J139" s="1">
        <f>((SUM(Plan2!J128:J139)/SUM(Plan2!J116:J127))*100)-100</f>
        <v>308.58886479581349</v>
      </c>
    </row>
    <row r="140" spans="1:10" x14ac:dyDescent="0.25">
      <c r="A140" s="3">
        <v>40269</v>
      </c>
      <c r="B140" s="1">
        <f>((SUM(Plan2!B129:B140)/SUM(Plan2!B117:B128))*100)-100</f>
        <v>-12.573751335686282</v>
      </c>
      <c r="C140" s="1">
        <f>((SUM(Plan2!C129:C140)/SUM(Plan2!C117:C128))*100)-100</f>
        <v>11.555176151118474</v>
      </c>
      <c r="D140" s="1">
        <f>((SUM(Plan2!D129:D140)/SUM(Plan2!D117:D128))*100)-100</f>
        <v>1.2077244247395953</v>
      </c>
      <c r="E140" s="1">
        <f>((SUM(Plan2!E129:E140)/SUM(Plan2!E117:E128))*100)-100</f>
        <v>-0.17688411307167939</v>
      </c>
      <c r="F140" s="1">
        <f>((SUM(Plan2!F129:F140)/SUM(Plan2!F117:F128))*100)-100</f>
        <v>4.5618940111039024</v>
      </c>
      <c r="G140" s="1">
        <f>((SUM(Plan2!G129:G140)/SUM(Plan2!G117:G128))*100)-100</f>
        <v>-6.9138983670806056</v>
      </c>
      <c r="H140" s="1">
        <f>((SUM(Plan2!H129:H140)/SUM(Plan2!H117:H128))*100)-100</f>
        <v>-14.021730836901668</v>
      </c>
      <c r="I140" s="1">
        <f>((SUM(Plan2!I129:I140)/SUM(Plan2!I117:I128))*100)-100</f>
        <v>200.10190244558879</v>
      </c>
      <c r="J140" s="1">
        <f>((SUM(Plan2!J129:J140)/SUM(Plan2!J117:J128))*100)-100</f>
        <v>201.45847777597936</v>
      </c>
    </row>
    <row r="141" spans="1:10" x14ac:dyDescent="0.25">
      <c r="A141" s="3">
        <v>40299</v>
      </c>
      <c r="B141" s="1">
        <f>((SUM(Plan2!B130:B141)/SUM(Plan2!B118:B129))*100)-100</f>
        <v>-12.01888887463987</v>
      </c>
      <c r="C141" s="1">
        <f>((SUM(Plan2!C130:C141)/SUM(Plan2!C118:C129))*100)-100</f>
        <v>6.2117448412104466</v>
      </c>
      <c r="D141" s="1">
        <f>((SUM(Plan2!D130:D141)/SUM(Plan2!D118:D129))*100)-100</f>
        <v>3.2116444110730384</v>
      </c>
      <c r="E141" s="1">
        <f>((SUM(Plan2!E130:E141)/SUM(Plan2!E118:E129))*100)-100</f>
        <v>3.6812121470246808</v>
      </c>
      <c r="F141" s="1">
        <f>((SUM(Plan2!F130:F141)/SUM(Plan2!F118:F129))*100)-100</f>
        <v>5.2295334534105677</v>
      </c>
      <c r="G141" s="1">
        <f>((SUM(Plan2!G130:G141)/SUM(Plan2!G118:G129))*100)-100</f>
        <v>-6.3946871274565638</v>
      </c>
      <c r="H141" s="1">
        <f>((SUM(Plan2!H130:H141)/SUM(Plan2!H118:H129))*100)-100</f>
        <v>-4.2889233265158566</v>
      </c>
      <c r="I141" s="1">
        <f>((SUM(Plan2!I130:I141)/SUM(Plan2!I118:I129))*100)-100</f>
        <v>138.2273568854099</v>
      </c>
      <c r="J141" s="1">
        <f>((SUM(Plan2!J130:J141)/SUM(Plan2!J118:J129))*100)-100</f>
        <v>138.87309232610428</v>
      </c>
    </row>
    <row r="142" spans="1:10" x14ac:dyDescent="0.25">
      <c r="A142" s="3">
        <v>40330</v>
      </c>
      <c r="B142" s="1">
        <f>((SUM(Plan2!B131:B142)/SUM(Plan2!B119:B130))*100)-100</f>
        <v>-10.958923990136284</v>
      </c>
      <c r="C142" s="1">
        <f>((SUM(Plan2!C131:C142)/SUM(Plan2!C119:C130))*100)-100</f>
        <v>3.4543746829525048</v>
      </c>
      <c r="D142" s="1">
        <f>((SUM(Plan2!D131:D142)/SUM(Plan2!D119:D130))*100)-100</f>
        <v>3.9810757284371618</v>
      </c>
      <c r="E142" s="1">
        <f>((SUM(Plan2!E131:E142)/SUM(Plan2!E119:E130))*100)-100</f>
        <v>1.252083427477686</v>
      </c>
      <c r="F142" s="1">
        <f>((SUM(Plan2!F131:F142)/SUM(Plan2!F119:F130))*100)-100</f>
        <v>5.2423982646037359</v>
      </c>
      <c r="G142" s="1">
        <f>((SUM(Plan2!G131:G142)/SUM(Plan2!G119:G130))*100)-100</f>
        <v>-5.9084557046831634</v>
      </c>
      <c r="H142" s="1">
        <f>((SUM(Plan2!H131:H142)/SUM(Plan2!H119:H130))*100)-100</f>
        <v>2.0663454884760029</v>
      </c>
      <c r="I142" s="1">
        <f>((SUM(Plan2!I131:I142)/SUM(Plan2!I119:I130))*100)-100</f>
        <v>93.138573799565705</v>
      </c>
      <c r="J142" s="1">
        <f>((SUM(Plan2!J131:J142)/SUM(Plan2!J119:J130))*100)-100</f>
        <v>94.57133942424835</v>
      </c>
    </row>
    <row r="143" spans="1:10" x14ac:dyDescent="0.25">
      <c r="A143" s="3">
        <v>40360</v>
      </c>
      <c r="B143" s="1">
        <f>((SUM(Plan2!B132:B143)/SUM(Plan2!B120:B131))*100)-100</f>
        <v>-9.9360457923980476</v>
      </c>
      <c r="C143" s="1">
        <f>((SUM(Plan2!C132:C143)/SUM(Plan2!C120:C131))*100)-100</f>
        <v>3.4235671322999366</v>
      </c>
      <c r="D143" s="1">
        <f>((SUM(Plan2!D132:D143)/SUM(Plan2!D120:D131))*100)-100</f>
        <v>5.9943437606444547</v>
      </c>
      <c r="E143" s="1">
        <f>((SUM(Plan2!E132:E143)/SUM(Plan2!E120:E131))*100)-100</f>
        <v>1.2074206524264213</v>
      </c>
      <c r="F143" s="1">
        <f>((SUM(Plan2!F132:F143)/SUM(Plan2!F120:F131))*100)-100</f>
        <v>5.1319586680596387</v>
      </c>
      <c r="G143" s="1">
        <f>((SUM(Plan2!G132:G143)/SUM(Plan2!G120:G131))*100)-100</f>
        <v>-4.7325966282566299</v>
      </c>
      <c r="H143" s="1">
        <f>((SUM(Plan2!H132:H143)/SUM(Plan2!H120:H131))*100)-100</f>
        <v>7.9124062185458683</v>
      </c>
      <c r="I143" s="1">
        <f>((SUM(Plan2!I132:I143)/SUM(Plan2!I120:I131))*100)-100</f>
        <v>66.91104737955996</v>
      </c>
      <c r="J143" s="1">
        <f>((SUM(Plan2!J132:J143)/SUM(Plan2!J120:J131))*100)-100</f>
        <v>67.691103325335064</v>
      </c>
    </row>
    <row r="144" spans="1:10" x14ac:dyDescent="0.25">
      <c r="A144" s="3">
        <v>40391</v>
      </c>
      <c r="B144" s="1">
        <f>((SUM(Plan2!B133:B144)/SUM(Plan2!B121:B132))*100)-100</f>
        <v>-7.7717258239940605</v>
      </c>
      <c r="C144" s="1">
        <f>((SUM(Plan2!C133:C144)/SUM(Plan2!C121:C132))*100)-100</f>
        <v>3.4855545751128147</v>
      </c>
      <c r="D144" s="1">
        <f>((SUM(Plan2!D133:D144)/SUM(Plan2!D121:D132))*100)-100</f>
        <v>5.2027747347384263</v>
      </c>
      <c r="E144" s="1">
        <f>((SUM(Plan2!E133:E144)/SUM(Plan2!E121:E132))*100)-100</f>
        <v>1.5811295091460238</v>
      </c>
      <c r="F144" s="1">
        <f>((SUM(Plan2!F133:F144)/SUM(Plan2!F121:F132))*100)-100</f>
        <v>6.7088139537397922</v>
      </c>
      <c r="G144" s="1">
        <f>((SUM(Plan2!G133:G144)/SUM(Plan2!G121:G132))*100)-100</f>
        <v>-1.7869410890662039</v>
      </c>
      <c r="H144" s="1">
        <f>((SUM(Plan2!H133:H144)/SUM(Plan2!H121:H132))*100)-100</f>
        <v>18.946949149208876</v>
      </c>
      <c r="I144" s="1">
        <f>((SUM(Plan2!I133:I144)/SUM(Plan2!I121:I132))*100)-100</f>
        <v>49.429766482736795</v>
      </c>
      <c r="J144" s="1">
        <f>((SUM(Plan2!J133:J144)/SUM(Plan2!J121:J132))*100)-100</f>
        <v>50.124078710087332</v>
      </c>
    </row>
    <row r="145" spans="1:17" x14ac:dyDescent="0.25">
      <c r="A145" s="3">
        <v>40422</v>
      </c>
      <c r="B145" s="1">
        <f>((SUM(Plan2!B134:B145)/SUM(Plan2!B122:B133))*100)-100</f>
        <v>-4.5294449368826406</v>
      </c>
      <c r="C145" s="1">
        <f>((SUM(Plan2!C134:C145)/SUM(Plan2!C122:C133))*100)-100</f>
        <v>3.098025938472432</v>
      </c>
      <c r="D145" s="1">
        <f>((SUM(Plan2!D134:D145)/SUM(Plan2!D122:D133))*100)-100</f>
        <v>7.6510198638486173</v>
      </c>
      <c r="E145" s="1">
        <f>((SUM(Plan2!E134:E145)/SUM(Plan2!E122:E133))*100)-100</f>
        <v>2.507028709898961</v>
      </c>
      <c r="F145" s="1">
        <f>((SUM(Plan2!F134:F145)/SUM(Plan2!F122:F133))*100)-100</f>
        <v>7.2250667523435084</v>
      </c>
      <c r="G145" s="1">
        <f>((SUM(Plan2!G134:G145)/SUM(Plan2!G122:G133))*100)-100</f>
        <v>0.41417827013657416</v>
      </c>
      <c r="H145" s="1">
        <f>((SUM(Plan2!H134:H145)/SUM(Plan2!H122:H133))*100)-100</f>
        <v>28.414499038576224</v>
      </c>
      <c r="I145" s="1">
        <f>((SUM(Plan2!I134:I145)/SUM(Plan2!I122:I133))*100)-100</f>
        <v>36.654362310525073</v>
      </c>
      <c r="J145" s="1">
        <f>((SUM(Plan2!J134:J145)/SUM(Plan2!J122:J133))*100)-100</f>
        <v>37.199057862235662</v>
      </c>
    </row>
    <row r="146" spans="1:17" x14ac:dyDescent="0.25">
      <c r="A146" s="3">
        <v>40452</v>
      </c>
      <c r="B146" s="1">
        <f>((SUM(Plan2!B135:B146)/SUM(Plan2!B123:B134))*100)-100</f>
        <v>-1.2360217548165906</v>
      </c>
      <c r="C146" s="1">
        <f>((SUM(Plan2!C135:C146)/SUM(Plan2!C123:C134))*100)-100</f>
        <v>2.2969278727003939</v>
      </c>
      <c r="D146" s="1">
        <f>((SUM(Plan2!D135:D146)/SUM(Plan2!D123:D134))*100)-100</f>
        <v>7.5855250984897111</v>
      </c>
      <c r="E146" s="1">
        <f>((SUM(Plan2!E135:E146)/SUM(Plan2!E123:E134))*100)-100</f>
        <v>3.5942173260435908</v>
      </c>
      <c r="F146" s="1">
        <f>((SUM(Plan2!F135:F146)/SUM(Plan2!F123:F134))*100)-100</f>
        <v>7.4193316899903436</v>
      </c>
      <c r="G146" s="1">
        <f>((SUM(Plan2!G135:G146)/SUM(Plan2!G123:G134))*100)-100</f>
        <v>0.76429346577052115</v>
      </c>
      <c r="H146" s="1">
        <f>((SUM(Plan2!H135:H146)/SUM(Plan2!H123:H134))*100)-100</f>
        <v>36.354877445798934</v>
      </c>
      <c r="I146" s="1">
        <f>((SUM(Plan2!I135:I146)/SUM(Plan2!I123:I134))*100)-100</f>
        <v>25.160732645083499</v>
      </c>
      <c r="J146" s="1">
        <f>((SUM(Plan2!J135:J146)/SUM(Plan2!J123:J134))*100)-100</f>
        <v>25.700062868853806</v>
      </c>
    </row>
    <row r="147" spans="1:17" x14ac:dyDescent="0.25">
      <c r="A147" s="3">
        <v>40483</v>
      </c>
      <c r="B147" s="1">
        <f>((SUM(Plan2!B136:B147)/SUM(Plan2!B124:B135))*100)-100</f>
        <v>0.4607397418008361</v>
      </c>
      <c r="C147" s="1">
        <f>((SUM(Plan2!C136:C147)/SUM(Plan2!C124:C135))*100)-100</f>
        <v>1.8824101301196094</v>
      </c>
      <c r="D147" s="1">
        <f>((SUM(Plan2!D136:D147)/SUM(Plan2!D124:D135))*100)-100</f>
        <v>9.476670809687505</v>
      </c>
      <c r="E147" s="1">
        <f>((SUM(Plan2!E136:E147)/SUM(Plan2!E124:E135))*100)-100</f>
        <v>5.5184162491438258</v>
      </c>
      <c r="F147" s="1">
        <f>((SUM(Plan2!F136:F147)/SUM(Plan2!F124:F135))*100)-100</f>
        <v>7.729717581531915</v>
      </c>
      <c r="G147" s="1">
        <f>((SUM(Plan2!G136:G147)/SUM(Plan2!G124:G135))*100)-100</f>
        <v>0.93834324150333259</v>
      </c>
      <c r="H147" s="1">
        <f>((SUM(Plan2!H136:H147)/SUM(Plan2!H124:H135))*100)-100</f>
        <v>55.753629959527132</v>
      </c>
      <c r="I147" s="1">
        <f>((SUM(Plan2!I136:I147)/SUM(Plan2!I124:I135))*100)-100</f>
        <v>13.678831606719726</v>
      </c>
      <c r="J147" s="1">
        <f>((SUM(Plan2!J136:J147)/SUM(Plan2!J124:J135))*100)-100</f>
        <v>14.161967721172147</v>
      </c>
    </row>
    <row r="148" spans="1:17" x14ac:dyDescent="0.25">
      <c r="A148" s="3">
        <v>40513</v>
      </c>
      <c r="B148" s="1">
        <f>((SUM(Plan2!B137:B148)/SUM(Plan2!B125:B136))*100)-100</f>
        <v>5.8745945816858693</v>
      </c>
      <c r="C148" s="1">
        <f>((SUM(Plan2!C137:C148)/SUM(Plan2!C125:C136))*100)-100</f>
        <v>1.1776296489175024</v>
      </c>
      <c r="D148" s="1">
        <f>((SUM(Plan2!D137:D148)/SUM(Plan2!D125:D136))*100)-100</f>
        <v>15.556025900981169</v>
      </c>
      <c r="E148" s="1">
        <f>((SUM(Plan2!E137:E148)/SUM(Plan2!E125:E136))*100)-100</f>
        <v>3.4628331199091775</v>
      </c>
      <c r="F148" s="1">
        <f>((SUM(Plan2!F137:F148)/SUM(Plan2!F125:F136))*100)-100</f>
        <v>8.6566040982971231</v>
      </c>
      <c r="G148" s="1">
        <f>((SUM(Plan2!G137:G148)/SUM(Plan2!G125:G136))*100)-100</f>
        <v>2.5175182288675444</v>
      </c>
      <c r="H148" s="1">
        <f>((SUM(Plan2!H137:H148)/SUM(Plan2!H125:H136))*100)-100</f>
        <v>62.117522382490421</v>
      </c>
      <c r="I148" s="1">
        <f>((SUM(Plan2!I137:I148)/SUM(Plan2!I125:I136))*100)-100</f>
        <v>4.0557929342075738</v>
      </c>
      <c r="J148" s="1">
        <f>((SUM(Plan2!J137:J148)/SUM(Plan2!J125:J136))*100)-100</f>
        <v>4.3770786442708101</v>
      </c>
    </row>
    <row r="149" spans="1:17" x14ac:dyDescent="0.25">
      <c r="A149" s="3">
        <v>40544</v>
      </c>
      <c r="B149" s="1">
        <f>((SUM(Plan2!B138:B149)/SUM(Plan2!B126:B137))*100)-100</f>
        <v>7.7027732317440041</v>
      </c>
      <c r="C149" s="1">
        <f>((SUM(Plan2!C138:C149)/SUM(Plan2!C126:C137))*100)-100</f>
        <v>1.311185173975943</v>
      </c>
      <c r="D149" s="1">
        <f>((SUM(Plan2!D138:D149)/SUM(Plan2!D126:D137))*100)-100</f>
        <v>18.371656360514876</v>
      </c>
      <c r="E149" s="1">
        <f>((SUM(Plan2!E138:E149)/SUM(Plan2!E126:E137))*100)-100</f>
        <v>1.9195700679339751</v>
      </c>
      <c r="F149" s="1">
        <f>((SUM(Plan2!F138:F149)/SUM(Plan2!F126:F137))*100)-100</f>
        <v>7.9192133096881463</v>
      </c>
      <c r="G149" s="1">
        <f>((SUM(Plan2!G138:G149)/SUM(Plan2!G126:G137))*100)-100</f>
        <v>7.6374520498228264</v>
      </c>
      <c r="H149" s="1">
        <f>((SUM(Plan2!H138:H149)/SUM(Plan2!H126:H137))*100)-100</f>
        <v>66.59628933180548</v>
      </c>
      <c r="I149" s="1">
        <f>((SUM(Plan2!I138:I149)/SUM(Plan2!I126:I137))*100)-100</f>
        <v>5.4477416376683294</v>
      </c>
      <c r="J149" s="1">
        <f>((SUM(Plan2!J138:J149)/SUM(Plan2!J126:J137))*100)-100</f>
        <v>5.7358844462499974</v>
      </c>
      <c r="K149" s="44"/>
      <c r="L149" s="39"/>
      <c r="M149" s="39"/>
      <c r="N149" s="39"/>
      <c r="O149" s="39"/>
      <c r="P149" s="39"/>
      <c r="Q149" s="38"/>
    </row>
    <row r="150" spans="1:17" x14ac:dyDescent="0.25">
      <c r="A150" s="3">
        <v>40575</v>
      </c>
      <c r="B150" s="1">
        <f>((SUM(Plan2!B139:B150)/SUM(Plan2!B127:B138))*100)-100</f>
        <v>9.3362075162699796</v>
      </c>
      <c r="C150" s="1">
        <f>((SUM(Plan2!C139:C150)/SUM(Plan2!C127:C138))*100)-100</f>
        <v>1.9954690807026481</v>
      </c>
      <c r="D150" s="1">
        <f>((SUM(Plan2!D139:D150)/SUM(Plan2!D127:D138))*100)-100</f>
        <v>17.110623344106017</v>
      </c>
      <c r="E150" s="1">
        <f>((SUM(Plan2!E139:E150)/SUM(Plan2!E127:E138))*100)-100</f>
        <v>3.14454490586742</v>
      </c>
      <c r="F150" s="1">
        <f>((SUM(Plan2!F139:F150)/SUM(Plan2!F127:F138))*100)-100</f>
        <v>7.5390072961001238</v>
      </c>
      <c r="G150" s="1">
        <f>((SUM(Plan2!G139:G150)/SUM(Plan2!G127:G138))*100)-100</f>
        <v>9.370534085598976</v>
      </c>
      <c r="H150" s="1">
        <f>((SUM(Plan2!H139:H150)/SUM(Plan2!H127:H138))*100)-100</f>
        <v>61.060631353955216</v>
      </c>
      <c r="I150" s="1">
        <f>((SUM(Plan2!I139:I150)/SUM(Plan2!I127:I138))*100)-100</f>
        <v>7.0405285684692842</v>
      </c>
      <c r="J150" s="1">
        <f>((SUM(Plan2!J139:J150)/SUM(Plan2!J127:J138))*100)-100</f>
        <v>7.2680869897243809</v>
      </c>
      <c r="K150" s="44"/>
      <c r="L150" s="39"/>
      <c r="M150" s="39"/>
      <c r="N150" s="39"/>
      <c r="O150" s="39"/>
      <c r="P150" s="39"/>
      <c r="Q150" s="38"/>
    </row>
    <row r="151" spans="1:17" x14ac:dyDescent="0.25">
      <c r="A151" s="3">
        <v>40603</v>
      </c>
      <c r="B151" s="1">
        <f>((SUM(Plan2!B140:B151)/SUM(Plan2!B128:B139))*100)-100</f>
        <v>9.0825270217501668</v>
      </c>
      <c r="C151" s="1">
        <f>((SUM(Plan2!C140:C151)/SUM(Plan2!C128:C139))*100)-100</f>
        <v>1.4606898741946139</v>
      </c>
      <c r="D151" s="1">
        <f>((SUM(Plan2!D140:D151)/SUM(Plan2!D128:D139))*100)-100</f>
        <v>14.864436953272403</v>
      </c>
      <c r="E151" s="1">
        <f>((SUM(Plan2!E140:E151)/SUM(Plan2!E128:E139))*100)-100</f>
        <v>6.8090583575289259</v>
      </c>
      <c r="F151" s="1">
        <f>((SUM(Plan2!F140:F151)/SUM(Plan2!F128:F139))*100)-100</f>
        <v>4.8844905629356106</v>
      </c>
      <c r="G151" s="1">
        <f>((SUM(Plan2!G140:G151)/SUM(Plan2!G128:G139))*100)-100</f>
        <v>10.121405939891659</v>
      </c>
      <c r="H151" s="1">
        <f>((SUM(Plan2!H140:H151)/SUM(Plan2!H128:H139))*100)-100</f>
        <v>60.503997420648545</v>
      </c>
      <c r="I151" s="1">
        <f>((SUM(Plan2!I140:I151)/SUM(Plan2!I128:I139))*100)-100</f>
        <v>6.7491762735908196</v>
      </c>
      <c r="J151" s="1">
        <f>((SUM(Plan2!J140:J151)/SUM(Plan2!J128:J139))*100)-100</f>
        <v>6.9352417496447742</v>
      </c>
      <c r="K151" s="44"/>
      <c r="L151" s="39"/>
      <c r="M151" s="39"/>
      <c r="N151" s="39"/>
      <c r="O151" s="39"/>
      <c r="P151" s="39"/>
      <c r="Q151" s="38"/>
    </row>
    <row r="152" spans="1:17" x14ac:dyDescent="0.25">
      <c r="A152" s="3">
        <v>40634</v>
      </c>
      <c r="B152" s="1">
        <f>((SUM(Plan2!B141:B152)/SUM(Plan2!B129:B140))*100)-100</f>
        <v>10.846368175525043</v>
      </c>
      <c r="C152" s="1">
        <f>((SUM(Plan2!C141:C152)/SUM(Plan2!C129:C140))*100)-100</f>
        <v>0.30985583821481555</v>
      </c>
      <c r="D152" s="1">
        <f>((SUM(Plan2!D141:D152)/SUM(Plan2!D129:D140))*100)-100</f>
        <v>13.725949902872387</v>
      </c>
      <c r="E152" s="1">
        <f>((SUM(Plan2!E141:E152)/SUM(Plan2!E129:E140))*100)-100</f>
        <v>6.8358693866469764</v>
      </c>
      <c r="F152" s="1">
        <f>((SUM(Plan2!F141:F152)/SUM(Plan2!F129:F140))*100)-100</f>
        <v>2.6342169490865217</v>
      </c>
      <c r="G152" s="1">
        <f>((SUM(Plan2!G141:G152)/SUM(Plan2!G129:G140))*100)-100</f>
        <v>11.925786213982747</v>
      </c>
      <c r="H152" s="1">
        <f>((SUM(Plan2!H141:H152)/SUM(Plan2!H129:H140))*100)-100</f>
        <v>59.757071550408739</v>
      </c>
      <c r="I152" s="1">
        <f>((SUM(Plan2!I141:I152)/SUM(Plan2!I129:I140))*100)-100</f>
        <v>7.7827705042831781</v>
      </c>
      <c r="J152" s="1">
        <f>((SUM(Plan2!J141:J152)/SUM(Plan2!J129:J140))*100)-100</f>
        <v>7.9934250179838529</v>
      </c>
      <c r="K152" s="44"/>
      <c r="L152" s="39"/>
      <c r="M152" s="39"/>
      <c r="N152" s="39"/>
      <c r="O152" s="39"/>
      <c r="P152" s="39"/>
      <c r="Q152" s="38"/>
    </row>
    <row r="153" spans="1:17" x14ac:dyDescent="0.25">
      <c r="A153" s="3">
        <v>40664</v>
      </c>
      <c r="B153" s="1">
        <f>((SUM(Plan2!B142:B153)/SUM(Plan2!B130:B141))*100)-100</f>
        <v>11.155013114386378</v>
      </c>
      <c r="C153" s="1">
        <f>((SUM(Plan2!C142:C153)/SUM(Plan2!C130:C141))*100)-100</f>
        <v>2.2766534042274031</v>
      </c>
      <c r="D153" s="1">
        <f>((SUM(Plan2!D142:D153)/SUM(Plan2!D130:D141))*100)-100</f>
        <v>12.958207545142031</v>
      </c>
      <c r="E153" s="1">
        <f>((SUM(Plan2!E142:E153)/SUM(Plan2!E130:E141))*100)-100</f>
        <v>6.6901456813631199</v>
      </c>
      <c r="F153" s="1">
        <f>((SUM(Plan2!F142:F153)/SUM(Plan2!F130:F141))*100)-100</f>
        <v>0.5480906672800927</v>
      </c>
      <c r="G153" s="1">
        <f>((SUM(Plan2!G142:G153)/SUM(Plan2!G130:G141))*100)-100</f>
        <v>12.900342453579199</v>
      </c>
      <c r="H153" s="1">
        <f>((SUM(Plan2!H142:H153)/SUM(Plan2!H130:H141))*100)-100</f>
        <v>63.959204065391049</v>
      </c>
      <c r="I153" s="1">
        <f>((SUM(Plan2!I142:I153)/SUM(Plan2!I130:I141))*100)-100</f>
        <v>8.9023423186058039</v>
      </c>
      <c r="J153" s="1">
        <f>((SUM(Plan2!J142:J153)/SUM(Plan2!J130:J141))*100)-100</f>
        <v>8.8372861935330747</v>
      </c>
      <c r="K153" s="44"/>
      <c r="L153" s="39"/>
      <c r="M153" s="39"/>
      <c r="N153" s="39"/>
      <c r="O153" s="39"/>
      <c r="P153" s="39"/>
      <c r="Q153" s="38"/>
    </row>
    <row r="154" spans="1:17" x14ac:dyDescent="0.25">
      <c r="A154" s="3">
        <v>40695</v>
      </c>
      <c r="B154" s="1">
        <f>((SUM(Plan2!B143:B154)/SUM(Plan2!B131:B142))*100)-100</f>
        <v>13.102564056842198</v>
      </c>
      <c r="C154" s="1">
        <f>((SUM(Plan2!C143:C154)/SUM(Plan2!C131:C142))*100)-100</f>
        <v>3.8868465682682114</v>
      </c>
      <c r="D154" s="1">
        <f>((SUM(Plan2!D143:D154)/SUM(Plan2!D131:D142))*100)-100</f>
        <v>14.208972337818608</v>
      </c>
      <c r="E154" s="1">
        <f>((SUM(Plan2!E143:E154)/SUM(Plan2!E131:E142))*100)-100</f>
        <v>13.98249063043562</v>
      </c>
      <c r="F154" s="1">
        <f>((SUM(Plan2!F143:F154)/SUM(Plan2!F131:F142))*100)-100</f>
        <v>0.38555225269550419</v>
      </c>
      <c r="G154" s="1">
        <f>((SUM(Plan2!G143:G154)/SUM(Plan2!G131:G142))*100)-100</f>
        <v>14.038720099327207</v>
      </c>
      <c r="H154" s="1">
        <f>((SUM(Plan2!H143:H154)/SUM(Plan2!H131:H142))*100)-100</f>
        <v>62.63856418278101</v>
      </c>
      <c r="I154" s="1">
        <f>((SUM(Plan2!I143:I154)/SUM(Plan2!I131:I142))*100)-100</f>
        <v>11.861590624284133</v>
      </c>
      <c r="J154" s="1">
        <f>((SUM(Plan2!J143:J154)/SUM(Plan2!J131:J142))*100)-100</f>
        <v>11.502725758922637</v>
      </c>
      <c r="K154" s="44"/>
      <c r="L154" s="39"/>
      <c r="M154" s="39"/>
      <c r="N154" s="39"/>
      <c r="O154" s="39"/>
      <c r="P154" s="39"/>
      <c r="Q154" s="38"/>
    </row>
    <row r="155" spans="1:17" x14ac:dyDescent="0.25">
      <c r="A155" s="3">
        <v>40725</v>
      </c>
      <c r="B155" s="1">
        <f>((SUM(Plan2!B144:B155)/SUM(Plan2!B132:B143))*100)-100</f>
        <v>13.749455934400757</v>
      </c>
      <c r="C155" s="1">
        <f>((SUM(Plan2!C144:C155)/SUM(Plan2!C132:C143))*100)-100</f>
        <v>3.8195546137732634</v>
      </c>
      <c r="D155" s="1">
        <f>((SUM(Plan2!D144:D155)/SUM(Plan2!D132:D143))*100)-100</f>
        <v>12.454357515674744</v>
      </c>
      <c r="E155" s="1">
        <f>((SUM(Plan2!E144:E155)/SUM(Plan2!E132:E143))*100)-100</f>
        <v>17.774270782890113</v>
      </c>
      <c r="F155" s="1">
        <f>((SUM(Plan2!F144:F155)/SUM(Plan2!F132:F143))*100)-100</f>
        <v>-0.38524127969340327</v>
      </c>
      <c r="G155" s="1">
        <f>((SUM(Plan2!G144:G155)/SUM(Plan2!G132:G143))*100)-100</f>
        <v>16.356064598680575</v>
      </c>
      <c r="H155" s="1">
        <f>((SUM(Plan2!H144:H155)/SUM(Plan2!H132:H143))*100)-100</f>
        <v>62.716537084469564</v>
      </c>
      <c r="I155" s="1">
        <f>((SUM(Plan2!I144:I155)/SUM(Plan2!I132:I143))*100)-100</f>
        <v>12.738247524709621</v>
      </c>
      <c r="J155" s="1">
        <f>((SUM(Plan2!J144:J155)/SUM(Plan2!J132:J143))*100)-100</f>
        <v>12.556241063195344</v>
      </c>
      <c r="K155" s="44"/>
      <c r="L155" s="39"/>
      <c r="M155" s="39"/>
      <c r="N155" s="39"/>
      <c r="O155" s="39"/>
      <c r="P155" s="39"/>
      <c r="Q155" s="38"/>
    </row>
    <row r="156" spans="1:17" x14ac:dyDescent="0.25">
      <c r="A156" s="3">
        <v>40756</v>
      </c>
      <c r="B156" s="1">
        <f>((SUM(Plan2!B145:B156)/SUM(Plan2!B133:B144))*100)-100</f>
        <v>14.131925736605893</v>
      </c>
      <c r="C156" s="1">
        <f>((SUM(Plan2!C145:C156)/SUM(Plan2!C133:C144))*100)-100</f>
        <v>3.4048456159556366</v>
      </c>
      <c r="D156" s="1">
        <f>((SUM(Plan2!D145:D156)/SUM(Plan2!D133:D144))*100)-100</f>
        <v>12.404207102525561</v>
      </c>
      <c r="E156" s="1">
        <f>((SUM(Plan2!E145:E156)/SUM(Plan2!E133:E144))*100)-100</f>
        <v>16.79648213144786</v>
      </c>
      <c r="F156" s="1">
        <f>((SUM(Plan2!F145:F156)/SUM(Plan2!F133:F144))*100)-100</f>
        <v>-2.7865867404309057</v>
      </c>
      <c r="G156" s="1">
        <f>((SUM(Plan2!G145:G156)/SUM(Plan2!G133:G144))*100)-100</f>
        <v>15.356341367090948</v>
      </c>
      <c r="H156" s="1">
        <f>((SUM(Plan2!H145:H156)/SUM(Plan2!H133:H144))*100)-100</f>
        <v>76.364689686393206</v>
      </c>
      <c r="I156" s="1">
        <f>((SUM(Plan2!I145:I156)/SUM(Plan2!I133:I144))*100)-100</f>
        <v>12.471172119182199</v>
      </c>
      <c r="J156" s="1">
        <f>((SUM(Plan2!J145:J156)/SUM(Plan2!J133:J144))*100)-100</f>
        <v>12.221179696955602</v>
      </c>
      <c r="K156" s="44"/>
      <c r="L156" s="39"/>
      <c r="M156" s="39"/>
      <c r="N156" s="39"/>
      <c r="O156" s="39"/>
      <c r="P156" s="39"/>
      <c r="Q156" s="38"/>
    </row>
    <row r="157" spans="1:17" x14ac:dyDescent="0.25">
      <c r="A157" s="3">
        <v>40787</v>
      </c>
      <c r="B157" s="1">
        <f>((SUM(Plan2!B146:B157)/SUM(Plan2!B134:B145))*100)-100</f>
        <v>13.419915407040378</v>
      </c>
      <c r="C157" s="1">
        <f>((SUM(Plan2!C146:C157)/SUM(Plan2!C134:C145))*100)-100</f>
        <v>3.4758533306843589</v>
      </c>
      <c r="D157" s="1">
        <f>((SUM(Plan2!D146:D157)/SUM(Plan2!D134:D145))*100)-100</f>
        <v>10.70182988280628</v>
      </c>
      <c r="E157" s="1">
        <f>((SUM(Plan2!E146:E157)/SUM(Plan2!E134:E145))*100)-100</f>
        <v>8.9642863377980007</v>
      </c>
      <c r="F157" s="1">
        <f>((SUM(Plan2!F146:F157)/SUM(Plan2!F134:F145))*100)-100</f>
        <v>-3.8733732503297205</v>
      </c>
      <c r="G157" s="1">
        <f>((SUM(Plan2!G146:G157)/SUM(Plan2!G134:G145))*100)-100</f>
        <v>14.656241259563814</v>
      </c>
      <c r="H157" s="1">
        <f>((SUM(Plan2!H146:H157)/SUM(Plan2!H134:H145))*100)-100</f>
        <v>73.663329871699148</v>
      </c>
      <c r="I157" s="1">
        <f>((SUM(Plan2!I146:I157)/SUM(Plan2!I134:I145))*100)-100</f>
        <v>10.976670616279179</v>
      </c>
      <c r="J157" s="1">
        <f>((SUM(Plan2!J146:J157)/SUM(Plan2!J134:J145))*100)-100</f>
        <v>10.77845271090267</v>
      </c>
      <c r="K157" s="44"/>
      <c r="L157" s="39"/>
      <c r="M157" s="39"/>
      <c r="N157" s="39"/>
      <c r="O157" s="39"/>
      <c r="P157" s="39"/>
      <c r="Q157" s="38"/>
    </row>
    <row r="158" spans="1:17" x14ac:dyDescent="0.25">
      <c r="A158" s="3">
        <v>40817</v>
      </c>
      <c r="B158" s="1">
        <f>((SUM(Plan2!B147:B158)/SUM(Plan2!B135:B146))*100)-100</f>
        <v>10.645126580193761</v>
      </c>
      <c r="C158" s="1">
        <f>((SUM(Plan2!C147:C158)/SUM(Plan2!C135:C146))*100)-100</f>
        <v>3.4501743184092817</v>
      </c>
      <c r="D158" s="1">
        <f>((SUM(Plan2!D147:D158)/SUM(Plan2!D135:D146))*100)-100</f>
        <v>9.7819334471758168</v>
      </c>
      <c r="E158" s="1">
        <f>((SUM(Plan2!E147:E158)/SUM(Plan2!E135:E146))*100)-100</f>
        <v>4.2344526411624628</v>
      </c>
      <c r="F158" s="1">
        <f>((SUM(Plan2!F147:F158)/SUM(Plan2!F135:F146))*100)-100</f>
        <v>-4.646972551071741</v>
      </c>
      <c r="G158" s="1">
        <f>((SUM(Plan2!G147:G158)/SUM(Plan2!G135:G146))*100)-100</f>
        <v>16.211764977445569</v>
      </c>
      <c r="H158" s="1">
        <f>((SUM(Plan2!H147:H158)/SUM(Plan2!H135:H146))*100)-100</f>
        <v>71.344811483299651</v>
      </c>
      <c r="I158" s="1">
        <f>((SUM(Plan2!I147:I158)/SUM(Plan2!I135:I146))*100)-100</f>
        <v>9.3348396789067323</v>
      </c>
      <c r="J158" s="1">
        <f>((SUM(Plan2!J147:J158)/SUM(Plan2!J135:J146))*100)-100</f>
        <v>9.1346168408206836</v>
      </c>
      <c r="K158" s="44"/>
      <c r="L158" s="39"/>
      <c r="M158" s="39"/>
      <c r="N158" s="39"/>
      <c r="O158" s="39"/>
      <c r="P158" s="39"/>
      <c r="Q158" s="38"/>
    </row>
    <row r="159" spans="1:17" x14ac:dyDescent="0.25">
      <c r="A159" s="3">
        <v>40848</v>
      </c>
      <c r="B159" s="1">
        <f>((SUM(Plan2!B148:B159)/SUM(Plan2!B136:B147))*100)-100</f>
        <v>11.166243661381884</v>
      </c>
      <c r="C159" s="1">
        <f>((SUM(Plan2!C148:C159)/SUM(Plan2!C136:C147))*100)-100</f>
        <v>3.2290336337741792</v>
      </c>
      <c r="D159" s="1">
        <f>((SUM(Plan2!D148:D159)/SUM(Plan2!D136:D147))*100)-100</f>
        <v>12.377737298521609</v>
      </c>
      <c r="E159" s="1">
        <f>((SUM(Plan2!E148:E159)/SUM(Plan2!E136:E147))*100)-100</f>
        <v>6.4724578779748754</v>
      </c>
      <c r="F159" s="1">
        <f>((SUM(Plan2!F148:F159)/SUM(Plan2!F136:F147))*100)-100</f>
        <v>-7.0842910894666318</v>
      </c>
      <c r="G159" s="1">
        <f>((SUM(Plan2!G148:G159)/SUM(Plan2!G136:G147))*100)-100</f>
        <v>17.254312607456313</v>
      </c>
      <c r="H159" s="1">
        <f>((SUM(Plan2!H148:H159)/SUM(Plan2!H136:H147))*100)-100</f>
        <v>87.344503631789593</v>
      </c>
      <c r="I159" s="1">
        <f>((SUM(Plan2!I148:I159)/SUM(Plan2!I136:I147))*100)-100</f>
        <v>10.896901875620799</v>
      </c>
      <c r="J159" s="1">
        <f>((SUM(Plan2!J148:J159)/SUM(Plan2!J136:J147))*100)-100</f>
        <v>10.576073920730096</v>
      </c>
      <c r="K159" s="44"/>
      <c r="L159" s="39"/>
      <c r="M159" s="39"/>
      <c r="N159" s="39"/>
      <c r="O159" s="39"/>
      <c r="P159" s="39"/>
      <c r="Q159" s="38"/>
    </row>
    <row r="160" spans="1:17" x14ac:dyDescent="0.25">
      <c r="A160" s="3">
        <v>40878</v>
      </c>
      <c r="B160" s="1">
        <f>((SUM(Plan2!B149:B160)/SUM(Plan2!B137:B148))*100)-100</f>
        <v>10.648459935458732</v>
      </c>
      <c r="C160" s="1">
        <f>((SUM(Plan2!C149:C160)/SUM(Plan2!C137:C148))*100)-100</f>
        <v>3.1272240159566138</v>
      </c>
      <c r="D160" s="1">
        <f>((SUM(Plan2!D149:D160)/SUM(Plan2!D137:D148))*100)-100</f>
        <v>4.6879279120530555</v>
      </c>
      <c r="E160" s="1">
        <f>((SUM(Plan2!E149:E160)/SUM(Plan2!E137:E148))*100)-100</f>
        <v>10.945514373734923</v>
      </c>
      <c r="F160" s="1">
        <f>((SUM(Plan2!F149:F160)/SUM(Plan2!F137:F148))*100)-100</f>
        <v>-9.9275692933553046</v>
      </c>
      <c r="G160" s="1">
        <f>((SUM(Plan2!G149:G160)/SUM(Plan2!G137:G148))*100)-100</f>
        <v>15.676050107679984</v>
      </c>
      <c r="H160" s="1">
        <f>((SUM(Plan2!H149:H160)/SUM(Plan2!H137:H148))*100)-100</f>
        <v>86.376618070930533</v>
      </c>
      <c r="I160" s="1">
        <f>((SUM(Plan2!I149:I160)/SUM(Plan2!I137:I148))*100)-100</f>
        <v>10.808901456393102</v>
      </c>
      <c r="J160" s="1">
        <f>((SUM(Plan2!J149:J160)/SUM(Plan2!J137:J148))*100)-100</f>
        <v>10.537159264241524</v>
      </c>
      <c r="K160" s="44"/>
      <c r="L160" s="39"/>
      <c r="M160" s="39"/>
      <c r="N160" s="39"/>
      <c r="O160" s="39"/>
      <c r="P160" s="39"/>
      <c r="Q160" s="38"/>
    </row>
    <row r="161" spans="1:17" x14ac:dyDescent="0.25">
      <c r="A161" s="3">
        <v>40909</v>
      </c>
      <c r="B161" s="1">
        <f>((SUM(Plan2!B150:B161)/SUM(Plan2!B138:B149))*100)-100</f>
        <v>11.637263511581921</v>
      </c>
      <c r="C161" s="1">
        <f>((SUM(Plan2!C150:C161)/SUM(Plan2!C138:C149))*100)-100</f>
        <v>3.0176286318300782</v>
      </c>
      <c r="D161" s="1">
        <f>((SUM(Plan2!D150:D161)/SUM(Plan2!D138:D149))*100)-100</f>
        <v>2.5431745702977082</v>
      </c>
      <c r="E161" s="1">
        <f>((SUM(Plan2!E150:E161)/SUM(Plan2!E138:E149))*100)-100</f>
        <v>15.277259829780832</v>
      </c>
      <c r="F161" s="1">
        <f>((SUM(Plan2!F150:F161)/SUM(Plan2!F138:F149))*100)-100</f>
        <v>-9.2375666887108423</v>
      </c>
      <c r="G161" s="1">
        <f>((SUM(Plan2!G150:G161)/SUM(Plan2!G138:G149))*100)-100</f>
        <v>11.412618102358095</v>
      </c>
      <c r="H161" s="1">
        <f>((SUM(Plan2!H150:H161)/SUM(Plan2!H138:H149))*100)-100</f>
        <v>85.530257820568181</v>
      </c>
      <c r="I161" s="1">
        <f>((SUM(Plan2!I150:I161)/SUM(Plan2!I138:I149))*100)-100</f>
        <v>9.6899200786579911</v>
      </c>
      <c r="J161" s="1">
        <f>((SUM(Plan2!J150:J161)/SUM(Plan2!J138:J149))*100)-100</f>
        <v>11.284120360317317</v>
      </c>
      <c r="K161" s="44"/>
      <c r="L161" s="39"/>
      <c r="M161" s="39"/>
      <c r="N161" s="39"/>
      <c r="O161" s="39"/>
      <c r="P161" s="39"/>
      <c r="Q161" s="38"/>
    </row>
    <row r="162" spans="1:17" x14ac:dyDescent="0.25">
      <c r="A162" s="3">
        <v>40940</v>
      </c>
      <c r="B162" s="1">
        <f>((SUM(Plan2!B151:B162)/SUM(Plan2!B139:B150))*100)-100</f>
        <v>10.966441613077066</v>
      </c>
      <c r="C162" s="1">
        <f>((SUM(Plan2!C151:C162)/SUM(Plan2!C139:C150))*100)-100</f>
        <v>2.2992638700076213</v>
      </c>
      <c r="D162" s="1">
        <f>((SUM(Plan2!D151:D162)/SUM(Plan2!D139:D150))*100)-100</f>
        <v>0.84810409102256301</v>
      </c>
      <c r="E162" s="1">
        <f>((SUM(Plan2!E151:E162)/SUM(Plan2!E139:E150))*100)-100</f>
        <v>13.848089098877921</v>
      </c>
      <c r="F162" s="1">
        <f>((SUM(Plan2!F151:F162)/SUM(Plan2!F139:F150))*100)-100</f>
        <v>-9.356213296289539</v>
      </c>
      <c r="G162" s="1">
        <f>((SUM(Plan2!G151:G162)/SUM(Plan2!G139:G150))*100)-100</f>
        <v>6.1464800699727533</v>
      </c>
      <c r="H162" s="1">
        <f>((SUM(Plan2!H151:H162)/SUM(Plan2!H139:H150))*100)-100</f>
        <v>110.76579546661031</v>
      </c>
      <c r="I162" s="1">
        <f>((SUM(Plan2!I151:I162)/SUM(Plan2!I139:I150))*100)-100</f>
        <v>8.5412913011529099</v>
      </c>
      <c r="J162" s="1">
        <f>((SUM(Plan2!J151:J162)/SUM(Plan2!J139:J150))*100)-100</f>
        <v>11.623535356475003</v>
      </c>
      <c r="K162" s="44"/>
      <c r="L162" s="39"/>
      <c r="M162" s="39"/>
      <c r="N162" s="39"/>
      <c r="O162" s="39"/>
      <c r="P162" s="39"/>
      <c r="Q162" s="38"/>
    </row>
    <row r="163" spans="1:17" x14ac:dyDescent="0.25">
      <c r="A163" s="3">
        <v>40969</v>
      </c>
      <c r="B163" s="1">
        <f>((SUM(Plan2!B152:B163)/SUM(Plan2!B140:B151))*100)-100</f>
        <v>11.318693279779453</v>
      </c>
      <c r="C163" s="1">
        <f>((SUM(Plan2!C152:C163)/SUM(Plan2!C140:C151))*100)-100</f>
        <v>5.0765424798290013</v>
      </c>
      <c r="D163" s="1">
        <f>((SUM(Plan2!D152:D163)/SUM(Plan2!D140:D151))*100)-100</f>
        <v>0.97000319709626126</v>
      </c>
      <c r="E163" s="1">
        <f>((SUM(Plan2!E152:E163)/SUM(Plan2!E140:E151))*100)-100</f>
        <v>15.98635353768762</v>
      </c>
      <c r="F163" s="1">
        <f>((SUM(Plan2!F152:F163)/SUM(Plan2!F140:F151))*100)-100</f>
        <v>-7.0008073926147318</v>
      </c>
      <c r="G163" s="1">
        <f>((SUM(Plan2!G152:G163)/SUM(Plan2!G140:G151))*100)-100</f>
        <v>9.5701097041648069</v>
      </c>
      <c r="H163" s="1">
        <f>((SUM(Plan2!H152:H163)/SUM(Plan2!H140:H151))*100)-100</f>
        <v>106.4887858375111</v>
      </c>
      <c r="I163" s="1">
        <f>((SUM(Plan2!I152:I163)/SUM(Plan2!I140:I151))*100)-100</f>
        <v>6.9994130157122925</v>
      </c>
      <c r="J163" s="1">
        <f>((SUM(Plan2!J152:J163)/SUM(Plan2!J140:J151))*100)-100</f>
        <v>12.003855145810078</v>
      </c>
      <c r="K163" s="44"/>
      <c r="L163" s="39"/>
      <c r="M163" s="39"/>
      <c r="N163" s="39"/>
      <c r="O163" s="39"/>
      <c r="P163" s="39"/>
      <c r="Q163" s="38"/>
    </row>
    <row r="164" spans="1:17" x14ac:dyDescent="0.25">
      <c r="A164" s="3">
        <v>41000</v>
      </c>
      <c r="B164" s="1">
        <f>((SUM(Plan2!B153:B164)/SUM(Plan2!B141:B152))*100)-100</f>
        <v>9.0251322580688509</v>
      </c>
      <c r="C164" s="1">
        <f>((SUM(Plan2!C153:C164)/SUM(Plan2!C141:C152))*100)-100</f>
        <v>3.8499084413646756</v>
      </c>
      <c r="D164" s="1">
        <f>((SUM(Plan2!D153:D164)/SUM(Plan2!D141:D152))*100)-100</f>
        <v>0.78456602735981562</v>
      </c>
      <c r="E164" s="1">
        <f>((SUM(Plan2!E153:E164)/SUM(Plan2!E141:E152))*100)-100</f>
        <v>17.182445323877602</v>
      </c>
      <c r="F164" s="1">
        <f>((SUM(Plan2!F153:F164)/SUM(Plan2!F141:F152))*100)-100</f>
        <v>-4.5017673551190285</v>
      </c>
      <c r="G164" s="1">
        <f>((SUM(Plan2!G153:G164)/SUM(Plan2!G141:G152))*100)-100</f>
        <v>8.2757027990822252</v>
      </c>
      <c r="H164" s="1">
        <f>((SUM(Plan2!H153:H164)/SUM(Plan2!H141:H152))*100)-100</f>
        <v>102.37491281281876</v>
      </c>
      <c r="I164" s="1">
        <f>((SUM(Plan2!I153:I164)/SUM(Plan2!I141:I152))*100)-100</f>
        <v>3.377700681547168</v>
      </c>
      <c r="J164" s="1">
        <f>((SUM(Plan2!J153:J164)/SUM(Plan2!J141:J152))*100)-100</f>
        <v>10.232145550518965</v>
      </c>
      <c r="K164" s="44"/>
      <c r="L164" s="39"/>
      <c r="M164" s="39"/>
      <c r="N164" s="39"/>
      <c r="O164" s="39"/>
      <c r="P164" s="39"/>
      <c r="Q164" s="38"/>
    </row>
    <row r="165" spans="1:17" x14ac:dyDescent="0.25">
      <c r="A165" s="3">
        <v>41030</v>
      </c>
      <c r="B165" s="1">
        <f>((SUM(Plan2!B154:B165)/SUM(Plan2!B142:B153))*100)-100</f>
        <v>8.770507027894368</v>
      </c>
      <c r="C165" s="1">
        <f>((SUM(Plan2!C154:C165)/SUM(Plan2!C142:C153))*100)-100</f>
        <v>1.7552944527421914</v>
      </c>
      <c r="D165" s="1">
        <f>((SUM(Plan2!D154:D165)/SUM(Plan2!D142:D153))*100)-100</f>
        <v>-0.37880590780227408</v>
      </c>
      <c r="E165" s="1">
        <f>((SUM(Plan2!E154:E165)/SUM(Plan2!E142:E153))*100)-100</f>
        <v>15.434116869113424</v>
      </c>
      <c r="F165" s="1">
        <f>((SUM(Plan2!F154:F165)/SUM(Plan2!F142:F153))*100)-100</f>
        <v>-2.6351472472095452</v>
      </c>
      <c r="G165" s="1">
        <f>((SUM(Plan2!G154:G165)/SUM(Plan2!G142:G153))*100)-100</f>
        <v>7.2439536320710403</v>
      </c>
      <c r="H165" s="1">
        <f>((SUM(Plan2!H154:H165)/SUM(Plan2!H142:H153))*100)-100</f>
        <v>96.955166038204652</v>
      </c>
      <c r="I165" s="1">
        <f>((SUM(Plan2!I154:I165)/SUM(Plan2!I142:I153))*100)-100</f>
        <v>1.3122583696618051</v>
      </c>
      <c r="J165" s="1">
        <f>((SUM(Plan2!J154:J165)/SUM(Plan2!J142:J153))*100)-100</f>
        <v>10.122216410288033</v>
      </c>
      <c r="K165" s="44"/>
      <c r="L165" s="39"/>
      <c r="M165" s="39"/>
      <c r="N165" s="39"/>
      <c r="O165" s="39"/>
      <c r="P165" s="39"/>
      <c r="Q165" s="38"/>
    </row>
    <row r="166" spans="1:17" x14ac:dyDescent="0.25">
      <c r="A166" s="3">
        <v>41061</v>
      </c>
      <c r="B166" s="1">
        <f>((SUM(Plan2!B155:B166)/SUM(Plan2!B143:B154))*100)-100</f>
        <v>6.288308271869596</v>
      </c>
      <c r="C166" s="1">
        <f>((SUM(Plan2!C155:C166)/SUM(Plan2!C143:C154))*100)-100</f>
        <v>2.5339930844941847</v>
      </c>
      <c r="D166" s="1">
        <f>((SUM(Plan2!D155:D166)/SUM(Plan2!D143:D154))*100)-100</f>
        <v>-2.04925525270626</v>
      </c>
      <c r="E166" s="1">
        <f>((SUM(Plan2!E155:E166)/SUM(Plan2!E143:E154))*100)-100</f>
        <v>4.9028692940274112</v>
      </c>
      <c r="F166" s="1">
        <f>((SUM(Plan2!F155:F166)/SUM(Plan2!F143:F154))*100)-100</f>
        <v>-1.5520817243525329</v>
      </c>
      <c r="G166" s="1">
        <f>((SUM(Plan2!G155:G166)/SUM(Plan2!G143:G154))*100)-100</f>
        <v>5.5109070388590311</v>
      </c>
      <c r="H166" s="1">
        <f>((SUM(Plan2!H155:H166)/SUM(Plan2!H143:H154))*100)-100</f>
        <v>92.828297264688786</v>
      </c>
      <c r="I166" s="1">
        <f>((SUM(Plan2!I155:I166)/SUM(Plan2!I143:I154))*100)-100</f>
        <v>-2.6112475292068211</v>
      </c>
      <c r="J166" s="1">
        <f>((SUM(Plan2!J155:J166)/SUM(Plan2!J143:J154))*100)-100</f>
        <v>8.0162184934763729</v>
      </c>
      <c r="K166" s="44"/>
      <c r="L166" s="39"/>
      <c r="M166" s="39"/>
      <c r="N166" s="39"/>
      <c r="O166" s="39"/>
      <c r="P166" s="39"/>
      <c r="Q166" s="38"/>
    </row>
    <row r="167" spans="1:17" x14ac:dyDescent="0.25">
      <c r="A167" s="3">
        <v>41091</v>
      </c>
      <c r="B167" s="1">
        <f>((SUM(Plan2!B156:B167)/SUM(Plan2!B144:B155))*100)-100</f>
        <v>5.6514434249654641</v>
      </c>
      <c r="C167" s="1">
        <f>((SUM(Plan2!C156:C167)/SUM(Plan2!C144:C155))*100)-100</f>
        <v>4.0733205074848513</v>
      </c>
      <c r="D167" s="1">
        <f>((SUM(Plan2!D156:D167)/SUM(Plan2!D144:D155))*100)-100</f>
        <v>-1.3776551754919524</v>
      </c>
      <c r="E167" s="1">
        <f>((SUM(Plan2!E156:E167)/SUM(Plan2!E144:E155))*100)-100</f>
        <v>5.5703210809112704</v>
      </c>
      <c r="F167" s="1">
        <f>((SUM(Plan2!F156:F167)/SUM(Plan2!F144:F155))*100)-100</f>
        <v>0.945923429706653</v>
      </c>
      <c r="G167" s="1">
        <f>((SUM(Plan2!G156:G167)/SUM(Plan2!G144:G155))*100)-100</f>
        <v>2.2489164684513554</v>
      </c>
      <c r="H167" s="1">
        <f>((SUM(Plan2!H156:H167)/SUM(Plan2!H144:H155))*100)-100</f>
        <v>87.815021085234264</v>
      </c>
      <c r="I167" s="1">
        <f>((SUM(Plan2!I156:I167)/SUM(Plan2!I144:I155))*100)-100</f>
        <v>-4.6605435331040042</v>
      </c>
      <c r="J167" s="1">
        <f>((SUM(Plan2!J156:J167)/SUM(Plan2!J144:J155))*100)-100</f>
        <v>7.4853933177837746</v>
      </c>
      <c r="K167" s="44"/>
      <c r="L167" s="39"/>
      <c r="M167" s="39"/>
      <c r="N167" s="39"/>
      <c r="O167" s="39"/>
      <c r="P167" s="39"/>
      <c r="Q167" s="38"/>
    </row>
    <row r="168" spans="1:17" x14ac:dyDescent="0.25">
      <c r="A168" s="3">
        <v>41122</v>
      </c>
      <c r="B168" s="1">
        <f>((SUM(Plan2!B157:B168)/SUM(Plan2!B145:B156))*100)-100</f>
        <v>3.8828173622922293</v>
      </c>
      <c r="C168" s="1">
        <f>((SUM(Plan2!C157:C168)/SUM(Plan2!C145:C156))*100)-100</f>
        <v>4.7572903429965265</v>
      </c>
      <c r="D168" s="1">
        <f>((SUM(Plan2!D157:D168)/SUM(Plan2!D145:D156))*100)-100</f>
        <v>-1.9568444236363973</v>
      </c>
      <c r="E168" s="1">
        <f>((SUM(Plan2!E157:E168)/SUM(Plan2!E145:E156))*100)-100</f>
        <v>6.446935267968243</v>
      </c>
      <c r="F168" s="1">
        <f>((SUM(Plan2!F157:F168)/SUM(Plan2!F145:F156))*100)-100</f>
        <v>3.2246493997320442</v>
      </c>
      <c r="G168" s="1">
        <f>((SUM(Plan2!G157:G168)/SUM(Plan2!G145:G156))*100)-100</f>
        <v>1.2185253455493523</v>
      </c>
      <c r="H168" s="1">
        <f>((SUM(Plan2!H157:H168)/SUM(Plan2!H145:H156))*100)-100</f>
        <v>77.373282384800376</v>
      </c>
      <c r="I168" s="1">
        <f>((SUM(Plan2!I157:I168)/SUM(Plan2!I145:I156))*100)-100</f>
        <v>-6.9226932164539932</v>
      </c>
      <c r="J168" s="1">
        <f>((SUM(Plan2!J157:J168)/SUM(Plan2!J145:J156))*100)-100</f>
        <v>6.7478090530867689</v>
      </c>
      <c r="K168" s="44"/>
      <c r="L168" s="39"/>
      <c r="M168" s="39"/>
      <c r="N168" s="39"/>
      <c r="O168" s="39"/>
      <c r="P168" s="39"/>
      <c r="Q168" s="38"/>
    </row>
    <row r="169" spans="1:17" x14ac:dyDescent="0.25">
      <c r="A169" s="3">
        <v>41153</v>
      </c>
      <c r="B169" s="1">
        <f>((SUM(Plan2!B158:B169)/SUM(Plan2!B146:B157))*100)-100</f>
        <v>3.2037667898337787</v>
      </c>
      <c r="C169" s="1">
        <f>((SUM(Plan2!C158:C169)/SUM(Plan2!C146:C157))*100)-100</f>
        <v>4.6011138869917829</v>
      </c>
      <c r="D169" s="1">
        <f>((SUM(Plan2!D158:D169)/SUM(Plan2!D146:D157))*100)-100</f>
        <v>-0.8374627982669125</v>
      </c>
      <c r="E169" s="1">
        <f>((SUM(Plan2!E158:E169)/SUM(Plan2!E146:E157))*100)-100</f>
        <v>15.373978328729649</v>
      </c>
      <c r="F169" s="1">
        <f>((SUM(Plan2!F158:F169)/SUM(Plan2!F146:F157))*100)-100</f>
        <v>4.9043673576017284</v>
      </c>
      <c r="G169" s="1">
        <f>((SUM(Plan2!G158:G169)/SUM(Plan2!G146:G157))*100)-100</f>
        <v>1.2211772964476779</v>
      </c>
      <c r="H169" s="1">
        <f>((SUM(Plan2!H158:H169)/SUM(Plan2!H146:H157))*100)-100</f>
        <v>73.534539333606716</v>
      </c>
      <c r="I169" s="1">
        <f>((SUM(Plan2!I158:I169)/SUM(Plan2!I146:I157))*100)-100</f>
        <v>-8.6060102626530863</v>
      </c>
      <c r="J169" s="1">
        <f>((SUM(Plan2!J158:J169)/SUM(Plan2!J146:J157))*100)-100</f>
        <v>6.7492875414527163</v>
      </c>
      <c r="K169" s="44"/>
      <c r="L169" s="39"/>
      <c r="M169" s="39"/>
      <c r="N169" s="39"/>
      <c r="O169" s="39"/>
      <c r="P169" s="39"/>
      <c r="Q169" s="38"/>
    </row>
    <row r="170" spans="1:17" x14ac:dyDescent="0.25">
      <c r="A170" s="3">
        <v>41183</v>
      </c>
      <c r="B170" s="1">
        <f>((SUM(Plan2!B159:B170)/SUM(Plan2!B147:B158))*100)-100</f>
        <v>4.0036013625844902</v>
      </c>
      <c r="C170" s="1">
        <f>((SUM(Plan2!C159:C170)/SUM(Plan2!C147:C158))*100)-100</f>
        <v>5.6574572715489637</v>
      </c>
      <c r="D170" s="1">
        <f>((SUM(Plan2!D159:D170)/SUM(Plan2!D147:D158))*100)-100</f>
        <v>0.16642989457385227</v>
      </c>
      <c r="E170" s="1">
        <f>((SUM(Plan2!E159:E170)/SUM(Plan2!E147:E158))*100)-100</f>
        <v>24.367175651260993</v>
      </c>
      <c r="F170" s="1">
        <f>((SUM(Plan2!F159:F170)/SUM(Plan2!F147:F158))*100)-100</f>
        <v>7.9721735418272175</v>
      </c>
      <c r="G170" s="1">
        <f>((SUM(Plan2!G159:G170)/SUM(Plan2!G147:G158))*100)-100</f>
        <v>-1.8115530074207697</v>
      </c>
      <c r="H170" s="1">
        <f>((SUM(Plan2!H159:H170)/SUM(Plan2!H147:H158))*100)-100</f>
        <v>70.749689365063517</v>
      </c>
      <c r="I170" s="1">
        <f>((SUM(Plan2!I159:I170)/SUM(Plan2!I147:I158))*100)-100</f>
        <v>-10.605761057810611</v>
      </c>
      <c r="J170" s="1">
        <f>((SUM(Plan2!J159:J170)/SUM(Plan2!J147:J158))*100)-100</f>
        <v>6.3435739943376888</v>
      </c>
      <c r="K170" s="44"/>
      <c r="L170" s="39"/>
      <c r="M170" s="39"/>
      <c r="N170" s="39"/>
      <c r="O170" s="39"/>
      <c r="P170" s="39"/>
      <c r="Q170" s="38"/>
    </row>
    <row r="171" spans="1:17" x14ac:dyDescent="0.25">
      <c r="A171" s="3">
        <v>41214</v>
      </c>
      <c r="B171" s="1">
        <f>((SUM(Plan2!B160:B171)/SUM(Plan2!B148:B159))*100)-100</f>
        <v>4.0469680956408922</v>
      </c>
      <c r="C171" s="1">
        <f>((SUM(Plan2!C160:C171)/SUM(Plan2!C148:C159))*100)-100</f>
        <v>5.5809982056331364</v>
      </c>
      <c r="D171" s="1">
        <f>((SUM(Plan2!D160:D171)/SUM(Plan2!D148:D159))*100)-100</f>
        <v>-3.1880985024248361</v>
      </c>
      <c r="E171" s="1">
        <f>((SUM(Plan2!E160:E171)/SUM(Plan2!E148:E159))*100)-100</f>
        <v>23.977635416576177</v>
      </c>
      <c r="F171" s="1">
        <f>((SUM(Plan2!F160:F171)/SUM(Plan2!F148:F159))*100)-100</f>
        <v>11.026948674476571</v>
      </c>
      <c r="G171" s="1">
        <f>((SUM(Plan2!G160:G171)/SUM(Plan2!G148:G159))*100)-100</f>
        <v>-2.1824420969879412</v>
      </c>
      <c r="H171" s="1">
        <f>((SUM(Plan2!H160:H171)/SUM(Plan2!H148:H159))*100)-100</f>
        <v>50.97460434315866</v>
      </c>
      <c r="I171" s="1">
        <f>((SUM(Plan2!I160:I171)/SUM(Plan2!I148:I159))*100)-100</f>
        <v>-12.617730643128482</v>
      </c>
      <c r="J171" s="1">
        <f>((SUM(Plan2!J160:J171)/SUM(Plan2!J148:J159))*100)-100</f>
        <v>5.7916689740339535</v>
      </c>
      <c r="K171" s="44"/>
      <c r="L171" s="39"/>
      <c r="M171" s="39"/>
      <c r="N171" s="39"/>
      <c r="O171" s="39"/>
      <c r="P171" s="39"/>
      <c r="Q171" s="38"/>
    </row>
    <row r="172" spans="1:17" x14ac:dyDescent="0.25">
      <c r="A172" s="3">
        <v>41244</v>
      </c>
      <c r="B172" s="1">
        <f>((SUM(Plan2!B161:B172)/SUM(Plan2!B149:B160))*100)-100</f>
        <v>2.3331850061537409</v>
      </c>
      <c r="C172" s="1">
        <f>((SUM(Plan2!C161:C172)/SUM(Plan2!C149:C160))*100)-100</f>
        <v>5.1265665345603821</v>
      </c>
      <c r="D172" s="1">
        <f>((SUM(Plan2!D161:D172)/SUM(Plan2!D149:D160))*100)-100</f>
        <v>1.8899180204380315</v>
      </c>
      <c r="E172" s="1">
        <f>((SUM(Plan2!E161:E172)/SUM(Plan2!E149:E160))*100)-100</f>
        <v>22.107755125403969</v>
      </c>
      <c r="F172" s="1">
        <f>((SUM(Plan2!F161:F172)/SUM(Plan2!F149:F160))*100)-100</f>
        <v>14.484311754556003</v>
      </c>
      <c r="G172" s="1">
        <f>((SUM(Plan2!G161:G172)/SUM(Plan2!G149:G160))*100)-100</f>
        <v>-2.1696671682077522</v>
      </c>
      <c r="H172" s="1">
        <f>((SUM(Plan2!H161:H172)/SUM(Plan2!H149:H160))*100)-100</f>
        <v>48.389670793655995</v>
      </c>
      <c r="I172" s="1">
        <f>((SUM(Plan2!I161:I172)/SUM(Plan2!I149:I160))*100)-100</f>
        <v>-8.9923802038739069</v>
      </c>
      <c r="J172" s="1">
        <f>((SUM(Plan2!J161:J172)/SUM(Plan2!J149:J160))*100)-100</f>
        <v>10.437328111215621</v>
      </c>
      <c r="K172" s="44"/>
      <c r="L172" s="39"/>
      <c r="M172" s="39"/>
      <c r="N172" s="39"/>
      <c r="O172" s="39"/>
      <c r="P172" s="39"/>
      <c r="Q172" s="38"/>
    </row>
    <row r="173" spans="1:17" x14ac:dyDescent="0.25">
      <c r="A173" s="3">
        <v>41275</v>
      </c>
      <c r="B173" s="1">
        <f>((SUM(Plan2!B162:B173)/SUM(Plan2!B150:B161))*100)-100</f>
        <v>-0.13021467231331485</v>
      </c>
      <c r="C173" s="1">
        <f>((SUM(Plan2!C162:C173)/SUM(Plan2!C150:C161))*100)-100</f>
        <v>4.4916189558719282</v>
      </c>
      <c r="D173" s="1">
        <f>((SUM(Plan2!D162:D173)/SUM(Plan2!D150:D161))*100)-100</f>
        <v>2.9274577153934871</v>
      </c>
      <c r="E173" s="1">
        <f>((SUM(Plan2!E162:E173)/SUM(Plan2!E150:E161))*100)-100</f>
        <v>15.830369882909466</v>
      </c>
      <c r="F173" s="1">
        <f>((SUM(Plan2!F162:F173)/SUM(Plan2!F150:F161))*100)-100</f>
        <v>15.463984181603863</v>
      </c>
      <c r="G173" s="1">
        <f>((SUM(Plan2!G162:G173)/SUM(Plan2!G150:G161))*100)-100</f>
        <v>-1.5313647435069129</v>
      </c>
      <c r="H173" s="1">
        <f>((SUM(Plan2!H162:H173)/SUM(Plan2!H150:H161))*100)-100</f>
        <v>45.607608012401471</v>
      </c>
      <c r="I173" s="1">
        <f>((SUM(Plan2!I162:I173)/SUM(Plan2!I150:I161))*100)-100</f>
        <v>-9.003178970701498</v>
      </c>
      <c r="J173" s="1">
        <f>((SUM(Plan2!J162:J173)/SUM(Plan2!J150:J161))*100)-100</f>
        <v>8.5648497997590169</v>
      </c>
      <c r="K173" s="44"/>
      <c r="L173" s="39"/>
      <c r="M173" s="39"/>
      <c r="N173" s="39"/>
      <c r="O173" s="39"/>
      <c r="P173" s="39"/>
      <c r="Q173" s="38"/>
    </row>
    <row r="174" spans="1:17" x14ac:dyDescent="0.25">
      <c r="A174" s="3">
        <v>41306</v>
      </c>
      <c r="B174" s="1">
        <f>((SUM(Plan2!B163:B174)/SUM(Plan2!B151:B162))*100)-100</f>
        <v>-0.83540502082833257</v>
      </c>
      <c r="C174" s="1">
        <f>((SUM(Plan2!C163:C174)/SUM(Plan2!C151:C162))*100)-100</f>
        <v>3.8121883459153452</v>
      </c>
      <c r="D174" s="1">
        <f>((SUM(Plan2!D163:D174)/SUM(Plan2!D151:D162))*100)-100</f>
        <v>5.5863294588308179</v>
      </c>
      <c r="E174" s="1">
        <f>((SUM(Plan2!E163:E174)/SUM(Plan2!E151:E162))*100)-100</f>
        <v>15.526318663360755</v>
      </c>
      <c r="F174" s="1">
        <f>((SUM(Plan2!F163:F174)/SUM(Plan2!F151:F162))*100)-100</f>
        <v>15.918888541410752</v>
      </c>
      <c r="G174" s="1">
        <f>((SUM(Plan2!G163:G174)/SUM(Plan2!G151:G162))*100)-100</f>
        <v>5.5351595768771773</v>
      </c>
      <c r="H174" s="1">
        <f>((SUM(Plan2!H163:H174)/SUM(Plan2!H151:H162))*100)-100</f>
        <v>18.30736231879655</v>
      </c>
      <c r="I174" s="1">
        <f>((SUM(Plan2!I163:I174)/SUM(Plan2!I151:I162))*100)-100</f>
        <v>-10.01541972489224</v>
      </c>
      <c r="J174" s="1">
        <f>((SUM(Plan2!J163:J174)/SUM(Plan2!J151:J162))*100)-100</f>
        <v>6.3610682392811952</v>
      </c>
      <c r="K174" s="44"/>
      <c r="L174" s="39"/>
      <c r="M174" s="39"/>
      <c r="N174" s="39"/>
      <c r="O174" s="39"/>
      <c r="P174" s="39"/>
      <c r="Q174" s="38"/>
    </row>
    <row r="175" spans="1:17" x14ac:dyDescent="0.25">
      <c r="A175" s="3">
        <v>41334</v>
      </c>
      <c r="B175" s="1">
        <f>((SUM(Plan2!B164:B175)/SUM(Plan2!B152:B163))*100)-100</f>
        <v>-3.4580028389335666</v>
      </c>
      <c r="C175" s="1">
        <f>((SUM(Plan2!C164:C175)/SUM(Plan2!C152:C163))*100)-100</f>
        <v>0.60214723825203009</v>
      </c>
      <c r="D175" s="1">
        <f>((SUM(Plan2!D164:D175)/SUM(Plan2!D152:D163))*100)-100</f>
        <v>5.5211330662326787</v>
      </c>
      <c r="E175" s="1">
        <f>((SUM(Plan2!E164:E175)/SUM(Plan2!E152:E163))*100)-100</f>
        <v>11.666244499007661</v>
      </c>
      <c r="F175" s="1">
        <f>((SUM(Plan2!F164:F175)/SUM(Plan2!F152:F163))*100)-100</f>
        <v>15.250274108700964</v>
      </c>
      <c r="G175" s="1">
        <f>((SUM(Plan2!G164:G175)/SUM(Plan2!G152:G163))*100)-100</f>
        <v>-1.877618335957365</v>
      </c>
      <c r="H175" s="1">
        <f>((SUM(Plan2!H164:H175)/SUM(Plan2!H152:H163))*100)-100</f>
        <v>17.400328391241146</v>
      </c>
      <c r="I175" s="1">
        <f>((SUM(Plan2!I164:I175)/SUM(Plan2!I152:I163))*100)-100</f>
        <v>-10.288678556217874</v>
      </c>
      <c r="J175" s="1">
        <f>((SUM(Plan2!J164:J175)/SUM(Plan2!J152:J163))*100)-100</f>
        <v>4.2064185077376663</v>
      </c>
      <c r="K175" s="44"/>
      <c r="L175" s="39"/>
      <c r="M175" s="39"/>
      <c r="N175" s="39"/>
      <c r="O175" s="39"/>
      <c r="P175" s="39"/>
      <c r="Q175" s="38"/>
    </row>
    <row r="176" spans="1:17" x14ac:dyDescent="0.25">
      <c r="A176" s="3">
        <v>41365</v>
      </c>
      <c r="B176" s="1">
        <f>((SUM(Plan2!B165:B176)/SUM(Plan2!B153:B164))*100)-100</f>
        <v>-3.4694562834960578</v>
      </c>
      <c r="C176" s="1">
        <f>((SUM(Plan2!C165:C176)/SUM(Plan2!C153:C164))*100)-100</f>
        <v>2.3923226479267896</v>
      </c>
      <c r="D176" s="1">
        <f>((SUM(Plan2!D165:D176)/SUM(Plan2!D153:D164))*100)-100</f>
        <v>6.84128003116804</v>
      </c>
      <c r="E176" s="1">
        <f>((SUM(Plan2!E165:E176)/SUM(Plan2!E153:E164))*100)-100</f>
        <v>15.617364231438884</v>
      </c>
      <c r="F176" s="1">
        <f>((SUM(Plan2!F165:F176)/SUM(Plan2!F153:F164))*100)-100</f>
        <v>16.26309989337507</v>
      </c>
      <c r="G176" s="1">
        <f>((SUM(Plan2!G165:G176)/SUM(Plan2!G153:G164))*100)-100</f>
        <v>-4.0268528818137383</v>
      </c>
      <c r="H176" s="1">
        <f>((SUM(Plan2!H165:H176)/SUM(Plan2!H153:H164))*100)-100</f>
        <v>16.320799982230554</v>
      </c>
      <c r="I176" s="1">
        <f>((SUM(Plan2!I165:I176)/SUM(Plan2!I153:I164))*100)-100</f>
        <v>-7.0851173928421503</v>
      </c>
      <c r="J176" s="1">
        <f>((SUM(Plan2!J165:J176)/SUM(Plan2!J153:J164))*100)-100</f>
        <v>5.5616002947270147</v>
      </c>
      <c r="K176" s="44"/>
      <c r="L176" s="39"/>
      <c r="M176" s="39"/>
      <c r="N176" s="39"/>
      <c r="O176" s="39"/>
      <c r="P176" s="39"/>
      <c r="Q176" s="38"/>
    </row>
    <row r="177" spans="1:17" x14ac:dyDescent="0.25">
      <c r="A177" s="3">
        <v>41395</v>
      </c>
      <c r="B177" s="1">
        <f>((SUM(Plan2!B166:B177)/SUM(Plan2!B154:B165))*100)-100</f>
        <v>-3.9710065099818479</v>
      </c>
      <c r="C177" s="1">
        <f>((SUM(Plan2!C166:C177)/SUM(Plan2!C154:C165))*100)-100</f>
        <v>2.02524311728898</v>
      </c>
      <c r="D177" s="1">
        <f>((SUM(Plan2!D166:D177)/SUM(Plan2!D154:D165))*100)-100</f>
        <v>7.8397815097786889</v>
      </c>
      <c r="E177" s="1">
        <f>((SUM(Plan2!E166:E177)/SUM(Plan2!E154:E165))*100)-100</f>
        <v>14.952609151414165</v>
      </c>
      <c r="F177" s="1">
        <f>((SUM(Plan2!F166:F177)/SUM(Plan2!F154:F165))*100)-100</f>
        <v>16.686462328488474</v>
      </c>
      <c r="G177" s="1">
        <f>((SUM(Plan2!G166:G177)/SUM(Plan2!G154:G165))*100)-100</f>
        <v>-3.9213703425974415</v>
      </c>
      <c r="H177" s="1">
        <f>((SUM(Plan2!H166:H177)/SUM(Plan2!H154:H165))*100)-100</f>
        <v>1.4041955645835174</v>
      </c>
      <c r="I177" s="1">
        <f>((SUM(Plan2!I166:I177)/SUM(Plan2!I154:I165))*100)-100</f>
        <v>-7.3542004146624436</v>
      </c>
      <c r="J177" s="1">
        <f>((SUM(Plan2!J166:J177)/SUM(Plan2!J154:J165))*100)-100</f>
        <v>3.8566408658917908</v>
      </c>
      <c r="K177" s="44"/>
      <c r="L177" s="39"/>
      <c r="M177" s="39"/>
      <c r="N177" s="39"/>
      <c r="O177" s="39"/>
      <c r="P177" s="39"/>
      <c r="Q177" s="38"/>
    </row>
    <row r="178" spans="1:17" x14ac:dyDescent="0.25">
      <c r="A178" s="3">
        <v>41426</v>
      </c>
      <c r="B178" s="1">
        <f>((SUM(Plan2!B167:B178)/SUM(Plan2!B155:B166))*100)-100</f>
        <v>-4.8918987674738759</v>
      </c>
      <c r="C178" s="1">
        <f>((SUM(Plan2!C167:C178)/SUM(Plan2!C155:C166))*100)-100</f>
        <v>-0.89806019166057638</v>
      </c>
      <c r="D178" s="1">
        <f>((SUM(Plan2!D167:D178)/SUM(Plan2!D155:D166))*100)-100</f>
        <v>7.3852086222873083</v>
      </c>
      <c r="E178" s="1">
        <f>((SUM(Plan2!E167:E178)/SUM(Plan2!E155:E166))*100)-100</f>
        <v>16.703783234785604</v>
      </c>
      <c r="F178" s="1">
        <f>((SUM(Plan2!F167:F178)/SUM(Plan2!F155:F166))*100)-100</f>
        <v>15.849788421578467</v>
      </c>
      <c r="G178" s="1">
        <f>((SUM(Plan2!G167:G178)/SUM(Plan2!G155:G166))*100)-100</f>
        <v>-3.5922540712545299</v>
      </c>
      <c r="H178" s="1">
        <f>((SUM(Plan2!H167:H178)/SUM(Plan2!H155:H166))*100)-100</f>
        <v>2.1705092932194248E-2</v>
      </c>
      <c r="I178" s="1">
        <f>((SUM(Plan2!I167:I178)/SUM(Plan2!I155:I166))*100)-100</f>
        <v>-5.6800216928461538</v>
      </c>
      <c r="J178" s="1">
        <f>((SUM(Plan2!J167:J178)/SUM(Plan2!J155:J166))*100)-100</f>
        <v>3.5911697573064032</v>
      </c>
      <c r="K178" s="44"/>
      <c r="L178" s="39"/>
      <c r="M178" s="39"/>
      <c r="N178" s="39"/>
      <c r="O178" s="39"/>
      <c r="P178" s="39"/>
      <c r="Q178" s="38"/>
    </row>
    <row r="179" spans="1:17" x14ac:dyDescent="0.25">
      <c r="A179" s="3">
        <v>41456</v>
      </c>
      <c r="B179" s="1">
        <f>((SUM(Plan2!B168:B179)/SUM(Plan2!B156:B167))*100)-100</f>
        <v>-6.4627284372665343</v>
      </c>
      <c r="C179" s="1">
        <f>((SUM(Plan2!C168:C179)/SUM(Plan2!C156:C167))*100)-100</f>
        <v>-3.4250073682799496</v>
      </c>
      <c r="D179" s="1">
        <f>((SUM(Plan2!D168:D179)/SUM(Plan2!D156:D167))*100)-100</f>
        <v>7.4516772587478641</v>
      </c>
      <c r="E179" s="1">
        <f>((SUM(Plan2!E168:E179)/SUM(Plan2!E156:E167))*100)-100</f>
        <v>13.417766534111394</v>
      </c>
      <c r="F179" s="1">
        <f>((SUM(Plan2!F168:F179)/SUM(Plan2!F156:F167))*100)-100</f>
        <v>13.831052430039122</v>
      </c>
      <c r="G179" s="1">
        <f>((SUM(Plan2!G168:G179)/SUM(Plan2!G156:G167))*100)-100</f>
        <v>-2.7219207341240121</v>
      </c>
      <c r="H179" s="1">
        <f>((SUM(Plan2!H168:H179)/SUM(Plan2!H156:H167))*100)-100</f>
        <v>-0.74906871021941868</v>
      </c>
      <c r="I179" s="1">
        <f>((SUM(Plan2!I168:I179)/SUM(Plan2!I156:I167))*100)-100</f>
        <v>-5.0985010238893409</v>
      </c>
      <c r="J179" s="1">
        <f>((SUM(Plan2!J168:J179)/SUM(Plan2!J156:J167))*100)-100</f>
        <v>2.5818539140163352</v>
      </c>
      <c r="K179" s="44"/>
      <c r="L179" s="39"/>
      <c r="M179" s="39"/>
      <c r="N179" s="39"/>
      <c r="O179" s="39"/>
      <c r="P179" s="39"/>
      <c r="Q179" s="38"/>
    </row>
    <row r="180" spans="1:17" x14ac:dyDescent="0.25">
      <c r="A180" s="3">
        <v>41487</v>
      </c>
      <c r="B180" s="1">
        <f>((SUM(Plan2!B169:B180)/SUM(Plan2!B157:B168))*100)-100</f>
        <v>-6.4485066225068266</v>
      </c>
      <c r="C180" s="1">
        <f>((SUM(Plan2!C169:C180)/SUM(Plan2!C157:C168))*100)-100</f>
        <v>-5.1959007567705271</v>
      </c>
      <c r="D180" s="1">
        <f>((SUM(Plan2!D169:D180)/SUM(Plan2!D157:D168))*100)-100</f>
        <v>8.4035148181977917</v>
      </c>
      <c r="E180" s="1">
        <f>((SUM(Plan2!E169:E180)/SUM(Plan2!E157:E168))*100)-100</f>
        <v>14.552139454531911</v>
      </c>
      <c r="F180" s="1">
        <f>((SUM(Plan2!F169:F180)/SUM(Plan2!F157:F168))*100)-100</f>
        <v>11.970672018508395</v>
      </c>
      <c r="G180" s="1">
        <f>((SUM(Plan2!G169:G180)/SUM(Plan2!G157:G168))*100)-100</f>
        <v>-1.0018208728442772</v>
      </c>
      <c r="H180" s="1">
        <f>((SUM(Plan2!H169:H180)/SUM(Plan2!H157:H168))*100)-100</f>
        <v>-12.966163926361389</v>
      </c>
      <c r="I180" s="1">
        <f>((SUM(Plan2!I169:I180)/SUM(Plan2!I157:I168))*100)-100</f>
        <v>-2.6023644318752304</v>
      </c>
      <c r="J180" s="1">
        <f>((SUM(Plan2!J169:J180)/SUM(Plan2!J157:J168))*100)-100</f>
        <v>3.261662827222807</v>
      </c>
      <c r="K180" s="44"/>
      <c r="L180" s="39"/>
      <c r="M180" s="39"/>
      <c r="N180" s="39"/>
      <c r="O180" s="39"/>
      <c r="P180" s="39"/>
      <c r="Q180" s="38"/>
    </row>
    <row r="181" spans="1:17" x14ac:dyDescent="0.25">
      <c r="A181" s="3">
        <v>41518</v>
      </c>
      <c r="B181" s="1">
        <f>((SUM(Plan2!B170:B181)/SUM(Plan2!B158:B169))*100)-100</f>
        <v>-7.8312564319831921</v>
      </c>
      <c r="C181" s="1">
        <f>((SUM(Plan2!C170:C181)/SUM(Plan2!C158:C169))*100)-100</f>
        <v>-5.2647140901075602</v>
      </c>
      <c r="D181" s="1">
        <f>((SUM(Plan2!D170:D181)/SUM(Plan2!D158:D169))*100)-100</f>
        <v>8.2255635144712755</v>
      </c>
      <c r="E181" s="1">
        <f>((SUM(Plan2!E170:E181)/SUM(Plan2!E158:E169))*100)-100</f>
        <v>12.830469566633724</v>
      </c>
      <c r="F181" s="1">
        <f>((SUM(Plan2!F170:F181)/SUM(Plan2!F158:F169))*100)-100</f>
        <v>11.376089221516381</v>
      </c>
      <c r="G181" s="1">
        <f>((SUM(Plan2!G170:G181)/SUM(Plan2!G158:G169))*100)-100</f>
        <v>-0.43823070020556543</v>
      </c>
      <c r="H181" s="1">
        <f>((SUM(Plan2!H170:H181)/SUM(Plan2!H158:H169))*100)-100</f>
        <v>-12.373220773071878</v>
      </c>
      <c r="I181" s="1">
        <f>((SUM(Plan2!I170:I181)/SUM(Plan2!I158:I169))*100)-100</f>
        <v>-1.0945283305351694</v>
      </c>
      <c r="J181" s="1">
        <f>((SUM(Plan2!J170:J181)/SUM(Plan2!J158:J169))*100)-100</f>
        <v>2.8877917621653779</v>
      </c>
      <c r="K181" s="44"/>
      <c r="L181" s="39"/>
      <c r="M181" s="39"/>
      <c r="N181" s="39"/>
      <c r="O181" s="39"/>
      <c r="P181" s="39"/>
      <c r="Q181" s="38"/>
    </row>
    <row r="182" spans="1:17" x14ac:dyDescent="0.25">
      <c r="A182" s="3">
        <v>41548</v>
      </c>
      <c r="B182" s="1">
        <f>((SUM(Plan2!B171:B182)/SUM(Plan2!B159:B170))*100)-100</f>
        <v>-8.0438596796877135</v>
      </c>
      <c r="C182" s="1">
        <f>((SUM(Plan2!C171:C182)/SUM(Plan2!C159:C170))*100)-100</f>
        <v>-6.5446340668404019</v>
      </c>
      <c r="D182" s="1">
        <f>((SUM(Plan2!D171:D182)/SUM(Plan2!D159:D170))*100)-100</f>
        <v>9.0231456371608516</v>
      </c>
      <c r="E182" s="1">
        <f>((SUM(Plan2!E171:E182)/SUM(Plan2!E159:E170))*100)-100</f>
        <v>9.762610634732269</v>
      </c>
      <c r="F182" s="1">
        <f>((SUM(Plan2!F171:F182)/SUM(Plan2!F159:F170))*100)-100</f>
        <v>9.0901930090026895</v>
      </c>
      <c r="G182" s="1">
        <f>((SUM(Plan2!G171:G182)/SUM(Plan2!G159:G170))*100)-100</f>
        <v>1.326107821474082</v>
      </c>
      <c r="H182" s="1">
        <f>((SUM(Plan2!H171:H182)/SUM(Plan2!H159:H170))*100)-100</f>
        <v>-12.253573041977816</v>
      </c>
      <c r="I182" s="1">
        <f>((SUM(Plan2!I171:I182)/SUM(Plan2!I159:I170))*100)-100</f>
        <v>3.0176323717515459</v>
      </c>
      <c r="J182" s="1">
        <f>((SUM(Plan2!J171:J182)/SUM(Plan2!J159:J170))*100)-100</f>
        <v>4.8112920788491351</v>
      </c>
      <c r="K182" s="44"/>
      <c r="L182" s="39"/>
      <c r="M182" s="39"/>
      <c r="N182" s="39"/>
      <c r="O182" s="39"/>
      <c r="P182" s="39"/>
      <c r="Q182" s="38"/>
    </row>
    <row r="183" spans="1:17" x14ac:dyDescent="0.25">
      <c r="A183" s="3">
        <v>41579</v>
      </c>
      <c r="B183" s="1">
        <f>((SUM(Plan2!B172:B183)/SUM(Plan2!B160:B171))*100)-100</f>
        <v>-10.021050230759371</v>
      </c>
      <c r="C183" s="1">
        <f>((SUM(Plan2!C172:C183)/SUM(Plan2!C160:C171))*100)-100</f>
        <v>-6.5503424566437047</v>
      </c>
      <c r="D183" s="1">
        <f>((SUM(Plan2!D172:D183)/SUM(Plan2!D160:D171))*100)-100</f>
        <v>11.460940901222344</v>
      </c>
      <c r="E183" s="1">
        <f>((SUM(Plan2!E172:E183)/SUM(Plan2!E160:E171))*100)-100</f>
        <v>8.5909764163505429</v>
      </c>
      <c r="F183" s="1">
        <f>((SUM(Plan2!F172:F183)/SUM(Plan2!F160:F171))*100)-100</f>
        <v>7.508186685473504</v>
      </c>
      <c r="G183" s="1">
        <f>((SUM(Plan2!G172:G183)/SUM(Plan2!G160:G171))*100)-100</f>
        <v>1.5857220915737003</v>
      </c>
      <c r="H183" s="1">
        <f>((SUM(Plan2!H172:H183)/SUM(Plan2!H160:H171))*100)-100</f>
        <v>-11.130348427488727</v>
      </c>
      <c r="I183" s="1">
        <f>((SUM(Plan2!I172:I183)/SUM(Plan2!I160:I171))*100)-100</f>
        <v>2.38705416694647</v>
      </c>
      <c r="J183" s="1">
        <f>((SUM(Plan2!J172:J183)/SUM(Plan2!J160:J171))*100)-100</f>
        <v>2.6488538389382228</v>
      </c>
      <c r="K183" s="44"/>
      <c r="L183" s="39"/>
      <c r="M183" s="39"/>
      <c r="N183" s="39"/>
      <c r="O183" s="39"/>
      <c r="P183" s="39"/>
      <c r="Q183" s="38"/>
    </row>
    <row r="184" spans="1:17" x14ac:dyDescent="0.25">
      <c r="A184" s="3">
        <v>41609</v>
      </c>
      <c r="B184" s="1">
        <f>((SUM(Plan2!B173:B184)/SUM(Plan2!B161:B172))*100)-100</f>
        <v>-10.644656585514539</v>
      </c>
      <c r="C184" s="1">
        <f>((SUM(Plan2!C173:C184)/SUM(Plan2!C161:C172))*100)-100</f>
        <v>-6.1951884525120846</v>
      </c>
      <c r="D184" s="1">
        <f>((SUM(Plan2!D173:D184)/SUM(Plan2!D161:D172))*100)-100</f>
        <v>10.141706635590836</v>
      </c>
      <c r="E184" s="1">
        <f>((SUM(Plan2!E173:E184)/SUM(Plan2!E161:E172))*100)-100</f>
        <v>7.8102443076063679</v>
      </c>
      <c r="F184" s="1">
        <f>((SUM(Plan2!F173:F184)/SUM(Plan2!F161:F172))*100)-100</f>
        <v>6.6987164843391298</v>
      </c>
      <c r="G184" s="1">
        <f>((SUM(Plan2!G173:G184)/SUM(Plan2!G161:G172))*100)-100</f>
        <v>1.2545181577841475</v>
      </c>
      <c r="H184" s="1">
        <f>((SUM(Plan2!H173:H184)/SUM(Plan2!H161:H172))*100)-100</f>
        <v>-11.393921273939483</v>
      </c>
      <c r="I184" s="1">
        <f>((SUM(Plan2!I173:I184)/SUM(Plan2!I161:I172))*100)-100</f>
        <v>-8.8270960089872403</v>
      </c>
      <c r="J184" s="1">
        <f>((SUM(Plan2!J173:J184)/SUM(Plan2!J161:J172))*100)-100</f>
        <v>-7.2731163865143174</v>
      </c>
      <c r="K184" s="44"/>
      <c r="L184" s="39"/>
      <c r="M184" s="39"/>
      <c r="N184" s="39"/>
      <c r="O184" s="39"/>
      <c r="P184" s="39"/>
      <c r="Q184" s="38"/>
    </row>
    <row r="185" spans="1:17" x14ac:dyDescent="0.25">
      <c r="A185" s="3">
        <v>41640</v>
      </c>
      <c r="B185" s="1">
        <f>((SUM(Plan2!B174:B185)/SUM(Plan2!B162:B173))*100)-100</f>
        <v>-11.560733065989353</v>
      </c>
      <c r="C185" s="1">
        <f>((SUM(Plan2!C174:C185)/SUM(Plan2!C162:C173))*100)-100</f>
        <v>-5.8483297892952777</v>
      </c>
      <c r="D185" s="1">
        <f>((SUM(Plan2!D174:D185)/SUM(Plan2!D162:D173))*100)-100</f>
        <v>11.402355097473887</v>
      </c>
      <c r="E185" s="1">
        <f>((SUM(Plan2!E174:E185)/SUM(Plan2!E162:E173))*100)-100</f>
        <v>13.485334784872151</v>
      </c>
      <c r="F185" s="1">
        <f>((SUM(Plan2!F174:F185)/SUM(Plan2!F162:F173))*100)-100</f>
        <v>6.641697766238309</v>
      </c>
      <c r="G185" s="1">
        <f>((SUM(Plan2!G174:G185)/SUM(Plan2!G162:G173))*100)-100</f>
        <v>6.2334094846777646</v>
      </c>
      <c r="H185" s="1">
        <f>((SUM(Plan2!H174:H185)/SUM(Plan2!H162:H173))*100)-100</f>
        <v>-11.667273899446144</v>
      </c>
      <c r="I185" s="1">
        <f>((SUM(Plan2!I174:I185)/SUM(Plan2!I162:I173))*100)-100</f>
        <v>-7.3625900273188449</v>
      </c>
      <c r="J185" s="1">
        <f>((SUM(Plan2!J174:J185)/SUM(Plan2!J162:J173))*100)-100</f>
        <v>-6.2751783508171286</v>
      </c>
      <c r="K185" s="44"/>
      <c r="L185" s="39"/>
      <c r="M185" s="39"/>
      <c r="N185" s="39"/>
      <c r="O185" s="39"/>
      <c r="P185" s="39"/>
      <c r="Q185" s="38"/>
    </row>
    <row r="186" spans="1:17" x14ac:dyDescent="0.25">
      <c r="A186" s="3">
        <v>41671</v>
      </c>
      <c r="B186" s="1">
        <f>((SUM(Plan2!B175:B186)/SUM(Plan2!B163:B174))*100)-100</f>
        <v>-10.810381796180607</v>
      </c>
      <c r="C186" s="1">
        <f>((SUM(Plan2!C175:C186)/SUM(Plan2!C163:C174))*100)-100</f>
        <v>-4.4574822871928603</v>
      </c>
      <c r="D186" s="1">
        <f>((SUM(Plan2!D175:D186)/SUM(Plan2!D163:D174))*100)-100</f>
        <v>10.360365332998356</v>
      </c>
      <c r="E186" s="1">
        <f>((SUM(Plan2!E175:E186)/SUM(Plan2!E163:E174))*100)-100</f>
        <v>17.324165939533316</v>
      </c>
      <c r="F186" s="1">
        <f>((SUM(Plan2!F175:F186)/SUM(Plan2!F163:F174))*100)-100</f>
        <v>7.9355504123422662</v>
      </c>
      <c r="G186" s="1">
        <f>((SUM(Plan2!G175:G186)/SUM(Plan2!G163:G174))*100)-100</f>
        <v>4.4494165249531363</v>
      </c>
      <c r="H186" s="1">
        <f>((SUM(Plan2!H175:H186)/SUM(Plan2!H163:H174))*100)-100</f>
        <v>-11.232190116673593</v>
      </c>
      <c r="I186" s="1">
        <f>((SUM(Plan2!I175:I186)/SUM(Plan2!I163:I174))*100)-100</f>
        <v>-5.2016983253897422</v>
      </c>
      <c r="J186" s="1">
        <f>((SUM(Plan2!J175:J186)/SUM(Plan2!J163:J174))*100)-100</f>
        <v>-4.8343097576548359</v>
      </c>
      <c r="K186" s="44"/>
      <c r="L186" s="39"/>
      <c r="M186" s="39"/>
      <c r="N186" s="39"/>
      <c r="O186" s="39"/>
      <c r="P186" s="39"/>
      <c r="Q186" s="38"/>
    </row>
    <row r="187" spans="1:17" x14ac:dyDescent="0.25">
      <c r="A187" s="3">
        <v>41699</v>
      </c>
      <c r="B187" s="1">
        <f>((SUM(Plan2!B176:B187)/SUM(Plan2!B164:B175))*100)-100</f>
        <v>-8.2510260305505199</v>
      </c>
      <c r="C187" s="1">
        <f>((SUM(Plan2!C176:C187)/SUM(Plan2!C164:C175))*100)-100</f>
        <v>-3.2900346410791883</v>
      </c>
      <c r="D187" s="1">
        <f>((SUM(Plan2!D176:D187)/SUM(Plan2!D164:D175))*100)-100</f>
        <v>11.219358064570713</v>
      </c>
      <c r="E187" s="1">
        <f>((SUM(Plan2!E176:E187)/SUM(Plan2!E164:E175))*100)-100</f>
        <v>30.830633161327</v>
      </c>
      <c r="F187" s="1">
        <f>((SUM(Plan2!F176:F187)/SUM(Plan2!F164:F175))*100)-100</f>
        <v>8.2933256882958801</v>
      </c>
      <c r="G187" s="1">
        <f>((SUM(Plan2!G176:G187)/SUM(Plan2!G164:G175))*100)-100</f>
        <v>9.9664763102222338</v>
      </c>
      <c r="H187" s="1">
        <f>((SUM(Plan2!H176:H187)/SUM(Plan2!H164:H175))*100)-100</f>
        <v>-11.4086550749699</v>
      </c>
      <c r="I187" s="1">
        <f>((SUM(Plan2!I176:I187)/SUM(Plan2!I164:I175))*100)-100</f>
        <v>-1.3454633539025593</v>
      </c>
      <c r="J187" s="1">
        <f>((SUM(Plan2!J176:J187)/SUM(Plan2!J164:J175))*100)-100</f>
        <v>-1.2083398247701496</v>
      </c>
      <c r="K187" s="44"/>
      <c r="L187" s="39"/>
      <c r="M187" s="39"/>
      <c r="N187" s="39"/>
      <c r="O187" s="39"/>
      <c r="P187" s="39"/>
      <c r="Q187" s="38"/>
    </row>
    <row r="188" spans="1:17" x14ac:dyDescent="0.25">
      <c r="A188" s="3">
        <v>41730</v>
      </c>
      <c r="B188" s="1">
        <f>((SUM(Plan2!B177:B188)/SUM(Plan2!B165:B176))*100)-100</f>
        <v>-8.0368816937832719</v>
      </c>
      <c r="C188" s="1">
        <f>((SUM(Plan2!C177:C188)/SUM(Plan2!C165:C176))*100)-100</f>
        <v>-4.208092797791096</v>
      </c>
      <c r="D188" s="1">
        <f>((SUM(Plan2!D177:D188)/SUM(Plan2!D165:D176))*100)-100</f>
        <v>10.579816642187652</v>
      </c>
      <c r="E188" s="1">
        <f>((SUM(Plan2!E177:E188)/SUM(Plan2!E165:E176))*100)-100</f>
        <v>25.190509801183268</v>
      </c>
      <c r="F188" s="1">
        <f>((SUM(Plan2!F177:F188)/SUM(Plan2!F165:F176))*100)-100</f>
        <v>6.6889514456846229</v>
      </c>
      <c r="G188" s="1">
        <f>((SUM(Plan2!G177:G188)/SUM(Plan2!G165:G176))*100)-100</f>
        <v>14.520785479798221</v>
      </c>
      <c r="H188" s="1">
        <f>((SUM(Plan2!H177:H188)/SUM(Plan2!H165:H176))*100)-100</f>
        <v>-11.064036019011468</v>
      </c>
      <c r="I188" s="1">
        <f>((SUM(Plan2!I177:I188)/SUM(Plan2!I165:I176))*100)-100</f>
        <v>-3.3279042238668666</v>
      </c>
      <c r="J188" s="1">
        <f>((SUM(Plan2!J177:J188)/SUM(Plan2!J165:J176))*100)-100</f>
        <v>-2.7951348570389456</v>
      </c>
      <c r="K188" s="44"/>
      <c r="L188" s="39"/>
      <c r="M188" s="39"/>
      <c r="N188" s="39"/>
      <c r="O188" s="39"/>
      <c r="P188" s="39"/>
      <c r="Q188" s="38"/>
    </row>
    <row r="189" spans="1:17" x14ac:dyDescent="0.25">
      <c r="A189" s="3">
        <v>41760</v>
      </c>
      <c r="B189" s="1">
        <f>((SUM(Plan2!B178:B189)/SUM(Plan2!B166:B177))*100)-100</f>
        <v>-7.8010886652149196</v>
      </c>
      <c r="C189" s="1">
        <f>((SUM(Plan2!C178:C189)/SUM(Plan2!C166:C177))*100)-100</f>
        <v>-0.24185326924161643</v>
      </c>
      <c r="D189" s="1">
        <f>((SUM(Plan2!D178:D189)/SUM(Plan2!D166:D177))*100)-100</f>
        <v>11.893430437263788</v>
      </c>
      <c r="E189" s="1">
        <f>((SUM(Plan2!E178:E189)/SUM(Plan2!E166:E177))*100)-100</f>
        <v>27.175720806932887</v>
      </c>
      <c r="F189" s="1">
        <f>((SUM(Plan2!F178:F189)/SUM(Plan2!F166:F177))*100)-100</f>
        <v>7.0326813520317728</v>
      </c>
      <c r="G189" s="1">
        <f>((SUM(Plan2!G178:G189)/SUM(Plan2!G166:G177))*100)-100</f>
        <v>16.743733845522058</v>
      </c>
      <c r="H189" s="1">
        <f>((SUM(Plan2!H178:H189)/SUM(Plan2!H166:H177))*100)-100</f>
        <v>-8.319769935093646</v>
      </c>
      <c r="I189" s="1">
        <f>((SUM(Plan2!I178:I189)/SUM(Plan2!I166:I177))*100)-100</f>
        <v>-1.9737539772287391</v>
      </c>
      <c r="J189" s="1">
        <f>((SUM(Plan2!J178:J189)/SUM(Plan2!J166:J177))*100)-100</f>
        <v>-2.0416514422023653</v>
      </c>
      <c r="K189" s="44"/>
      <c r="L189" s="39"/>
      <c r="M189" s="39"/>
      <c r="N189" s="39"/>
      <c r="O189" s="39"/>
      <c r="P189" s="39"/>
      <c r="Q189" s="38"/>
    </row>
    <row r="190" spans="1:17" x14ac:dyDescent="0.25">
      <c r="A190" s="3">
        <v>41791</v>
      </c>
      <c r="B190" s="1">
        <f>((SUM(Plan2!B179:B190)/SUM(Plan2!B167:B178))*100)-100</f>
        <v>-6.6464887745464551</v>
      </c>
      <c r="C190" s="1">
        <f>((SUM(Plan2!C179:C190)/SUM(Plan2!C167:C178))*100)-100</f>
        <v>2.609098875287799</v>
      </c>
      <c r="D190" s="1">
        <f>((SUM(Plan2!D179:D190)/SUM(Plan2!D167:D178))*100)-100</f>
        <v>13.631492091175247</v>
      </c>
      <c r="E190" s="1">
        <f>((SUM(Plan2!E179:E190)/SUM(Plan2!E167:E178))*100)-100</f>
        <v>31.219524084082877</v>
      </c>
      <c r="F190" s="1">
        <f>((SUM(Plan2!F179:F190)/SUM(Plan2!F167:F178))*100)-100</f>
        <v>8.2203928597249813</v>
      </c>
      <c r="G190" s="1">
        <f>((SUM(Plan2!G179:G190)/SUM(Plan2!G167:G178))*100)-100</f>
        <v>17.703906325337798</v>
      </c>
      <c r="H190" s="1">
        <f>((SUM(Plan2!H179:H190)/SUM(Plan2!H167:H178))*100)-100</f>
        <v>-6.8708013110836674</v>
      </c>
      <c r="I190" s="1">
        <f>((SUM(Plan2!I179:I190)/SUM(Plan2!I167:I178))*100)-100</f>
        <v>-0.522934114173637</v>
      </c>
      <c r="J190" s="1">
        <f>((SUM(Plan2!J179:J190)/SUM(Plan2!J167:J178))*100)-100</f>
        <v>-0.59402159673567212</v>
      </c>
      <c r="K190" s="44"/>
      <c r="L190" s="39"/>
      <c r="M190" s="39"/>
      <c r="N190" s="39"/>
      <c r="O190" s="39"/>
      <c r="P190" s="39"/>
      <c r="Q190" s="38"/>
    </row>
    <row r="191" spans="1:17" x14ac:dyDescent="0.25">
      <c r="A191" s="3">
        <v>41821</v>
      </c>
      <c r="B191" s="1">
        <f>((SUM(Plan2!B180:B191)/SUM(Plan2!B168:B179))*100)-100</f>
        <v>-5.6494301676831498</v>
      </c>
      <c r="C191" s="1">
        <f>((SUM(Plan2!C180:C191)/SUM(Plan2!C168:C179))*100)-100</f>
        <v>3.9240872806089584</v>
      </c>
      <c r="D191" s="1">
        <f>((SUM(Plan2!D180:D191)/SUM(Plan2!D168:D179))*100)-100</f>
        <v>14.504616860447172</v>
      </c>
      <c r="E191" s="1">
        <f>((SUM(Plan2!E180:E191)/SUM(Plan2!E168:E179))*100)-100</f>
        <v>32.216188631600687</v>
      </c>
      <c r="F191" s="1">
        <f>((SUM(Plan2!F180:F191)/SUM(Plan2!F168:F179))*100)-100</f>
        <v>9.5724898014773601</v>
      </c>
      <c r="G191" s="1">
        <f>((SUM(Plan2!G180:G191)/SUM(Plan2!G168:G179))*100)-100</f>
        <v>20.169109249010916</v>
      </c>
      <c r="H191" s="1">
        <f>((SUM(Plan2!H180:H191)/SUM(Plan2!H168:H179))*100)-100</f>
        <v>-5.898659725538721</v>
      </c>
      <c r="I191" s="1">
        <f>((SUM(Plan2!I180:I191)/SUM(Plan2!I168:I179))*100)-100</f>
        <v>1.2491132210293614</v>
      </c>
      <c r="J191" s="1">
        <f>((SUM(Plan2!J180:J191)/SUM(Plan2!J168:J179))*100)-100</f>
        <v>0.62496050948939796</v>
      </c>
      <c r="K191" s="44"/>
      <c r="L191" s="39"/>
      <c r="M191" s="39"/>
      <c r="N191" s="39"/>
      <c r="O191" s="39"/>
      <c r="P191" s="39"/>
      <c r="Q191" s="38"/>
    </row>
    <row r="192" spans="1:17" x14ac:dyDescent="0.25">
      <c r="A192" s="3">
        <v>41852</v>
      </c>
      <c r="B192" s="1">
        <f>((SUM(Plan2!B181:B192)/SUM(Plan2!B169:B180))*100)-100</f>
        <v>-5.7180808646715775</v>
      </c>
      <c r="C192" s="1">
        <f>((SUM(Plan2!C181:C192)/SUM(Plan2!C169:C180))*100)-100</f>
        <v>4.941570526693198</v>
      </c>
      <c r="D192" s="1">
        <f>((SUM(Plan2!D181:D192)/SUM(Plan2!D169:D180))*100)-100</f>
        <v>14.55434835824019</v>
      </c>
      <c r="E192" s="1">
        <f>((SUM(Plan2!E181:E192)/SUM(Plan2!E169:E180))*100)-100</f>
        <v>24.641254964678836</v>
      </c>
      <c r="F192" s="1">
        <f>((SUM(Plan2!F181:F192)/SUM(Plan2!F169:F180))*100)-100</f>
        <v>10.414215971594047</v>
      </c>
      <c r="G192" s="1">
        <f>((SUM(Plan2!G181:G192)/SUM(Plan2!G169:G180))*100)-100</f>
        <v>21.090462831844661</v>
      </c>
      <c r="H192" s="1">
        <f>((SUM(Plan2!H181:H192)/SUM(Plan2!H169:H180))*100)-100</f>
        <v>3.1585279527091217</v>
      </c>
      <c r="I192" s="1">
        <f>((SUM(Plan2!I181:I192)/SUM(Plan2!I169:I180))*100)-100</f>
        <v>-1.2514349476577564</v>
      </c>
      <c r="J192" s="1">
        <f>((SUM(Plan2!J181:J192)/SUM(Plan2!J169:J180))*100)-100</f>
        <v>-1.4732818729916062</v>
      </c>
      <c r="K192" s="44"/>
      <c r="L192" s="39"/>
      <c r="M192" s="39"/>
      <c r="N192" s="39"/>
      <c r="O192" s="39"/>
      <c r="P192" s="39"/>
      <c r="Q192" s="38"/>
    </row>
    <row r="193" spans="1:17" x14ac:dyDescent="0.25">
      <c r="A193" s="3">
        <v>41883</v>
      </c>
      <c r="B193" s="1">
        <f>((SUM(Plan2!B182:B193)/SUM(Plan2!B170:B181))*100)-100</f>
        <v>-5.6739276815751936</v>
      </c>
      <c r="C193" s="1">
        <f>((SUM(Plan2!C182:C193)/SUM(Plan2!C170:C181))*100)-100</f>
        <v>5.384160704191828</v>
      </c>
      <c r="D193" s="1">
        <f>((SUM(Plan2!D182:D193)/SUM(Plan2!D170:D181))*100)-100</f>
        <v>14.681117174484768</v>
      </c>
      <c r="E193" s="1">
        <f>((SUM(Plan2!E182:E193)/SUM(Plan2!E170:E181))*100)-100</f>
        <v>25.335415282183106</v>
      </c>
      <c r="F193" s="1">
        <f>((SUM(Plan2!F182:F193)/SUM(Plan2!F170:F181))*100)-100</f>
        <v>11.573125319220011</v>
      </c>
      <c r="G193" s="1">
        <f>((SUM(Plan2!G182:G193)/SUM(Plan2!G170:G181))*100)-100</f>
        <v>22.653951476858708</v>
      </c>
      <c r="H193" s="1">
        <f>((SUM(Plan2!H182:H193)/SUM(Plan2!H170:H181))*100)-100</f>
        <v>3.0432447019286286</v>
      </c>
      <c r="I193" s="1">
        <f>((SUM(Plan2!I182:I193)/SUM(Plan2!I170:I181))*100)-100</f>
        <v>-1.4911586619913635</v>
      </c>
      <c r="J193" s="1">
        <f>((SUM(Plan2!J182:J193)/SUM(Plan2!J170:J181))*100)-100</f>
        <v>-1.7588608325934274</v>
      </c>
      <c r="K193" s="44"/>
      <c r="L193" s="39"/>
      <c r="M193" s="39"/>
      <c r="N193" s="39"/>
      <c r="O193" s="39"/>
      <c r="P193" s="39"/>
      <c r="Q193" s="38"/>
    </row>
    <row r="194" spans="1:17" x14ac:dyDescent="0.25">
      <c r="A194" s="3">
        <v>41913</v>
      </c>
      <c r="B194" s="1">
        <f>((SUM(Plan2!B183:B194)/SUM(Plan2!B171:B182))*100)-100</f>
        <v>-6.5496181942052232</v>
      </c>
      <c r="C194" s="1">
        <f>((SUM(Plan2!C183:C194)/SUM(Plan2!C171:C182))*100)-100</f>
        <v>6.0096836810113388</v>
      </c>
      <c r="D194" s="1">
        <f>((SUM(Plan2!D183:D194)/SUM(Plan2!D171:D182))*100)-100</f>
        <v>13.211747510488351</v>
      </c>
      <c r="E194" s="1">
        <f>((SUM(Plan2!E183:E194)/SUM(Plan2!E171:E182))*100)-100</f>
        <v>23.330881036882616</v>
      </c>
      <c r="F194" s="1">
        <f>((SUM(Plan2!F183:F194)/SUM(Plan2!F171:F182))*100)-100</f>
        <v>12.779706133666053</v>
      </c>
      <c r="G194" s="1">
        <f>((SUM(Plan2!G183:G194)/SUM(Plan2!G171:G182))*100)-100</f>
        <v>24.148564129697633</v>
      </c>
      <c r="H194" s="1">
        <f>((SUM(Plan2!H183:H194)/SUM(Plan2!H171:H182))*100)-100</f>
        <v>2.9099667546540644</v>
      </c>
      <c r="I194" s="1">
        <f>((SUM(Plan2!I183:I194)/SUM(Plan2!I171:I182))*100)-100</f>
        <v>-5.1491815727170831</v>
      </c>
      <c r="J194" s="1">
        <f>((SUM(Plan2!J183:J194)/SUM(Plan2!J171:J182))*100)-100</f>
        <v>-4.7836531537207634</v>
      </c>
      <c r="K194" s="44"/>
      <c r="L194" s="39"/>
      <c r="M194" s="39"/>
      <c r="N194" s="39"/>
      <c r="O194" s="39"/>
      <c r="P194" s="39"/>
      <c r="Q194" s="38"/>
    </row>
    <row r="195" spans="1:17" x14ac:dyDescent="0.25">
      <c r="A195" s="3">
        <v>41944</v>
      </c>
      <c r="B195" s="1">
        <f>((SUM(Plan2!B184:B195)/SUM(Plan2!B172:B183))*100)-100</f>
        <v>-5.6598382148923747</v>
      </c>
      <c r="C195" s="1">
        <f>((SUM(Plan2!C184:C195)/SUM(Plan2!C172:C183))*100)-100</f>
        <v>6.394827245475625</v>
      </c>
      <c r="D195" s="1">
        <f>((SUM(Plan2!D184:D195)/SUM(Plan2!D172:D183))*100)-100</f>
        <v>11.769604174520907</v>
      </c>
      <c r="E195" s="1">
        <f>((SUM(Plan2!E184:E195)/SUM(Plan2!E172:E183))*100)-100</f>
        <v>23.189425555925183</v>
      </c>
      <c r="F195" s="1">
        <f>((SUM(Plan2!F184:F195)/SUM(Plan2!F172:F183))*100)-100</f>
        <v>14.506946633276144</v>
      </c>
      <c r="G195" s="1">
        <f>((SUM(Plan2!G184:G195)/SUM(Plan2!G172:G183))*100)-100</f>
        <v>25.334318382956297</v>
      </c>
      <c r="H195" s="1">
        <f>((SUM(Plan2!H184:H195)/SUM(Plan2!H172:H183))*100)-100</f>
        <v>2.6020754745386085</v>
      </c>
      <c r="I195" s="1">
        <f>((SUM(Plan2!I184:I195)/SUM(Plan2!I172:I183))*100)-100</f>
        <v>-3.4567211314870718</v>
      </c>
      <c r="J195" s="1">
        <f>((SUM(Plan2!J184:J195)/SUM(Plan2!J172:J183))*100)-100</f>
        <v>-3.4825306907706732</v>
      </c>
      <c r="K195" s="44"/>
      <c r="L195" s="39"/>
      <c r="M195" s="39"/>
      <c r="N195" s="39"/>
      <c r="O195" s="39"/>
      <c r="P195" s="39"/>
      <c r="Q195" s="38"/>
    </row>
    <row r="196" spans="1:17" x14ac:dyDescent="0.25">
      <c r="A196" s="3">
        <v>41974</v>
      </c>
      <c r="B196" s="1">
        <f>((SUM(Plan2!B185:B196)/SUM(Plan2!B173:B184))*100)-100</f>
        <v>-4.7591482621053984</v>
      </c>
      <c r="C196" s="1">
        <f>((SUM(Plan2!C185:C196)/SUM(Plan2!C173:C184))*100)-100</f>
        <v>6.61617263399026</v>
      </c>
      <c r="D196" s="1">
        <f>((SUM(Plan2!D185:D196)/SUM(Plan2!D173:D184))*100)-100</f>
        <v>6.8788252919521824</v>
      </c>
      <c r="E196" s="1">
        <f>((SUM(Plan2!E185:E196)/SUM(Plan2!E173:E184))*100)-100</f>
        <v>22.209243204033839</v>
      </c>
      <c r="F196" s="1">
        <f>((SUM(Plan2!F185:F196)/SUM(Plan2!F173:F184))*100)-100</f>
        <v>16.041142308398832</v>
      </c>
      <c r="G196" s="1">
        <f>((SUM(Plan2!G185:G196)/SUM(Plan2!G173:G184))*100)-100</f>
        <v>28.366188910048265</v>
      </c>
      <c r="H196" s="1">
        <f>((SUM(Plan2!H185:H196)/SUM(Plan2!H173:H184))*100)-100</f>
        <v>3.0733096723034805</v>
      </c>
      <c r="I196" s="1">
        <f>((SUM(Plan2!I185:I196)/SUM(Plan2!I173:I184))*100)-100</f>
        <v>4.6160141903759637</v>
      </c>
      <c r="J196" s="1">
        <f>((SUM(Plan2!J185:J196)/SUM(Plan2!J173:J184))*100)-100</f>
        <v>2.5859922595628575</v>
      </c>
      <c r="K196" s="44"/>
      <c r="L196" s="39"/>
      <c r="M196" s="39"/>
      <c r="N196" s="39"/>
      <c r="O196" s="39"/>
      <c r="P196" s="39"/>
      <c r="Q196" s="38"/>
    </row>
    <row r="197" spans="1:17" x14ac:dyDescent="0.25">
      <c r="A197" s="3">
        <v>42005</v>
      </c>
      <c r="B197" s="1">
        <f>((SUM(Plan2!B186:B197)/SUM(Plan2!B174:B185))*100)-100</f>
        <v>-3.3334852900596985</v>
      </c>
      <c r="C197" s="1">
        <f>((SUM(Plan2!C186:C197)/SUM(Plan2!C174:C185))*100)-100</f>
        <v>6.2143386263258265</v>
      </c>
      <c r="D197" s="1">
        <f>((SUM(Plan2!D186:D197)/SUM(Plan2!D174:D185))*100)-100</f>
        <v>5.6828839877112642</v>
      </c>
      <c r="E197" s="1">
        <f>((SUM(Plan2!E186:E197)/SUM(Plan2!E174:E185))*100)-100</f>
        <v>20.811850775022791</v>
      </c>
      <c r="F197" s="1">
        <f>((SUM(Plan2!F186:F197)/SUM(Plan2!F174:F185))*100)-100</f>
        <v>14.091993703874223</v>
      </c>
      <c r="G197" s="1">
        <f>((SUM(Plan2!G186:G197)/SUM(Plan2!G174:G185))*100)-100</f>
        <v>21.61021637896836</v>
      </c>
      <c r="H197" s="1">
        <f>((SUM(Plan2!H186:H197)/SUM(Plan2!H174:H185))*100)-100</f>
        <v>3.4137764350906821</v>
      </c>
      <c r="I197" s="1">
        <f>((SUM(Plan2!I186:I197)/SUM(Plan2!I174:I185))*100)-100</f>
        <v>2.0119287195712729</v>
      </c>
      <c r="J197" s="1">
        <f>((SUM(Plan2!J186:J197)/SUM(Plan2!J174:J185))*100)-100</f>
        <v>0.8238276485551097</v>
      </c>
      <c r="K197" s="44"/>
      <c r="L197" s="39"/>
      <c r="M197" s="39"/>
      <c r="N197" s="39"/>
      <c r="O197" s="39"/>
      <c r="P197" s="39"/>
      <c r="Q197" s="38"/>
    </row>
    <row r="198" spans="1:17" x14ac:dyDescent="0.25">
      <c r="A198" s="3">
        <v>42036</v>
      </c>
      <c r="B198" s="1">
        <f>((SUM(Plan2!B187:B198)/SUM(Plan2!B175:B186))*100)-100</f>
        <v>-3.8510564174859496</v>
      </c>
      <c r="C198" s="1">
        <f>((SUM(Plan2!C187:C198)/SUM(Plan2!C175:C186))*100)-100</f>
        <v>5.5958255715293319</v>
      </c>
      <c r="D198" s="1">
        <f>((SUM(Plan2!D187:D198)/SUM(Plan2!D175:D186))*100)-100</f>
        <v>5.5941642133455076</v>
      </c>
      <c r="E198" s="1">
        <f>((SUM(Plan2!E187:E198)/SUM(Plan2!E175:E186))*100)-100</f>
        <v>14.67784142502407</v>
      </c>
      <c r="F198" s="1">
        <f>((SUM(Plan2!F187:F198)/SUM(Plan2!F175:F186))*100)-100</f>
        <v>11.512053589141019</v>
      </c>
      <c r="G198" s="1">
        <f>((SUM(Plan2!G187:G198)/SUM(Plan2!G175:G186))*100)-100</f>
        <v>17.107901978268657</v>
      </c>
      <c r="H198" s="1">
        <f>((SUM(Plan2!H187:H198)/SUM(Plan2!H175:H186))*100)-100</f>
        <v>10.241901597720954</v>
      </c>
      <c r="I198" s="1">
        <f>((SUM(Plan2!I187:I198)/SUM(Plan2!I175:I186))*100)-100</f>
        <v>-0.12707161914954668</v>
      </c>
      <c r="J198" s="1">
        <f>((SUM(Plan2!J187:J198)/SUM(Plan2!J175:J186))*100)-100</f>
        <v>-0.78671683265466186</v>
      </c>
      <c r="K198" s="44"/>
      <c r="L198" s="39"/>
      <c r="M198" s="39"/>
      <c r="N198" s="39"/>
      <c r="O198" s="39"/>
      <c r="P198" s="39"/>
      <c r="Q198" s="38"/>
    </row>
    <row r="199" spans="1:17" x14ac:dyDescent="0.25">
      <c r="A199" s="3">
        <v>42064</v>
      </c>
      <c r="B199" s="1">
        <f>((SUM(Plan2!B188:B199)/SUM(Plan2!B176:B187))*100)-100</f>
        <v>-6.1161581500596469</v>
      </c>
      <c r="C199" s="1">
        <f>((SUM(Plan2!C188:C199)/SUM(Plan2!C176:C187))*100)-100</f>
        <v>7.2054403880306097</v>
      </c>
      <c r="D199" s="1">
        <f>((SUM(Plan2!D188:D199)/SUM(Plan2!D176:D187))*100)-100</f>
        <v>4.9396646830995934</v>
      </c>
      <c r="E199" s="1">
        <f>((SUM(Plan2!E188:E199)/SUM(Plan2!E176:E187))*100)-100</f>
        <v>-5.8234542870516179</v>
      </c>
      <c r="F199" s="1">
        <f>((SUM(Plan2!F188:F199)/SUM(Plan2!F176:F187))*100)-100</f>
        <v>11.360749229753679</v>
      </c>
      <c r="G199" s="1">
        <f>((SUM(Plan2!G188:G199)/SUM(Plan2!G176:G187))*100)-100</f>
        <v>15.977837956312285</v>
      </c>
      <c r="H199" s="1">
        <f>((SUM(Plan2!H188:H199)/SUM(Plan2!H176:H187))*100)-100</f>
        <v>8.294827529731748</v>
      </c>
      <c r="I199" s="1">
        <f>((SUM(Plan2!I188:I199)/SUM(Plan2!I176:I187))*100)-100</f>
        <v>-5.1389095910873834</v>
      </c>
      <c r="J199" s="1">
        <f>((SUM(Plan2!J188:J199)/SUM(Plan2!J176:J187))*100)-100</f>
        <v>-5.4703823307254567</v>
      </c>
      <c r="K199" s="44"/>
      <c r="L199" s="39"/>
      <c r="M199" s="39"/>
      <c r="N199" s="39"/>
      <c r="O199" s="39"/>
      <c r="P199" s="39"/>
      <c r="Q199" s="38"/>
    </row>
    <row r="200" spans="1:17" x14ac:dyDescent="0.25">
      <c r="A200" s="3">
        <v>42095</v>
      </c>
      <c r="B200" s="1">
        <f>((SUM(Plan2!B189:B200)/SUM(Plan2!B177:B188))*100)-100</f>
        <v>-5.4569943456379804</v>
      </c>
      <c r="C200" s="1">
        <f>((SUM(Plan2!C189:C200)/SUM(Plan2!C177:C188))*100)-100</f>
        <v>6.3615960759801311</v>
      </c>
      <c r="D200" s="1">
        <f>((SUM(Plan2!D189:D200)/SUM(Plan2!D177:D188))*100)-100</f>
        <v>4.9074465487169476</v>
      </c>
      <c r="E200" s="1">
        <f>((SUM(Plan2!E189:E200)/SUM(Plan2!E177:E188))*100)-100</f>
        <v>-8.5475172216458901</v>
      </c>
      <c r="F200" s="1">
        <f>((SUM(Plan2!F189:F200)/SUM(Plan2!F177:F188))*100)-100</f>
        <v>10.585906868811378</v>
      </c>
      <c r="G200" s="1">
        <f>((SUM(Plan2!G189:G200)/SUM(Plan2!G177:G188))*100)-100</f>
        <v>13.747118271675703</v>
      </c>
      <c r="H200" s="1">
        <f>((SUM(Plan2!H189:H200)/SUM(Plan2!H177:H188))*100)-100</f>
        <v>6.1678448926617335</v>
      </c>
      <c r="I200" s="1">
        <f>((SUM(Plan2!I189:I200)/SUM(Plan2!I177:I188))*100)-100</f>
        <v>-4.1667659807299202</v>
      </c>
      <c r="J200" s="1">
        <f>((SUM(Plan2!J189:J200)/SUM(Plan2!J177:J188))*100)-100</f>
        <v>-4.5896787181775096</v>
      </c>
      <c r="K200" s="44"/>
      <c r="L200" s="39"/>
      <c r="M200" s="39"/>
      <c r="N200" s="39"/>
      <c r="O200" s="39"/>
      <c r="P200" s="39"/>
      <c r="Q200" s="38"/>
    </row>
    <row r="201" spans="1:17" x14ac:dyDescent="0.25">
      <c r="A201" s="3">
        <v>42125</v>
      </c>
      <c r="B201" s="1">
        <f>((SUM(Plan2!B190:B201)/SUM(Plan2!B178:B189))*100)-100</f>
        <v>-6.1300813030247525</v>
      </c>
      <c r="C201" s="1">
        <f>((SUM(Plan2!C190:C201)/SUM(Plan2!C178:C189))*100)-100</f>
        <v>0.51107320960743152</v>
      </c>
      <c r="D201" s="1">
        <f>((SUM(Plan2!D190:D201)/SUM(Plan2!D178:D189))*100)-100</f>
        <v>2.2783404343885678</v>
      </c>
      <c r="E201" s="1">
        <f>((SUM(Plan2!E190:E201)/SUM(Plan2!E178:E189))*100)-100</f>
        <v>-6.4838532422850221</v>
      </c>
      <c r="F201" s="1">
        <f>((SUM(Plan2!F190:F201)/SUM(Plan2!F178:F189))*100)-100</f>
        <v>8.3805237265658121</v>
      </c>
      <c r="G201" s="1">
        <f>((SUM(Plan2!G190:G201)/SUM(Plan2!G178:G189))*100)-100</f>
        <v>10.733922301425267</v>
      </c>
      <c r="H201" s="1">
        <f>((SUM(Plan2!H190:H201)/SUM(Plan2!H178:H189))*100)-100</f>
        <v>1.7172267714931024</v>
      </c>
      <c r="I201" s="1">
        <f>((SUM(Plan2!I190:I201)/SUM(Plan2!I178:I189))*100)-100</f>
        <v>-5.527019516828517</v>
      </c>
      <c r="J201" s="1">
        <f>((SUM(Plan2!J190:J201)/SUM(Plan2!J178:J189))*100)-100</f>
        <v>-5.6382844751464773</v>
      </c>
      <c r="K201" s="44"/>
      <c r="L201" s="39"/>
      <c r="M201" s="39"/>
      <c r="N201" s="39"/>
      <c r="O201" s="39"/>
      <c r="P201" s="39"/>
      <c r="Q201" s="38"/>
    </row>
    <row r="202" spans="1:17" x14ac:dyDescent="0.25">
      <c r="A202" s="3">
        <v>42156</v>
      </c>
      <c r="B202" s="1">
        <f>((SUM(Plan2!B191:B202)/SUM(Plan2!B179:B190))*100)-100</f>
        <v>-6.8054535003864629</v>
      </c>
      <c r="C202" s="1">
        <f>((SUM(Plan2!C191:C202)/SUM(Plan2!C179:C190))*100)-100</f>
        <v>-0.67489091918743327</v>
      </c>
      <c r="D202" s="1">
        <f>((SUM(Plan2!D191:D202)/SUM(Plan2!D179:D190))*100)-100</f>
        <v>0.85009844026460257</v>
      </c>
      <c r="E202" s="1">
        <f>((SUM(Plan2!E191:E202)/SUM(Plan2!E179:E190))*100)-100</f>
        <v>-2.9096614306753281</v>
      </c>
      <c r="F202" s="1">
        <f>((SUM(Plan2!F191:F202)/SUM(Plan2!F179:F190))*100)-100</f>
        <v>7.1953032793615108</v>
      </c>
      <c r="G202" s="1">
        <f>((SUM(Plan2!G191:G202)/SUM(Plan2!G179:G190))*100)-100</f>
        <v>10.659330148722333</v>
      </c>
      <c r="H202" s="1">
        <f>((SUM(Plan2!H191:H202)/SUM(Plan2!H179:H190))*100)-100</f>
        <v>-0.70871072219270559</v>
      </c>
      <c r="I202" s="1">
        <f>((SUM(Plan2!I191:I202)/SUM(Plan2!I179:I190))*100)-100</f>
        <v>-7.4677383129000958</v>
      </c>
      <c r="J202" s="1">
        <f>((SUM(Plan2!J191:J202)/SUM(Plan2!J179:J190))*100)-100</f>
        <v>-7.4454615252393666</v>
      </c>
      <c r="K202" s="44"/>
      <c r="L202" s="39"/>
      <c r="M202" s="39"/>
      <c r="N202" s="39"/>
      <c r="O202" s="39"/>
      <c r="P202" s="39"/>
      <c r="Q202" s="38"/>
    </row>
    <row r="203" spans="1:17" x14ac:dyDescent="0.25">
      <c r="A203" s="3">
        <v>42186</v>
      </c>
      <c r="B203" s="1">
        <f>((SUM(Plan2!B192:B203)/SUM(Plan2!B180:B191))*100)-100</f>
        <v>-6.3914920926090133</v>
      </c>
      <c r="C203" s="1">
        <f>((SUM(Plan2!C192:C203)/SUM(Plan2!C180:C191))*100)-100</f>
        <v>-0.88588422216280094</v>
      </c>
      <c r="D203" s="1">
        <f>((SUM(Plan2!D192:D203)/SUM(Plan2!D180:D191))*100)-100</f>
        <v>-1.5009760798904352</v>
      </c>
      <c r="E203" s="1">
        <f>((SUM(Plan2!E192:E203)/SUM(Plan2!E180:E191))*100)-100</f>
        <v>1.7035108030744226</v>
      </c>
      <c r="F203" s="1">
        <f>((SUM(Plan2!F192:F203)/SUM(Plan2!F180:F191))*100)-100</f>
        <v>5.5823233852706977</v>
      </c>
      <c r="G203" s="1">
        <f>((SUM(Plan2!G192:G203)/SUM(Plan2!G180:G191))*100)-100</f>
        <v>8.2771547789687503</v>
      </c>
      <c r="H203" s="1">
        <f>((SUM(Plan2!H192:H203)/SUM(Plan2!H180:H191))*100)-100</f>
        <v>-2.7082876801440676</v>
      </c>
      <c r="I203" s="1">
        <f>((SUM(Plan2!I192:I203)/SUM(Plan2!I180:I191))*100)-100</f>
        <v>-9.1242662602715825</v>
      </c>
      <c r="J203" s="1">
        <f>((SUM(Plan2!J192:J203)/SUM(Plan2!J180:J191))*100)-100</f>
        <v>-8.4008337562084279</v>
      </c>
      <c r="K203" s="44"/>
      <c r="L203" s="39"/>
      <c r="M203" s="39"/>
      <c r="N203" s="39"/>
      <c r="O203" s="39"/>
      <c r="P203" s="39"/>
      <c r="Q203" s="38"/>
    </row>
    <row r="204" spans="1:17" x14ac:dyDescent="0.25">
      <c r="A204" s="3">
        <v>42217</v>
      </c>
      <c r="B204" s="1">
        <f>((SUM(Plan2!B193:B204)/SUM(Plan2!B181:B192))*100)-100</f>
        <v>-5.6088703136073832</v>
      </c>
      <c r="C204" s="1">
        <f>((SUM(Plan2!C193:C204)/SUM(Plan2!C181:C192))*100)-100</f>
        <v>-0.78066727716272055</v>
      </c>
      <c r="D204" s="1">
        <f>((SUM(Plan2!D193:D204)/SUM(Plan2!D181:D192))*100)-100</f>
        <v>-3.1049277425882309</v>
      </c>
      <c r="E204" s="1">
        <f>((SUM(Plan2!E193:E204)/SUM(Plan2!E181:E192))*100)-100</f>
        <v>10.536158529026252</v>
      </c>
      <c r="F204" s="1">
        <f>((SUM(Plan2!F193:F204)/SUM(Plan2!F181:F192))*100)-100</f>
        <v>4.6587024837040332</v>
      </c>
      <c r="G204" s="1">
        <f>((SUM(Plan2!G193:G204)/SUM(Plan2!G181:G192))*100)-100</f>
        <v>5.5396838275379565</v>
      </c>
      <c r="H204" s="1">
        <f>((SUM(Plan2!H193:H204)/SUM(Plan2!H181:H192))*100)-100</f>
        <v>-12.000468860216841</v>
      </c>
      <c r="I204" s="1">
        <f>((SUM(Plan2!I193:I204)/SUM(Plan2!I181:I192))*100)-100</f>
        <v>-9.0931291715090623</v>
      </c>
      <c r="J204" s="1">
        <f>((SUM(Plan2!J193:J204)/SUM(Plan2!J181:J192))*100)-100</f>
        <v>-8.0404175869158649</v>
      </c>
      <c r="K204" s="44"/>
      <c r="L204" s="39"/>
      <c r="M204" s="39"/>
      <c r="N204" s="39"/>
      <c r="O204" s="39"/>
      <c r="P204" s="39"/>
      <c r="Q204" s="38"/>
    </row>
    <row r="205" spans="1:17" x14ac:dyDescent="0.25">
      <c r="A205" s="3">
        <v>42248</v>
      </c>
      <c r="B205" s="1">
        <f>((SUM(Plan2!B194:B205)/SUM(Plan2!B182:B193))*100)-100</f>
        <v>-3.8351639694526369</v>
      </c>
      <c r="C205" s="1">
        <f>((SUM(Plan2!C194:C205)/SUM(Plan2!C182:C193))*100)-100</f>
        <v>-1.3714644172156198</v>
      </c>
      <c r="D205" s="1">
        <f>((SUM(Plan2!D194:D205)/SUM(Plan2!D182:D193))*100)-100</f>
        <v>-4.491146649209071</v>
      </c>
      <c r="E205" s="1">
        <f>((SUM(Plan2!E194:E205)/SUM(Plan2!E182:E193))*100)-100</f>
        <v>15.888118436057312</v>
      </c>
      <c r="F205" s="1">
        <f>((SUM(Plan2!F194:F205)/SUM(Plan2!F182:F193))*100)-100</f>
        <v>1.6755076858884621</v>
      </c>
      <c r="G205" s="1">
        <f>((SUM(Plan2!G194:G205)/SUM(Plan2!G182:G193))*100)-100</f>
        <v>2.6766996393507156</v>
      </c>
      <c r="H205" s="1">
        <f>((SUM(Plan2!H194:H205)/SUM(Plan2!H182:H193))*100)-100</f>
        <v>-13.648869910190982</v>
      </c>
      <c r="I205" s="1">
        <f>((SUM(Plan2!I194:I205)/SUM(Plan2!I182:I193))*100)-100</f>
        <v>-7.7020036123299178</v>
      </c>
      <c r="J205" s="1">
        <f>((SUM(Plan2!J194:J205)/SUM(Plan2!J182:J193))*100)-100</f>
        <v>-6.1502701943750822</v>
      </c>
      <c r="K205" s="44"/>
      <c r="L205" s="39"/>
      <c r="M205" s="39"/>
      <c r="N205" s="39"/>
      <c r="O205" s="39"/>
      <c r="P205" s="39"/>
      <c r="Q205" s="38"/>
    </row>
    <row r="206" spans="1:17" x14ac:dyDescent="0.25">
      <c r="A206" s="3">
        <v>42278</v>
      </c>
      <c r="B206" s="1">
        <f>((SUM(Plan2!B195:B206)/SUM(Plan2!B183:B194))*100)-100</f>
        <v>-4.0127912089371875</v>
      </c>
      <c r="C206" s="1">
        <f>((SUM(Plan2!C195:C206)/SUM(Plan2!C183:C194))*100)-100</f>
        <v>-1.8069120610300473</v>
      </c>
      <c r="D206" s="1">
        <f>((SUM(Plan2!D195:D206)/SUM(Plan2!D183:D194))*100)-100</f>
        <v>-5.5378988782963461</v>
      </c>
      <c r="E206" s="1">
        <f>((SUM(Plan2!E195:E206)/SUM(Plan2!E183:E194))*100)-100</f>
        <v>15.426713726435452</v>
      </c>
      <c r="F206" s="1">
        <f>((SUM(Plan2!F195:F206)/SUM(Plan2!F183:F194))*100)-100</f>
        <v>-1.0578193448914419</v>
      </c>
      <c r="G206" s="1">
        <f>((SUM(Plan2!G195:G206)/SUM(Plan2!G183:G194))*100)-100</f>
        <v>1.5801417304510608</v>
      </c>
      <c r="H206" s="1">
        <f>((SUM(Plan2!H195:H206)/SUM(Plan2!H183:H194))*100)-100</f>
        <v>-15.538109977980824</v>
      </c>
      <c r="I206" s="1">
        <f>((SUM(Plan2!I195:I206)/SUM(Plan2!I183:I194))*100)-100</f>
        <v>-5.7360675042320963</v>
      </c>
      <c r="J206" s="1">
        <f>((SUM(Plan2!J195:J206)/SUM(Plan2!J183:J194))*100)-100</f>
        <v>-4.728148924537777</v>
      </c>
      <c r="K206" s="44"/>
      <c r="L206" s="39"/>
      <c r="M206" s="39"/>
      <c r="N206" s="39"/>
      <c r="O206" s="39"/>
      <c r="P206" s="39"/>
      <c r="Q206" s="38"/>
    </row>
    <row r="207" spans="1:17" x14ac:dyDescent="0.25">
      <c r="A207" s="3">
        <v>42309</v>
      </c>
      <c r="B207" s="1">
        <f>((SUM(Plan2!B196:B207)/SUM(Plan2!B184:B195))*100)-100</f>
        <v>-4.2803864504285656</v>
      </c>
      <c r="C207" s="1">
        <f>((SUM(Plan2!C196:C207)/SUM(Plan2!C184:C195))*100)-100</f>
        <v>-2.0830459190221546</v>
      </c>
      <c r="D207" s="1">
        <f>((SUM(Plan2!D196:D207)/SUM(Plan2!D184:D195))*100)-100</f>
        <v>-6.7023247875710297</v>
      </c>
      <c r="E207" s="1">
        <f>((SUM(Plan2!E196:E207)/SUM(Plan2!E184:E195))*100)-100</f>
        <v>17.724111383352721</v>
      </c>
      <c r="F207" s="1">
        <f>((SUM(Plan2!F196:F207)/SUM(Plan2!F184:F195))*100)-100</f>
        <v>-2.8972276402580661</v>
      </c>
      <c r="G207" s="1">
        <f>((SUM(Plan2!G196:G207)/SUM(Plan2!G184:G195))*100)-100</f>
        <v>-0.84190253998562525</v>
      </c>
      <c r="H207" s="1">
        <f>((SUM(Plan2!H196:H207)/SUM(Plan2!H184:H195))*100)-100</f>
        <v>-24.730938673721653</v>
      </c>
      <c r="I207" s="1">
        <f>((SUM(Plan2!I196:I207)/SUM(Plan2!I184:I195))*100)-100</f>
        <v>-8.1237903911627285</v>
      </c>
      <c r="J207" s="1">
        <f>((SUM(Plan2!J196:J207)/SUM(Plan2!J184:J195))*100)-100</f>
        <v>-6.6358420520472805</v>
      </c>
      <c r="K207" s="44"/>
      <c r="L207" s="39"/>
      <c r="M207" s="39"/>
      <c r="N207" s="39"/>
      <c r="O207" s="39"/>
      <c r="P207" s="39"/>
      <c r="Q207" s="38"/>
    </row>
    <row r="208" spans="1:17" x14ac:dyDescent="0.25">
      <c r="A208" s="3">
        <v>42339</v>
      </c>
      <c r="B208" s="1">
        <f>((SUM(Plan2!B197:B208)/SUM(Plan2!B185:B196))*100)-100</f>
        <v>-5.0527218824437057</v>
      </c>
      <c r="C208" s="1">
        <f>((SUM(Plan2!C197:C208)/SUM(Plan2!C185:C196))*100)-100</f>
        <v>-2.2692210061264291</v>
      </c>
      <c r="D208" s="1">
        <f>((SUM(Plan2!D197:D208)/SUM(Plan2!D185:D196))*100)-100</f>
        <v>-1.930614637001284</v>
      </c>
      <c r="E208" s="1">
        <f>((SUM(Plan2!E197:E208)/SUM(Plan2!E185:E196))*100)-100</f>
        <v>37.445558011050849</v>
      </c>
      <c r="F208" s="1">
        <f>((SUM(Plan2!F197:F208)/SUM(Plan2!F185:F196))*100)-100</f>
        <v>-5.5070875693698014</v>
      </c>
      <c r="G208" s="1">
        <f>((SUM(Plan2!G197:G208)/SUM(Plan2!G185:G196))*100)-100</f>
        <v>-3.5013063768654149</v>
      </c>
      <c r="H208" s="1">
        <f>((SUM(Plan2!H197:H208)/SUM(Plan2!H185:H196))*100)-100</f>
        <v>-26.820667890804657</v>
      </c>
      <c r="I208" s="1">
        <f>((SUM(Plan2!I197:I208)/SUM(Plan2!I185:I196))*100)-100</f>
        <v>-10.618259737648771</v>
      </c>
      <c r="J208" s="1">
        <f>((SUM(Plan2!J197:J208)/SUM(Plan2!J185:J196))*100)-100</f>
        <v>-8.9198741138496729</v>
      </c>
      <c r="K208" s="44"/>
      <c r="L208" s="39"/>
      <c r="M208" s="39"/>
      <c r="N208" s="39"/>
      <c r="O208" s="39"/>
      <c r="P208" s="39"/>
      <c r="Q208" s="38"/>
    </row>
    <row r="209" spans="1:17" x14ac:dyDescent="0.25">
      <c r="A209" s="3">
        <v>42370</v>
      </c>
      <c r="B209" s="1">
        <f>((SUM(Plan2!B198:B209)/SUM(Plan2!B186:B197))*100)-100</f>
        <v>-5.1770891088448963</v>
      </c>
      <c r="C209" s="1">
        <f>((SUM(Plan2!C198:C209)/SUM(Plan2!C186:C197))*100)-100</f>
        <v>-2.1519358065123413</v>
      </c>
      <c r="D209" s="1">
        <f>((SUM(Plan2!D198:D209)/SUM(Plan2!D186:D197))*100)-100</f>
        <v>-4.5092707242749555</v>
      </c>
      <c r="E209" s="1">
        <f>((SUM(Plan2!E198:E209)/SUM(Plan2!E186:E197))*100)-100</f>
        <v>33.27715035171255</v>
      </c>
      <c r="F209" s="1">
        <f>((SUM(Plan2!F198:F209)/SUM(Plan2!F186:F197))*100)-100</f>
        <v>-6.3667360559737602</v>
      </c>
      <c r="G209" s="1">
        <f>((SUM(Plan2!G198:G209)/SUM(Plan2!G186:G197))*100)-100</f>
        <v>-5.1549637302480278</v>
      </c>
      <c r="H209" s="1">
        <f>((SUM(Plan2!H198:H209)/SUM(Plan2!H186:H197))*100)-100</f>
        <v>-28.604433945504468</v>
      </c>
      <c r="I209" s="1">
        <f>((SUM(Plan2!I198:I209)/SUM(Plan2!I186:I197))*100)-100</f>
        <v>-9.9285741238015248</v>
      </c>
      <c r="J209" s="1">
        <f>((SUM(Plan2!J198:J209)/SUM(Plan2!J186:J197))*100)-100</f>
        <v>-8.4916397003246544</v>
      </c>
      <c r="K209" s="44"/>
      <c r="L209" s="39"/>
      <c r="M209" s="39"/>
      <c r="N209" s="39"/>
      <c r="O209" s="39"/>
      <c r="P209" s="39"/>
      <c r="Q209" s="38"/>
    </row>
    <row r="210" spans="1:17" x14ac:dyDescent="0.25">
      <c r="A210" s="3">
        <v>42401</v>
      </c>
      <c r="B210" s="1">
        <f>((SUM(Plan2!B199:B210)/SUM(Plan2!B187:B198))*100)-100</f>
        <v>-5.5818732426188546</v>
      </c>
      <c r="C210" s="1">
        <f>((SUM(Plan2!C199:C210)/SUM(Plan2!C187:C198))*100)-100</f>
        <v>-1.6592387619891582</v>
      </c>
      <c r="D210" s="1">
        <f>((SUM(Plan2!D199:D210)/SUM(Plan2!D187:D198))*100)-100</f>
        <v>-4.9112061431371217</v>
      </c>
      <c r="E210" s="1">
        <f>((SUM(Plan2!E199:E210)/SUM(Plan2!E187:E198))*100)-100</f>
        <v>43.5576451670712</v>
      </c>
      <c r="F210" s="1">
        <f>((SUM(Plan2!F199:F210)/SUM(Plan2!F187:F198))*100)-100</f>
        <v>-6.0734092570920666</v>
      </c>
      <c r="G210" s="1">
        <f>((SUM(Plan2!G199:G210)/SUM(Plan2!G187:G198))*100)-100</f>
        <v>-4.3680308358609921</v>
      </c>
      <c r="H210" s="1">
        <f>((SUM(Plan2!H199:H210)/SUM(Plan2!H187:H198))*100)-100</f>
        <v>-39.053141603171305</v>
      </c>
      <c r="I210" s="1">
        <f>((SUM(Plan2!I199:I210)/SUM(Plan2!I187:I198))*100)-100</f>
        <v>-10.346959210295921</v>
      </c>
      <c r="J210" s="1">
        <f>((SUM(Plan2!J199:J210)/SUM(Plan2!J187:J198))*100)-100</f>
        <v>-8.8433801754843842</v>
      </c>
      <c r="K210" s="44"/>
      <c r="L210" s="39"/>
      <c r="M210" s="39"/>
      <c r="N210" s="39"/>
      <c r="O210" s="39"/>
      <c r="P210" s="39"/>
      <c r="Q210" s="38"/>
    </row>
    <row r="211" spans="1:17" x14ac:dyDescent="0.25">
      <c r="A211" s="3">
        <v>42430</v>
      </c>
      <c r="B211" s="1">
        <f>((SUM(Plan2!B200:B211)/SUM(Plan2!B188:B199))*100)-100</f>
        <v>-4.4674645689521668</v>
      </c>
      <c r="C211" s="1">
        <f>((SUM(Plan2!C200:C211)/SUM(Plan2!C188:C199))*100)-100</f>
        <v>-5.1559787769910486</v>
      </c>
      <c r="D211" s="1">
        <f>((SUM(Plan2!D200:D211)/SUM(Plan2!D188:D199))*100)-100</f>
        <v>-6.7007647645485093</v>
      </c>
      <c r="E211" s="1">
        <f>((SUM(Plan2!E200:E211)/SUM(Plan2!E188:E199))*100)-100</f>
        <v>60.307390983993173</v>
      </c>
      <c r="F211" s="1">
        <f>((SUM(Plan2!F200:F211)/SUM(Plan2!F188:F199))*100)-100</f>
        <v>-7.3725133917886012</v>
      </c>
      <c r="G211" s="1">
        <f>((SUM(Plan2!G200:G211)/SUM(Plan2!G188:G199))*100)-100</f>
        <v>-6.4286090990013633</v>
      </c>
      <c r="H211" s="1">
        <f>((SUM(Plan2!H200:H211)/SUM(Plan2!H188:H199))*100)-100</f>
        <v>-38.647895997748194</v>
      </c>
      <c r="I211" s="1">
        <f>((SUM(Plan2!I200:I211)/SUM(Plan2!I188:I199))*100)-100</f>
        <v>-8.4695072157170586</v>
      </c>
      <c r="J211" s="1">
        <f>((SUM(Plan2!J200:J211)/SUM(Plan2!J188:J199))*100)-100</f>
        <v>-6.9908737642166159</v>
      </c>
      <c r="K211" s="44"/>
      <c r="L211" s="39"/>
      <c r="M211" s="39"/>
      <c r="N211" s="39"/>
      <c r="O211" s="39"/>
      <c r="P211" s="39"/>
      <c r="Q211" s="38"/>
    </row>
    <row r="212" spans="1:17" x14ac:dyDescent="0.25">
      <c r="A212" s="3">
        <v>42461</v>
      </c>
      <c r="B212" s="1">
        <f>((SUM(Plan2!B201:B212)/SUM(Plan2!B189:B200))*100)-100</f>
        <v>-6.1177715082214377</v>
      </c>
      <c r="C212" s="1">
        <f>((SUM(Plan2!C201:C212)/SUM(Plan2!C189:C200))*100)-100</f>
        <v>-6.5971452423521129</v>
      </c>
      <c r="D212" s="1">
        <f>((SUM(Plan2!D201:D212)/SUM(Plan2!D189:D200))*100)-100</f>
        <v>-7.7050108048630932</v>
      </c>
      <c r="E212" s="1">
        <f>((SUM(Plan2!E201:E212)/SUM(Plan2!E189:E200))*100)-100</f>
        <v>68.695281916769233</v>
      </c>
      <c r="F212" s="1">
        <f>((SUM(Plan2!F201:F212)/SUM(Plan2!F189:F200))*100)-100</f>
        <v>-7.7252457004206292</v>
      </c>
      <c r="G212" s="1">
        <f>((SUM(Plan2!G201:G212)/SUM(Plan2!G189:G200))*100)-100</f>
        <v>-7.5477819372875388</v>
      </c>
      <c r="H212" s="1">
        <f>((SUM(Plan2!H201:H212)/SUM(Plan2!H189:H200))*100)-100</f>
        <v>-38.550064529414442</v>
      </c>
      <c r="I212" s="1">
        <f>((SUM(Plan2!I201:I212)/SUM(Plan2!I189:I200))*100)-100</f>
        <v>-9.5609813573046267</v>
      </c>
      <c r="J212" s="1">
        <f>((SUM(Plan2!J201:J212)/SUM(Plan2!J189:J200))*100)-100</f>
        <v>-8.187208503462756</v>
      </c>
      <c r="K212" s="44"/>
      <c r="L212" s="39"/>
      <c r="M212" s="39"/>
      <c r="N212" s="39"/>
      <c r="O212" s="39"/>
      <c r="P212" s="39"/>
      <c r="Q212" s="38"/>
    </row>
    <row r="213" spans="1:17" x14ac:dyDescent="0.25">
      <c r="A213" s="3">
        <v>42491</v>
      </c>
      <c r="B213" s="1">
        <f>((SUM(Plan2!B202:B213)/SUM(Plan2!B190:B201))*100)-100</f>
        <v>-6.5015871734030952</v>
      </c>
      <c r="C213" s="1">
        <f>((SUM(Plan2!C202:C213)/SUM(Plan2!C190:C201))*100)-100</f>
        <v>-4.8494025707645676</v>
      </c>
      <c r="D213" s="1">
        <f>((SUM(Plan2!D202:D213)/SUM(Plan2!D190:D201))*100)-100</f>
        <v>-7.5954841011459848</v>
      </c>
      <c r="E213" s="1">
        <f>((SUM(Plan2!E202:E213)/SUM(Plan2!E190:E201))*100)-100</f>
        <v>61.322345005039693</v>
      </c>
      <c r="F213" s="1">
        <f>((SUM(Plan2!F202:F213)/SUM(Plan2!F190:F201))*100)-100</f>
        <v>-7.4091510431617991</v>
      </c>
      <c r="G213" s="1">
        <f>((SUM(Plan2!G202:G213)/SUM(Plan2!G190:G201))*100)-100</f>
        <v>-7.4411621217698354</v>
      </c>
      <c r="H213" s="1">
        <f>((SUM(Plan2!H202:H213)/SUM(Plan2!H190:H201))*100)-100</f>
        <v>-40.38113560971496</v>
      </c>
      <c r="I213" s="1">
        <f>((SUM(Plan2!I202:I213)/SUM(Plan2!I190:I201))*100)-100</f>
        <v>-9.3953096592624235</v>
      </c>
      <c r="J213" s="1">
        <f>((SUM(Plan2!J202:J213)/SUM(Plan2!J190:J201))*100)-100</f>
        <v>-8.1384260429061754</v>
      </c>
      <c r="K213" s="44"/>
      <c r="L213" s="39"/>
      <c r="M213" s="39"/>
      <c r="N213" s="39"/>
      <c r="O213" s="39"/>
      <c r="P213" s="39"/>
      <c r="Q213" s="38"/>
    </row>
    <row r="214" spans="1:17" x14ac:dyDescent="0.25">
      <c r="A214" s="3">
        <v>42522</v>
      </c>
      <c r="B214" s="1">
        <f>((SUM(Plan2!B203:B214)/SUM(Plan2!B191:B202))*100)-100</f>
        <v>-7.0791345600525517</v>
      </c>
      <c r="C214" s="1">
        <f>((SUM(Plan2!C203:C214)/SUM(Plan2!C191:C202))*100)-100</f>
        <v>-5.5773856451775856</v>
      </c>
      <c r="D214" s="1">
        <f>((SUM(Plan2!D203:D214)/SUM(Plan2!D191:D202))*100)-100</f>
        <v>-8.067730400243704</v>
      </c>
      <c r="E214" s="1">
        <f>((SUM(Plan2!E203:E214)/SUM(Plan2!E191:E202))*100)-100</f>
        <v>55.567156643463534</v>
      </c>
      <c r="F214" s="1">
        <f>((SUM(Plan2!F203:F214)/SUM(Plan2!F191:F202))*100)-100</f>
        <v>-8.0633219258050275</v>
      </c>
      <c r="G214" s="1">
        <f>((SUM(Plan2!G203:G214)/SUM(Plan2!G191:G202))*100)-100</f>
        <v>-8.8243713439553915</v>
      </c>
      <c r="H214" s="1">
        <f>((SUM(Plan2!H203:H214)/SUM(Plan2!H191:H202))*100)-100</f>
        <v>-39.972363562863656</v>
      </c>
      <c r="I214" s="1">
        <f>((SUM(Plan2!I203:I214)/SUM(Plan2!I191:I202))*100)-100</f>
        <v>-8.092164538924834</v>
      </c>
      <c r="J214" s="1">
        <f>((SUM(Plan2!J203:J214)/SUM(Plan2!J191:J202))*100)-100</f>
        <v>-7.2426537473494932</v>
      </c>
      <c r="K214" s="44"/>
      <c r="L214" s="39"/>
      <c r="M214" s="39"/>
      <c r="N214" s="39"/>
      <c r="O214" s="39"/>
      <c r="P214" s="39"/>
      <c r="Q214" s="38"/>
    </row>
    <row r="215" spans="1:17" x14ac:dyDescent="0.25">
      <c r="A215" s="3">
        <v>42552</v>
      </c>
      <c r="B215" s="1">
        <f>((SUM(Plan2!B204:B215)/SUM(Plan2!B192:B203))*100)-100</f>
        <v>-8.6810508925876206</v>
      </c>
      <c r="C215" s="1">
        <f>((SUM(Plan2!C204:C215)/SUM(Plan2!C192:C203))*100)-100</f>
        <v>-6.5896220261759595</v>
      </c>
      <c r="D215" s="1">
        <f>((SUM(Plan2!D204:D215)/SUM(Plan2!D192:D203))*100)-100</f>
        <v>-7.7396762253093243</v>
      </c>
      <c r="E215" s="1">
        <f>((SUM(Plan2!E204:E215)/SUM(Plan2!E192:E203))*100)-100</f>
        <v>43.953181658311024</v>
      </c>
      <c r="F215" s="1">
        <f>((SUM(Plan2!F204:F215)/SUM(Plan2!F192:F203))*100)-100</f>
        <v>-9.2737809203277237</v>
      </c>
      <c r="G215" s="1">
        <f>((SUM(Plan2!G204:G215)/SUM(Plan2!G192:G203))*100)-100</f>
        <v>-9.0989889905864914</v>
      </c>
      <c r="H215" s="1">
        <f>((SUM(Plan2!H204:H215)/SUM(Plan2!H192:H203))*100)-100</f>
        <v>-39.839589845102211</v>
      </c>
      <c r="I215" s="1">
        <f>((SUM(Plan2!I204:I215)/SUM(Plan2!I192:I203))*100)-100</f>
        <v>-8.4462201948741722</v>
      </c>
      <c r="J215" s="1">
        <f>((SUM(Plan2!J204:J215)/SUM(Plan2!J192:J203))*100)-100</f>
        <v>-8.0098754639264769</v>
      </c>
      <c r="K215" s="44"/>
      <c r="L215" s="39"/>
      <c r="M215" s="39"/>
      <c r="N215" s="39"/>
      <c r="O215" s="39"/>
      <c r="P215" s="39"/>
      <c r="Q215" s="38"/>
    </row>
    <row r="216" spans="1:17" x14ac:dyDescent="0.25">
      <c r="A216" s="3">
        <v>42583</v>
      </c>
      <c r="B216" s="1">
        <f>((SUM(Plan2!B205:B216)/SUM(Plan2!B193:B204))*100)-100</f>
        <v>-9.5129283910652163</v>
      </c>
      <c r="C216" s="1">
        <f>((SUM(Plan2!C205:C216)/SUM(Plan2!C193:C204))*100)-100</f>
        <v>-6.6934287636855885</v>
      </c>
      <c r="D216" s="1">
        <f>((SUM(Plan2!D205:D216)/SUM(Plan2!D193:D204))*100)-100</f>
        <v>-8.3391765374870914</v>
      </c>
      <c r="E216" s="1">
        <f>((SUM(Plan2!E205:E216)/SUM(Plan2!E193:E204))*100)-100</f>
        <v>34.034884482247605</v>
      </c>
      <c r="F216" s="1">
        <f>((SUM(Plan2!F205:F216)/SUM(Plan2!F193:F204))*100)-100</f>
        <v>-9.2910715729195346</v>
      </c>
      <c r="G216" s="1">
        <f>((SUM(Plan2!G205:G216)/SUM(Plan2!G193:G204))*100)-100</f>
        <v>-8.6971597158588878</v>
      </c>
      <c r="H216" s="1">
        <f>((SUM(Plan2!H205:H216)/SUM(Plan2!H193:H204))*100)-100</f>
        <v>-41.221852308525698</v>
      </c>
      <c r="I216" s="1">
        <f>((SUM(Plan2!I205:I216)/SUM(Plan2!I193:I204))*100)-100</f>
        <v>-8.9655733652435998</v>
      </c>
      <c r="J216" s="1">
        <f>((SUM(Plan2!J205:J216)/SUM(Plan2!J193:J204))*100)-100</f>
        <v>-8.782531412228451</v>
      </c>
      <c r="K216" s="44"/>
      <c r="L216" s="39"/>
      <c r="M216" s="39"/>
      <c r="N216" s="39"/>
      <c r="O216" s="39"/>
      <c r="P216" s="39"/>
      <c r="Q216" s="38"/>
    </row>
    <row r="217" spans="1:17" x14ac:dyDescent="0.25">
      <c r="A217" s="3">
        <v>42614</v>
      </c>
      <c r="B217" s="1">
        <f>((SUM(Plan2!B206:B217)/SUM(Plan2!B194:B205))*100)-100</f>
        <v>-11.602592815263662</v>
      </c>
      <c r="C217" s="1">
        <f>((SUM(Plan2!C206:C217)/SUM(Plan2!C194:C205))*100)-100</f>
        <v>-6.6247877116350651</v>
      </c>
      <c r="D217" s="1">
        <f>((SUM(Plan2!D206:D217)/SUM(Plan2!D194:D205))*100)-100</f>
        <v>-7.895455196307779</v>
      </c>
      <c r="E217" s="1">
        <f>((SUM(Plan2!E206:E217)/SUM(Plan2!E194:E205))*100)-100</f>
        <v>12.43562567820284</v>
      </c>
      <c r="F217" s="1">
        <f>((SUM(Plan2!F206:F217)/SUM(Plan2!F194:F205))*100)-100</f>
        <v>-8.735552040035671</v>
      </c>
      <c r="G217" s="1">
        <f>((SUM(Plan2!G206:G217)/SUM(Plan2!G194:G205))*100)-100</f>
        <v>-8.1985638233963698</v>
      </c>
      <c r="H217" s="1">
        <f>((SUM(Plan2!H206:H217)/SUM(Plan2!H194:H205))*100)-100</f>
        <v>-41.28696317730104</v>
      </c>
      <c r="I217" s="1">
        <f>((SUM(Plan2!I206:I217)/SUM(Plan2!I194:I205))*100)-100</f>
        <v>-11.180954760833202</v>
      </c>
      <c r="J217" s="1">
        <f>((SUM(Plan2!J206:J217)/SUM(Plan2!J194:J205))*100)-100</f>
        <v>-12.028204809986477</v>
      </c>
      <c r="K217" s="44"/>
      <c r="L217" s="39"/>
      <c r="M217" s="39"/>
      <c r="N217" s="39"/>
      <c r="O217" s="39"/>
      <c r="P217" s="39"/>
      <c r="Q217" s="38"/>
    </row>
    <row r="218" spans="1:17" x14ac:dyDescent="0.25">
      <c r="A218" s="3">
        <v>42644</v>
      </c>
      <c r="B218" s="1">
        <f>((SUM(Plan2!B207:B218)/SUM(Plan2!B195:B206))*100)-100</f>
        <v>-11.360594432634002</v>
      </c>
      <c r="C218" s="1">
        <f>((SUM(Plan2!C207:C218)/SUM(Plan2!C195:C206))*100)-100</f>
        <v>-6.2106887914837472</v>
      </c>
      <c r="D218" s="1">
        <f>((SUM(Plan2!D207:D218)/SUM(Plan2!D195:D206))*100)-100</f>
        <v>-5.384596206450297</v>
      </c>
      <c r="E218" s="1">
        <f>((SUM(Plan2!E207:E218)/SUM(Plan2!E195:E206))*100)-100</f>
        <v>8.3566175435175722</v>
      </c>
      <c r="F218" s="1">
        <f>((SUM(Plan2!F207:F218)/SUM(Plan2!F195:F206))*100)-100</f>
        <v>-7.5463479485820386</v>
      </c>
      <c r="G218" s="1">
        <f>((SUM(Plan2!G207:G218)/SUM(Plan2!G195:G206))*100)-100</f>
        <v>-8.2156224287445241</v>
      </c>
      <c r="H218" s="1">
        <f>((SUM(Plan2!H207:H218)/SUM(Plan2!H195:H206))*100)-100</f>
        <v>-40.445415678273434</v>
      </c>
      <c r="I218" s="1">
        <f>((SUM(Plan2!I207:I218)/SUM(Plan2!I195:I206))*100)-100</f>
        <v>-12.870448781995933</v>
      </c>
      <c r="J218" s="1">
        <f>((SUM(Plan2!J207:J218)/SUM(Plan2!J195:J206))*100)-100</f>
        <v>-13.212981664545509</v>
      </c>
      <c r="K218" s="44"/>
      <c r="L218" s="39"/>
      <c r="M218" s="39"/>
      <c r="N218" s="39"/>
      <c r="O218" s="39"/>
      <c r="P218" s="39"/>
      <c r="Q218" s="38"/>
    </row>
    <row r="219" spans="1:17" x14ac:dyDescent="0.25">
      <c r="A219" s="3">
        <v>42675</v>
      </c>
      <c r="B219" s="1">
        <f>((SUM(Plan2!B208:B219)/SUM(Plan2!B196:B207))*100)-100</f>
        <v>-11.881467612602691</v>
      </c>
      <c r="C219" s="1">
        <f>((SUM(Plan2!C208:C219)/SUM(Plan2!C196:C207))*100)-100</f>
        <v>-6.0766272579395206</v>
      </c>
      <c r="D219" s="1">
        <f>((SUM(Plan2!D208:D219)/SUM(Plan2!D196:D207))*100)-100</f>
        <v>-3.5468459144132822</v>
      </c>
      <c r="E219" s="1">
        <f>((SUM(Plan2!E208:E219)/SUM(Plan2!E196:E207))*100)-100</f>
        <v>-0.9415524090246663</v>
      </c>
      <c r="F219" s="1">
        <f>((SUM(Plan2!F208:F219)/SUM(Plan2!F196:F207))*100)-100</f>
        <v>-7.2796830649980961</v>
      </c>
      <c r="G219" s="1">
        <f>((SUM(Plan2!G208:G219)/SUM(Plan2!G196:G207))*100)-100</f>
        <v>-0.41240289700368749</v>
      </c>
      <c r="H219" s="1">
        <f>((SUM(Plan2!H208:H219)/SUM(Plan2!H196:H207))*100)-100</f>
        <v>-35.722237188667776</v>
      </c>
      <c r="I219" s="1">
        <f>((SUM(Plan2!I208:I219)/SUM(Plan2!I196:I207))*100)-100</f>
        <v>-11.33280642048598</v>
      </c>
      <c r="J219" s="1">
        <f>((SUM(Plan2!J208:J219)/SUM(Plan2!J196:J207))*100)-100</f>
        <v>-12.049466706851447</v>
      </c>
      <c r="K219" s="44"/>
      <c r="L219" s="39"/>
      <c r="M219" s="39"/>
      <c r="N219" s="39"/>
      <c r="O219" s="39"/>
      <c r="P219" s="39"/>
      <c r="Q219" s="38"/>
    </row>
    <row r="220" spans="1:17" x14ac:dyDescent="0.25">
      <c r="A220" s="3">
        <v>42705</v>
      </c>
      <c r="B220" s="1">
        <f>((SUM(Plan2!B209:B220)/SUM(Plan2!B197:B208))*100)-100</f>
        <v>-12.14460822037978</v>
      </c>
      <c r="C220" s="1">
        <f>((SUM(Plan2!C209:C220)/SUM(Plan2!C197:C208))*100)-100</f>
        <v>-5.6266847387560546</v>
      </c>
      <c r="D220" s="1">
        <f>((SUM(Plan2!D209:D220)/SUM(Plan2!D197:D208))*100)-100</f>
        <v>-8.0816356789894712</v>
      </c>
      <c r="E220" s="1">
        <f>((SUM(Plan2!E209:E220)/SUM(Plan2!E197:E208))*100)-100</f>
        <v>-27.724212551383104</v>
      </c>
      <c r="F220" s="1">
        <f>((SUM(Plan2!F209:F220)/SUM(Plan2!F197:F208))*100)-100</f>
        <v>-6.157560092805042</v>
      </c>
      <c r="G220" s="1">
        <f>((SUM(Plan2!G209:G220)/SUM(Plan2!G197:G208))*100)-100</f>
        <v>9.4159142429403886</v>
      </c>
      <c r="H220" s="1">
        <f>((SUM(Plan2!H209:H220)/SUM(Plan2!H197:H208))*100)-100</f>
        <v>-34.605680284057044</v>
      </c>
      <c r="I220" s="1">
        <f>((SUM(Plan2!I209:I220)/SUM(Plan2!I197:I208))*100)-100</f>
        <v>-9.2368605001217077</v>
      </c>
      <c r="J220" s="1">
        <f>((SUM(Plan2!J209:J220)/SUM(Plan2!J197:J208))*100)-100</f>
        <v>-10.270171275474709</v>
      </c>
      <c r="K220" s="44"/>
      <c r="L220" s="39"/>
      <c r="M220" s="39"/>
      <c r="N220" s="39"/>
      <c r="O220" s="39"/>
      <c r="P220" s="39"/>
      <c r="Q220" s="38"/>
    </row>
    <row r="221" spans="1:17" x14ac:dyDescent="0.25">
      <c r="A221" s="3">
        <v>42736</v>
      </c>
      <c r="B221" s="1">
        <f>((SUM(Plan2!B210:B221)/SUM(Plan2!B198:B209))*100)-100</f>
        <v>-12.124918346966084</v>
      </c>
      <c r="C221" s="1">
        <f>((SUM(Plan2!C210:C221)/SUM(Plan2!C198:C209))*100)-100</f>
        <v>-5.2587393377773566</v>
      </c>
      <c r="D221" s="1">
        <f>((SUM(Plan2!D210:D221)/SUM(Plan2!D198:D209))*100)-100</f>
        <v>-3.6476796427631655</v>
      </c>
      <c r="E221" s="1">
        <f>((SUM(Plan2!E210:E221)/SUM(Plan2!E198:E209))*100)-100</f>
        <v>-24.906449828646217</v>
      </c>
      <c r="F221" s="1">
        <f>((SUM(Plan2!F210:F221)/SUM(Plan2!F198:F209))*100)-100</f>
        <v>-4.2483964572801085</v>
      </c>
      <c r="G221" s="1">
        <f>((SUM(Plan2!G210:G221)/SUM(Plan2!G198:G209))*100)-100</f>
        <v>12.095852592222172</v>
      </c>
      <c r="H221" s="1">
        <f>((SUM(Plan2!H210:H221)/SUM(Plan2!H198:H209))*100)-100</f>
        <v>-32.828069245168606</v>
      </c>
      <c r="I221" s="1">
        <f>((SUM(Plan2!I210:I221)/SUM(Plan2!I198:I209))*100)-100</f>
        <v>-8.776141736296708</v>
      </c>
      <c r="J221" s="1">
        <f>((SUM(Plan2!J210:J221)/SUM(Plan2!J198:J209))*100)-100</f>
        <v>-9.867141821600967</v>
      </c>
      <c r="K221" s="44"/>
      <c r="L221" s="39"/>
      <c r="M221" s="39"/>
      <c r="N221" s="39"/>
      <c r="O221" s="39"/>
      <c r="P221" s="39"/>
      <c r="Q221" s="38"/>
    </row>
    <row r="222" spans="1:17" x14ac:dyDescent="0.25">
      <c r="A222" s="3">
        <v>42767</v>
      </c>
      <c r="B222" s="1">
        <f>((SUM(Plan2!B211:B222)/SUM(Plan2!B199:B210))*100)-100</f>
        <v>-12.362553164737619</v>
      </c>
      <c r="C222" s="1">
        <f>((SUM(Plan2!C211:C222)/SUM(Plan2!C199:C210))*100)-100</f>
        <v>-8.0233629142710186</v>
      </c>
      <c r="D222" s="1">
        <f>((SUM(Plan2!D211:D222)/SUM(Plan2!D199:D210))*100)-100</f>
        <v>-4.2264075502608733</v>
      </c>
      <c r="E222" s="1">
        <f>((SUM(Plan2!E211:E222)/SUM(Plan2!E199:E210))*100)-100</f>
        <v>-33.364770903305853</v>
      </c>
      <c r="F222" s="1">
        <f>((SUM(Plan2!F211:F222)/SUM(Plan2!F199:F210))*100)-100</f>
        <v>-4.557486887312109</v>
      </c>
      <c r="G222" s="1">
        <f>((SUM(Plan2!G211:G222)/SUM(Plan2!G199:G210))*100)-100</f>
        <v>13.137451735724696</v>
      </c>
      <c r="H222" s="1">
        <f>((SUM(Plan2!H211:H222)/SUM(Plan2!H199:H210))*100)-100</f>
        <v>-15.96808766554426</v>
      </c>
      <c r="I222" s="1">
        <f>((SUM(Plan2!I211:I222)/SUM(Plan2!I199:I210))*100)-100</f>
        <v>-7.2031765198080961</v>
      </c>
      <c r="J222" s="1">
        <f>((SUM(Plan2!J211:J222)/SUM(Plan2!J199:J210))*100)-100</f>
        <v>-8.7963680101562147</v>
      </c>
      <c r="K222" s="44"/>
      <c r="L222" s="39"/>
      <c r="M222" s="39"/>
      <c r="N222" s="39"/>
      <c r="O222" s="39"/>
      <c r="P222" s="39"/>
      <c r="Q222" s="38"/>
    </row>
    <row r="223" spans="1:17" x14ac:dyDescent="0.25">
      <c r="A223" s="3">
        <v>42795</v>
      </c>
      <c r="B223" s="1">
        <f>((SUM(Plan2!B212:B223)/SUM(Plan2!B200:B211))*100)-100</f>
        <v>-12.966818329073433</v>
      </c>
      <c r="C223" s="1">
        <f>((SUM(Plan2!C212:C223)/SUM(Plan2!C200:C211))*100)-100</f>
        <v>-8.59104685225482</v>
      </c>
      <c r="D223" s="1">
        <f>((SUM(Plan2!D212:D223)/SUM(Plan2!D200:D211))*100)-100</f>
        <v>-3.1674124960910177</v>
      </c>
      <c r="E223" s="1">
        <f>((SUM(Plan2!E212:E223)/SUM(Plan2!E200:E211))*100)-100</f>
        <v>-34.797508898812481</v>
      </c>
      <c r="F223" s="1">
        <f>((SUM(Plan2!F212:F223)/SUM(Plan2!F200:F211))*100)-100</f>
        <v>-2.66975700184814</v>
      </c>
      <c r="G223" s="1">
        <f>((SUM(Plan2!G212:G223)/SUM(Plan2!G200:G211))*100)-100</f>
        <v>15.360978341334274</v>
      </c>
      <c r="H223" s="1">
        <f>((SUM(Plan2!H212:H223)/SUM(Plan2!H200:H211))*100)-100</f>
        <v>-13.16136569058726</v>
      </c>
      <c r="I223" s="1">
        <f>((SUM(Plan2!I212:I223)/SUM(Plan2!I200:I211))*100)-100</f>
        <v>-7.0273715058659718</v>
      </c>
      <c r="J223" s="1">
        <f>((SUM(Plan2!J212:J223)/SUM(Plan2!J200:J211))*100)-100</f>
        <v>-8.7858908379838567</v>
      </c>
      <c r="K223" s="44"/>
      <c r="L223" s="39"/>
      <c r="M223" s="39"/>
      <c r="N223" s="39"/>
      <c r="O223" s="39"/>
      <c r="P223" s="39"/>
      <c r="Q223" s="38"/>
    </row>
    <row r="224" spans="1:17" x14ac:dyDescent="0.25">
      <c r="A224" s="3">
        <v>42826</v>
      </c>
      <c r="B224" s="1">
        <f>((SUM(Plan2!B213:B224)/SUM(Plan2!B201:B212))*100)-100</f>
        <v>-11.714165128571963</v>
      </c>
      <c r="C224" s="1">
        <f>((SUM(Plan2!C213:C224)/SUM(Plan2!C201:C212))*100)-100</f>
        <v>-10.206430930120831</v>
      </c>
      <c r="D224" s="1">
        <f>((SUM(Plan2!D213:D224)/SUM(Plan2!D201:D212))*100)-100</f>
        <v>-5.823115977539004</v>
      </c>
      <c r="E224" s="1">
        <f>((SUM(Plan2!E213:E224)/SUM(Plan2!E201:E212))*100)-100</f>
        <v>-36.914565502283722</v>
      </c>
      <c r="F224" s="1">
        <f>((SUM(Plan2!F213:F224)/SUM(Plan2!F201:F212))*100)-100</f>
        <v>1.6221253696744071</v>
      </c>
      <c r="G224" s="1">
        <f>((SUM(Plan2!G213:G224)/SUM(Plan2!G201:G212))*100)-100</f>
        <v>17.468939048932384</v>
      </c>
      <c r="H224" s="1">
        <f>((SUM(Plan2!H213:H224)/SUM(Plan2!H201:H212))*100)-100</f>
        <v>-10.540029896215003</v>
      </c>
      <c r="I224" s="1">
        <f>((SUM(Plan2!I213:I224)/SUM(Plan2!I201:I212))*100)-100</f>
        <v>-6.6994858015313667</v>
      </c>
      <c r="J224" s="1">
        <f>((SUM(Plan2!J213:J224)/SUM(Plan2!J201:J212))*100)-100</f>
        <v>-8.2861792480229468</v>
      </c>
      <c r="K224" s="44"/>
      <c r="L224" s="39"/>
      <c r="M224" s="39"/>
      <c r="N224" s="39"/>
      <c r="O224" s="39"/>
      <c r="P224" s="39"/>
      <c r="Q224" s="38"/>
    </row>
    <row r="225" spans="1:17" x14ac:dyDescent="0.25">
      <c r="A225" s="3">
        <v>42856</v>
      </c>
      <c r="B225" s="1">
        <f>((SUM(Plan2!B214:B225)/SUM(Plan2!B202:B213))*100)-100</f>
        <v>-10.609514030543494</v>
      </c>
      <c r="C225" s="1">
        <f>((SUM(Plan2!C214:C225)/SUM(Plan2!C202:C213))*100)-100</f>
        <v>-14.461553583281727</v>
      </c>
      <c r="D225" s="1">
        <f>((SUM(Plan2!D214:D225)/SUM(Plan2!D202:D213))*100)-100</f>
        <v>-2.4770695897717587</v>
      </c>
      <c r="E225" s="1">
        <f>((SUM(Plan2!E214:E225)/SUM(Plan2!E202:E213))*100)-100</f>
        <v>-33.623853398968279</v>
      </c>
      <c r="F225" s="1">
        <f>((SUM(Plan2!F214:F225)/SUM(Plan2!F202:F213))*100)-100</f>
        <v>5.5497576392280052</v>
      </c>
      <c r="G225" s="1">
        <f>((SUM(Plan2!G214:G225)/SUM(Plan2!G202:G213))*100)-100</f>
        <v>17.334331599042258</v>
      </c>
      <c r="H225" s="1">
        <f>((SUM(Plan2!H214:H225)/SUM(Plan2!H202:H213))*100)-100</f>
        <v>9.682033693465371</v>
      </c>
      <c r="I225" s="1">
        <f>((SUM(Plan2!I214:I225)/SUM(Plan2!I202:I213))*100)-100</f>
        <v>-4.9588003202422044</v>
      </c>
      <c r="J225" s="1">
        <f>((SUM(Plan2!J214:J225)/SUM(Plan2!J202:J213))*100)-100</f>
        <v>-6.7974383468702229</v>
      </c>
      <c r="K225" s="44"/>
      <c r="L225" s="39"/>
      <c r="M225" s="39"/>
      <c r="N225" s="39"/>
      <c r="O225" s="39"/>
      <c r="P225" s="39"/>
      <c r="Q225" s="38"/>
    </row>
    <row r="226" spans="1:17" x14ac:dyDescent="0.25">
      <c r="A226" s="3">
        <v>42887</v>
      </c>
      <c r="B226" s="1">
        <f>((SUM(Plan2!B215:B226)/SUM(Plan2!B203:B214))*100)-100</f>
        <v>-8.5777161516011802</v>
      </c>
      <c r="C226" s="1">
        <f>((SUM(Plan2!C215:C226)/SUM(Plan2!C203:C214))*100)-100</f>
        <v>-12.5533263875394</v>
      </c>
      <c r="D226" s="1">
        <f>((SUM(Plan2!D215:D226)/SUM(Plan2!D203:D214))*100)-100</f>
        <v>-0.22517212937569298</v>
      </c>
      <c r="E226" s="1">
        <f>((SUM(Plan2!E215:E226)/SUM(Plan2!E203:E214))*100)-100</f>
        <v>-36.114267036692063</v>
      </c>
      <c r="F226" s="1">
        <f>((SUM(Plan2!F215:F226)/SUM(Plan2!F203:F214))*100)-100</f>
        <v>6.7062963443878232</v>
      </c>
      <c r="G226" s="1">
        <f>((SUM(Plan2!G215:G226)/SUM(Plan2!G203:G214))*100)-100</f>
        <v>18.784638514526989</v>
      </c>
      <c r="H226" s="1">
        <f>((SUM(Plan2!H215:H226)/SUM(Plan2!H203:H214))*100)-100</f>
        <v>11.333126285957334</v>
      </c>
      <c r="I226" s="1">
        <f>((SUM(Plan2!I215:I226)/SUM(Plan2!I203:I214))*100)-100</f>
        <v>-5.725054310345584</v>
      </c>
      <c r="J226" s="1">
        <f>((SUM(Plan2!J215:J226)/SUM(Plan2!J203:J214))*100)-100</f>
        <v>-6.8400050586673302</v>
      </c>
      <c r="K226" s="44"/>
      <c r="L226" s="39"/>
      <c r="M226" s="39"/>
      <c r="N226" s="39"/>
      <c r="O226" s="39"/>
      <c r="P226" s="39"/>
      <c r="Q226" s="38"/>
    </row>
    <row r="227" spans="1:17" x14ac:dyDescent="0.25">
      <c r="A227" s="3">
        <v>42917</v>
      </c>
      <c r="B227" s="1">
        <f>((SUM(Plan2!B216:B227)/SUM(Plan2!B204:B215))*100)-100</f>
        <v>-6.976882225958434</v>
      </c>
      <c r="C227" s="1">
        <f>((SUM(Plan2!C216:C227)/SUM(Plan2!C204:C215))*100)-100</f>
        <v>-5.8564826430102386</v>
      </c>
      <c r="D227" s="1">
        <f>((SUM(Plan2!D216:D227)/SUM(Plan2!D204:D215))*100)-100</f>
        <v>0.40564413469714111</v>
      </c>
      <c r="E227" s="1">
        <f>((SUM(Plan2!E216:E227)/SUM(Plan2!E204:E215))*100)-100</f>
        <v>-33.338730383071507</v>
      </c>
      <c r="F227" s="1">
        <f>((SUM(Plan2!F216:F227)/SUM(Plan2!F204:F215))*100)-100</f>
        <v>9.952817874923042</v>
      </c>
      <c r="G227" s="1">
        <f>((SUM(Plan2!G216:G227)/SUM(Plan2!G204:G215))*100)-100</f>
        <v>20.713198752688129</v>
      </c>
      <c r="H227" s="1">
        <f>((SUM(Plan2!H216:H227)/SUM(Plan2!H204:H215))*100)-100</f>
        <v>12.856383689704856</v>
      </c>
      <c r="I227" s="1">
        <f>((SUM(Plan2!I216:I227)/SUM(Plan2!I204:I215))*100)-100</f>
        <v>-4.2373869277563898</v>
      </c>
      <c r="J227" s="1">
        <f>((SUM(Plan2!J216:J227)/SUM(Plan2!J204:J215))*100)-100</f>
        <v>-5.210856599218701</v>
      </c>
      <c r="K227" s="44"/>
      <c r="L227" s="39"/>
      <c r="M227" s="39"/>
      <c r="N227" s="39"/>
      <c r="O227" s="39"/>
      <c r="P227" s="39"/>
      <c r="Q227" s="38"/>
    </row>
    <row r="228" spans="1:17" x14ac:dyDescent="0.25">
      <c r="A228" s="3">
        <v>42948</v>
      </c>
      <c r="B228" s="1">
        <f>((SUM(Plan2!B217:B228)/SUM(Plan2!B205:B216))*100)-100</f>
        <v>-7.290256703689181</v>
      </c>
      <c r="C228" s="1">
        <f>((SUM(Plan2!C217:C228)/SUM(Plan2!C205:C216))*100)-100</f>
        <v>-2.1246799978602411</v>
      </c>
      <c r="D228" s="1">
        <f>((SUM(Plan2!D217:D228)/SUM(Plan2!D205:D216))*100)-100</f>
        <v>1.2543421076490091</v>
      </c>
      <c r="E228" s="1">
        <f>((SUM(Plan2!E217:E228)/SUM(Plan2!E205:E216))*100)-100</f>
        <v>-31.730467954056493</v>
      </c>
      <c r="F228" s="1">
        <f>((SUM(Plan2!F217:F228)/SUM(Plan2!F205:F216))*100)-100</f>
        <v>11.495678571008838</v>
      </c>
      <c r="G228" s="1">
        <f>((SUM(Plan2!G217:G228)/SUM(Plan2!G205:G216))*100)-100</f>
        <v>21.594474719567657</v>
      </c>
      <c r="H228" s="1">
        <f>((SUM(Plan2!H217:H228)/SUM(Plan2!H205:H216))*100)-100</f>
        <v>29.377651211769887</v>
      </c>
      <c r="I228" s="1">
        <f>((SUM(Plan2!I217:I228)/SUM(Plan2!I205:I216))*100)-100</f>
        <v>-2.3886910834306008</v>
      </c>
      <c r="J228" s="1">
        <f>((SUM(Plan2!J217:J228)/SUM(Plan2!J205:J216))*100)-100</f>
        <v>-3.7397655513617991</v>
      </c>
      <c r="K228" s="44"/>
      <c r="L228" s="39"/>
      <c r="M228" s="39"/>
      <c r="N228" s="39"/>
      <c r="O228" s="39"/>
      <c r="P228" s="39"/>
      <c r="Q228" s="38"/>
    </row>
    <row r="229" spans="1:17" x14ac:dyDescent="0.25">
      <c r="A229" s="3">
        <v>42979</v>
      </c>
      <c r="B229" s="1">
        <f>((SUM(Plan2!B218:B229)/SUM(Plan2!B206:B217))*100)-100</f>
        <v>-4.5740833538840775</v>
      </c>
      <c r="C229" s="1">
        <f>((SUM(Plan2!C218:C229)/SUM(Plan2!C206:C217))*100)-100</f>
        <v>-1.0503563930680144</v>
      </c>
      <c r="D229" s="1">
        <f>((SUM(Plan2!D218:D229)/SUM(Plan2!D206:D217))*100)-100</f>
        <v>1.7322704317421511</v>
      </c>
      <c r="E229" s="1">
        <f>((SUM(Plan2!E218:E229)/SUM(Plan2!E206:E217))*100)-100</f>
        <v>-21.349432343830387</v>
      </c>
      <c r="F229" s="1">
        <f>((SUM(Plan2!F218:F229)/SUM(Plan2!F206:F217))*100)-100</f>
        <v>10.769510333455941</v>
      </c>
      <c r="G229" s="1">
        <f>((SUM(Plan2!G218:G229)/SUM(Plan2!G206:G217))*100)-100</f>
        <v>22.738824718830244</v>
      </c>
      <c r="H229" s="1">
        <f>((SUM(Plan2!H218:H229)/SUM(Plan2!H206:H217))*100)-100</f>
        <v>30.476765539503305</v>
      </c>
      <c r="I229" s="1">
        <f>((SUM(Plan2!I218:I229)/SUM(Plan2!I206:I217))*100)-100</f>
        <v>-1.8305663896812803</v>
      </c>
      <c r="J229" s="1">
        <f>((SUM(Plan2!J218:J229)/SUM(Plan2!J206:J217))*100)-100</f>
        <v>-2.0847172712823578</v>
      </c>
      <c r="K229" s="44"/>
      <c r="L229" s="39"/>
      <c r="M229" s="39"/>
      <c r="N229" s="39"/>
      <c r="O229" s="39"/>
      <c r="P229" s="39"/>
      <c r="Q229" s="38"/>
    </row>
    <row r="230" spans="1:17" x14ac:dyDescent="0.25">
      <c r="A230" s="3">
        <v>43009</v>
      </c>
      <c r="B230" s="1">
        <f>((SUM(Plan2!B219:B230)/SUM(Plan2!B207:B218))*100)-100</f>
        <v>-3.3460374540328957</v>
      </c>
      <c r="C230" s="1">
        <f>((SUM(Plan2!C219:C230)/SUM(Plan2!C207:C218))*100)-100</f>
        <v>-0.72771429099965701</v>
      </c>
      <c r="D230" s="1">
        <f>((SUM(Plan2!D219:D230)/SUM(Plan2!D207:D218))*100)-100</f>
        <v>-2.4247925632699463</v>
      </c>
      <c r="E230" s="1">
        <f>((SUM(Plan2!E219:E230)/SUM(Plan2!E207:E218))*100)-100</f>
        <v>-14.840743566932034</v>
      </c>
      <c r="F230" s="1">
        <f>((SUM(Plan2!F219:F230)/SUM(Plan2!F207:F218))*100)-100</f>
        <v>8.9477222603545385</v>
      </c>
      <c r="G230" s="1">
        <f>((SUM(Plan2!G219:G230)/SUM(Plan2!G207:G218))*100)-100</f>
        <v>22.734724149159717</v>
      </c>
      <c r="H230" s="1">
        <f>((SUM(Plan2!H219:H230)/SUM(Plan2!H207:H218))*100)-100</f>
        <v>31.321084480750557</v>
      </c>
      <c r="I230" s="1">
        <f>((SUM(Plan2!I219:I230)/SUM(Plan2!I207:I218))*100)-100</f>
        <v>0.23149205099890935</v>
      </c>
      <c r="J230" s="1">
        <f>((SUM(Plan2!J219:J230)/SUM(Plan2!J207:J218))*100)-100</f>
        <v>-0.23898427257303467</v>
      </c>
      <c r="K230" s="44"/>
      <c r="L230" s="39"/>
      <c r="M230" s="39"/>
      <c r="N230" s="39"/>
      <c r="O230" s="39"/>
      <c r="P230" s="39"/>
      <c r="Q230" s="38"/>
    </row>
    <row r="231" spans="1:17" x14ac:dyDescent="0.25">
      <c r="A231" s="3">
        <v>43040</v>
      </c>
      <c r="B231" s="1">
        <f>((SUM(Plan2!B220:B231)/SUM(Plan2!B208:B219))*100)-100</f>
        <v>-1.1573409484549586</v>
      </c>
      <c r="C231" s="1">
        <f>((SUM(Plan2!C220:C231)/SUM(Plan2!C208:C219))*100)-100</f>
        <v>-0.80472116169742947</v>
      </c>
      <c r="D231" s="1">
        <f>((SUM(Plan2!D220:D231)/SUM(Plan2!D208:D219))*100)-100</f>
        <v>-3.9558918581777789</v>
      </c>
      <c r="E231" s="1">
        <f>((SUM(Plan2!E220:E231)/SUM(Plan2!E208:E219))*100)-100</f>
        <v>-2.8842110780457233</v>
      </c>
      <c r="F231" s="1">
        <f>((SUM(Plan2!F220:F231)/SUM(Plan2!F208:F219))*100)-100</f>
        <v>7.0178700434365027</v>
      </c>
      <c r="G231" s="1">
        <f>((SUM(Plan2!G220:G231)/SUM(Plan2!G208:G219))*100)-100</f>
        <v>6.7840990938615704</v>
      </c>
      <c r="H231" s="1">
        <f>((SUM(Plan2!H220:H231)/SUM(Plan2!H208:H219))*100)-100</f>
        <v>32.298734883295765</v>
      </c>
      <c r="I231" s="1">
        <f>((SUM(Plan2!I220:I231)/SUM(Plan2!I208:I219))*100)-100</f>
        <v>-0.53389748745988186</v>
      </c>
      <c r="J231" s="1">
        <f>((SUM(Plan2!J220:J231)/SUM(Plan2!J208:J219))*100)-100</f>
        <v>-0.25745318798986716</v>
      </c>
      <c r="K231" s="44"/>
      <c r="L231" s="39"/>
      <c r="M231" s="39"/>
      <c r="N231" s="39"/>
      <c r="O231" s="39"/>
      <c r="P231" s="39"/>
      <c r="Q231" s="38"/>
    </row>
    <row r="232" spans="1:17" x14ac:dyDescent="0.25">
      <c r="A232" s="3">
        <v>43070</v>
      </c>
      <c r="B232" s="1">
        <f>((SUM(Plan2!B221:B232)/SUM(Plan2!B209:B220))*100)-100</f>
        <v>1.527351585470953</v>
      </c>
      <c r="C232" s="1">
        <f>((SUM(Plan2!C221:C232)/SUM(Plan2!C209:C220))*100)-100</f>
        <v>-1.2102379050372178</v>
      </c>
      <c r="D232" s="1">
        <f>((SUM(Plan2!D221:D232)/SUM(Plan2!D209:D220))*100)-100</f>
        <v>0.95746654364339179</v>
      </c>
      <c r="E232" s="1">
        <f>((SUM(Plan2!E221:E232)/SUM(Plan2!E209:E220))*100)-100</f>
        <v>14.925150833578343</v>
      </c>
      <c r="F232" s="1">
        <f>((SUM(Plan2!F221:F232)/SUM(Plan2!F209:F220))*100)-100</f>
        <v>6.469942237946384</v>
      </c>
      <c r="G232" s="1">
        <f>((SUM(Plan2!G221:G232)/SUM(Plan2!G209:G220))*100)-100</f>
        <v>-9.3069023893126257</v>
      </c>
      <c r="H232" s="1">
        <f>((SUM(Plan2!H221:H232)/SUM(Plan2!H209:H220))*100)-100</f>
        <v>33.725969898292846</v>
      </c>
      <c r="I232" s="1">
        <f>((SUM(Plan2!I221:I232)/SUM(Plan2!I209:I220))*100)-100</f>
        <v>-2.2348153902622272</v>
      </c>
      <c r="J232" s="1">
        <f>((SUM(Plan2!J221:J232)/SUM(Plan2!J209:J220))*100)-100</f>
        <v>-1.2096840226787862</v>
      </c>
      <c r="K232" s="44"/>
      <c r="L232" s="39"/>
      <c r="M232" s="39"/>
      <c r="N232" s="39"/>
      <c r="O232" s="39"/>
      <c r="P232" s="39"/>
      <c r="Q232" s="38"/>
    </row>
    <row r="233" spans="1:17" x14ac:dyDescent="0.25">
      <c r="A233" s="3">
        <v>43101</v>
      </c>
      <c r="B233" s="1">
        <f>((SUM(Plan2!B222:B233)/SUM(Plan2!B210:B221))*100)-100</f>
        <v>2.4433431184299366</v>
      </c>
      <c r="C233" s="1">
        <f>((SUM(Plan2!C222:C233)/SUM(Plan2!C210:C221))*100)-100</f>
        <v>-0.32560610310780191</v>
      </c>
      <c r="D233" s="1">
        <f>((SUM(Plan2!D222:D233)/SUM(Plan2!D210:D221))*100)-100</f>
        <v>-1.8757587622791903</v>
      </c>
      <c r="E233" s="1">
        <f>((SUM(Plan2!E222:E233)/SUM(Plan2!E210:E221))*100)-100</f>
        <v>9.2875143601362993</v>
      </c>
      <c r="F233" s="1">
        <f>((SUM(Plan2!F222:F233)/SUM(Plan2!F210:F221))*100)-100</f>
        <v>5.9586422938076709</v>
      </c>
      <c r="G233" s="1">
        <f>((SUM(Plan2!G222:G233)/SUM(Plan2!G210:G221))*100)-100</f>
        <v>-9.1934951269362699</v>
      </c>
      <c r="H233" s="1">
        <f>((SUM(Plan2!H222:H233)/SUM(Plan2!H210:H221))*100)-100</f>
        <v>34.168048021987204</v>
      </c>
      <c r="I233" s="1">
        <f>((SUM(Plan2!I222:I233)/SUM(Plan2!I210:I221))*100)-100</f>
        <v>-1.7399507511772327</v>
      </c>
      <c r="J233" s="1">
        <f>((SUM(Plan2!J222:J233)/SUM(Plan2!J210:J221))*100)-100</f>
        <v>-0.61319535994752528</v>
      </c>
      <c r="K233" s="44"/>
      <c r="L233" s="39"/>
      <c r="M233" s="39"/>
      <c r="N233" s="39"/>
      <c r="O233" s="39"/>
      <c r="P233" s="39"/>
      <c r="Q233" s="38"/>
    </row>
    <row r="234" spans="1:17" x14ac:dyDescent="0.25">
      <c r="A234" s="3">
        <v>43132</v>
      </c>
      <c r="B234" s="1">
        <f>((SUM(Plan2!B223:B234)/SUM(Plan2!B211:B222))*100)-100</f>
        <v>3.92260166831025</v>
      </c>
      <c r="C234" s="1">
        <f>((SUM(Plan2!C223:C234)/SUM(Plan2!C211:C222))*100)-100</f>
        <v>2.8649950802617639</v>
      </c>
      <c r="D234" s="1">
        <f>((SUM(Plan2!D223:D234)/SUM(Plan2!D211:D222))*100)-100</f>
        <v>-2.0247425476490548</v>
      </c>
      <c r="E234" s="1">
        <f>((SUM(Plan2!E223:E234)/SUM(Plan2!E211:E222))*100)-100</f>
        <v>15.976866960909746</v>
      </c>
      <c r="F234" s="1">
        <f>((SUM(Plan2!F223:F234)/SUM(Plan2!F211:F222))*100)-100</f>
        <v>7.3893846753531705</v>
      </c>
      <c r="G234" s="1">
        <f>((SUM(Plan2!G223:G234)/SUM(Plan2!G211:G222))*100)-100</f>
        <v>-8.8358469833525959</v>
      </c>
      <c r="H234" s="1">
        <f>((SUM(Plan2!H223:H234)/SUM(Plan2!H211:H222))*100)-100</f>
        <v>22.339173715230416</v>
      </c>
      <c r="I234" s="1">
        <f>((SUM(Plan2!I223:I234)/SUM(Plan2!I211:I222))*100)-100</f>
        <v>-2.02322151837663</v>
      </c>
      <c r="J234" s="1">
        <f>((SUM(Plan2!J223:J234)/SUM(Plan2!J211:J222))*100)-100</f>
        <v>-0.4717761661261477</v>
      </c>
      <c r="K234" s="44"/>
      <c r="L234" s="39"/>
      <c r="M234" s="39"/>
      <c r="N234" s="39"/>
      <c r="O234" s="39"/>
      <c r="P234" s="39"/>
      <c r="Q234" s="38"/>
    </row>
    <row r="235" spans="1:17" x14ac:dyDescent="0.25">
      <c r="A235" s="3">
        <v>43160</v>
      </c>
      <c r="B235" s="1">
        <f>((SUM(Plan2!B224:B235)/SUM(Plan2!B212:B223))*100)-100</f>
        <v>6.6018402463064518</v>
      </c>
      <c r="C235" s="1">
        <f>((SUM(Plan2!C224:C235)/SUM(Plan2!C212:C223))*100)-100</f>
        <v>4.5570982349341591</v>
      </c>
      <c r="D235" s="1">
        <f>((SUM(Plan2!D224:D235)/SUM(Plan2!D212:D223))*100)-100</f>
        <v>-4.3123160009828183</v>
      </c>
      <c r="E235" s="1">
        <f>((SUM(Plan2!E224:E235)/SUM(Plan2!E212:E223))*100)-100</f>
        <v>16.608969525462754</v>
      </c>
      <c r="F235" s="1">
        <f>((SUM(Plan2!F224:F235)/SUM(Plan2!F212:F223))*100)-100</f>
        <v>5.4317190062900664</v>
      </c>
      <c r="G235" s="1">
        <f>((SUM(Plan2!G224:G235)/SUM(Plan2!G212:G223))*100)-100</f>
        <v>-8.3193698440595369</v>
      </c>
      <c r="H235" s="1">
        <f>((SUM(Plan2!H224:H235)/SUM(Plan2!H212:H223))*100)-100</f>
        <v>20.288280718322966</v>
      </c>
      <c r="I235" s="1">
        <f>((SUM(Plan2!I224:I235)/SUM(Plan2!I212:I223))*100)-100</f>
        <v>-1.2890324607255081</v>
      </c>
      <c r="J235" s="1">
        <f>((SUM(Plan2!J224:J235)/SUM(Plan2!J212:J223))*100)-100</f>
        <v>0.65545787798187405</v>
      </c>
      <c r="K235" s="44"/>
      <c r="L235" s="39"/>
      <c r="M235" s="39"/>
      <c r="N235" s="39"/>
      <c r="O235" s="39"/>
      <c r="P235" s="39"/>
      <c r="Q235" s="38"/>
    </row>
    <row r="236" spans="1:17" x14ac:dyDescent="0.25">
      <c r="A236" s="3">
        <v>43191</v>
      </c>
      <c r="B236" s="1">
        <f>((SUM(Plan2!B225:B236)/SUM(Plan2!B213:B224))*100)-100</f>
        <v>7.4818728191393973</v>
      </c>
      <c r="C236" s="1">
        <f>((SUM(Plan2!C225:C236)/SUM(Plan2!C213:C224))*100)-100</f>
        <v>8.7593867174132924</v>
      </c>
      <c r="D236" s="1">
        <f>((SUM(Plan2!D225:D236)/SUM(Plan2!D213:D224))*100)-100</f>
        <v>4.9057177666991976</v>
      </c>
      <c r="E236" s="1">
        <f>((SUM(Plan2!E225:E236)/SUM(Plan2!E213:E224))*100)-100</f>
        <v>24.003378684438019</v>
      </c>
      <c r="F236" s="1">
        <f>((SUM(Plan2!F225:F236)/SUM(Plan2!F213:F224))*100)-100</f>
        <v>1.2636961325081444</v>
      </c>
      <c r="G236" s="1">
        <f>((SUM(Plan2!G225:G236)/SUM(Plan2!G213:G224))*100)-100</f>
        <v>-9.332889972316579</v>
      </c>
      <c r="H236" s="1">
        <f>((SUM(Plan2!H225:H236)/SUM(Plan2!H213:H224))*100)-100</f>
        <v>18.588838130972135</v>
      </c>
      <c r="I236" s="1">
        <f>((SUM(Plan2!I225:I236)/SUM(Plan2!I213:I224))*100)-100</f>
        <v>0.38739647516354125</v>
      </c>
      <c r="J236" s="1">
        <f>((SUM(Plan2!J225:J236)/SUM(Plan2!J213:J224))*100)-100</f>
        <v>2.1454639172351193</v>
      </c>
      <c r="K236" s="44"/>
      <c r="L236" s="39"/>
      <c r="M236" s="39"/>
      <c r="N236" s="39"/>
      <c r="O236" s="39"/>
      <c r="P236" s="39"/>
      <c r="Q236" s="38"/>
    </row>
    <row r="237" spans="1:17" x14ac:dyDescent="0.25">
      <c r="A237" s="3">
        <v>43221</v>
      </c>
      <c r="B237" s="1">
        <f>((SUM(Plan2!B226:B237)/SUM(Plan2!B214:B225))*100)-100</f>
        <v>8.1157046969591278</v>
      </c>
      <c r="C237" s="1">
        <f>((SUM(Plan2!C226:C237)/SUM(Plan2!C214:C225))*100)-100</f>
        <v>13.230811483607013</v>
      </c>
      <c r="D237" s="1">
        <f>((SUM(Plan2!D226:D237)/SUM(Plan2!D214:D225))*100)-100</f>
        <v>0.23959932712382681</v>
      </c>
      <c r="E237" s="1">
        <f>((SUM(Plan2!E226:E237)/SUM(Plan2!E214:E225))*100)-100</f>
        <v>15.754962055813863</v>
      </c>
      <c r="F237" s="1">
        <f>((SUM(Plan2!F226:F237)/SUM(Plan2!F214:F225))*100)-100</f>
        <v>-3.3872888986592642</v>
      </c>
      <c r="G237" s="1">
        <f>((SUM(Plan2!G226:G237)/SUM(Plan2!G214:G225))*100)-100</f>
        <v>-8.2566589363135563</v>
      </c>
      <c r="H237" s="1">
        <f>((SUM(Plan2!H226:H237)/SUM(Plan2!H214:H225))*100)-100</f>
        <v>9.3168793051076477</v>
      </c>
      <c r="I237" s="1">
        <f>((SUM(Plan2!I226:I237)/SUM(Plan2!I214:I225))*100)-100</f>
        <v>-0.75944828889331006</v>
      </c>
      <c r="J237" s="1">
        <f>((SUM(Plan2!J226:J237)/SUM(Plan2!J214:J225))*100)-100</f>
        <v>1.5662358281859099</v>
      </c>
      <c r="K237" s="44"/>
      <c r="L237" s="39"/>
      <c r="M237" s="39"/>
      <c r="N237" s="39"/>
      <c r="O237" s="39"/>
      <c r="P237" s="39"/>
      <c r="Q237" s="38"/>
    </row>
    <row r="238" spans="1:17" x14ac:dyDescent="0.25">
      <c r="A238" s="3">
        <v>43252</v>
      </c>
      <c r="B238" s="1">
        <f>((SUM(Plan2!B227:B238)/SUM(Plan2!B215:B226))*100)-100</f>
        <v>6.5218138683648164</v>
      </c>
      <c r="C238" s="1">
        <f>((SUM(Plan2!C227:C238)/SUM(Plan2!C215:C226))*100)-100</f>
        <v>10.746194678453037</v>
      </c>
      <c r="D238" s="1">
        <f>((SUM(Plan2!D227:D238)/SUM(Plan2!D215:D226))*100)-100</f>
        <v>-3.1745335156927297</v>
      </c>
      <c r="E238" s="1">
        <f>((SUM(Plan2!E227:E238)/SUM(Plan2!E215:E226))*100)-100</f>
        <v>19.337559646559129</v>
      </c>
      <c r="F238" s="1">
        <f>((SUM(Plan2!F227:F238)/SUM(Plan2!F215:F226))*100)-100</f>
        <v>-4.4761199907527072</v>
      </c>
      <c r="G238" s="1">
        <f>((SUM(Plan2!G227:G238)/SUM(Plan2!G215:G226))*100)-100</f>
        <v>-7.8053297821207366</v>
      </c>
      <c r="H238" s="1">
        <f>((SUM(Plan2!H227:H238)/SUM(Plan2!H215:H226))*100)-100</f>
        <v>10.003893592418649</v>
      </c>
      <c r="I238" s="1">
        <f>((SUM(Plan2!I227:I238)/SUM(Plan2!I215:I226))*100)-100</f>
        <v>-0.92491814255541271</v>
      </c>
      <c r="J238" s="1">
        <f>((SUM(Plan2!J227:J238)/SUM(Plan2!J215:J226))*100)-100</f>
        <v>1.1674980407524913</v>
      </c>
      <c r="K238" s="44"/>
      <c r="L238" s="39"/>
      <c r="M238" s="39"/>
      <c r="N238" s="39"/>
      <c r="O238" s="39"/>
      <c r="P238" s="39"/>
      <c r="Q238" s="38"/>
    </row>
    <row r="239" spans="1:17" x14ac:dyDescent="0.25">
      <c r="A239" s="3">
        <v>43282</v>
      </c>
      <c r="B239" s="1">
        <f>((SUM(Plan2!B228:B239)/SUM(Plan2!B216:B227))*100)-100</f>
        <v>7.2931498375974542</v>
      </c>
      <c r="C239" s="1">
        <f>((SUM(Plan2!C228:C239)/SUM(Plan2!C216:C227))*100)-100</f>
        <v>4.737119928157</v>
      </c>
      <c r="D239" s="1">
        <f>((SUM(Plan2!D228:D239)/SUM(Plan2!D216:D227))*100)-100</f>
        <v>-2.8126727349692402</v>
      </c>
      <c r="E239" s="1">
        <f>((SUM(Plan2!E228:E239)/SUM(Plan2!E216:E227))*100)-100</f>
        <v>17.190921992463728</v>
      </c>
      <c r="F239" s="1">
        <f>((SUM(Plan2!F228:F239)/SUM(Plan2!F216:F227))*100)-100</f>
        <v>-6.0888447670257762</v>
      </c>
      <c r="G239" s="1">
        <f>((SUM(Plan2!G228:G239)/SUM(Plan2!G216:G227))*100)-100</f>
        <v>-9.2069328828006292</v>
      </c>
      <c r="H239" s="1">
        <f>((SUM(Plan2!H228:H239)/SUM(Plan2!H216:H227))*100)-100</f>
        <v>14.778536226869292</v>
      </c>
      <c r="I239" s="1">
        <f>((SUM(Plan2!I228:I239)/SUM(Plan2!I216:I227))*100)-100</f>
        <v>-0.71047804647606938</v>
      </c>
      <c r="J239" s="1">
        <f>((SUM(Plan2!J228:J239)/SUM(Plan2!J216:J227))*100)-100</f>
        <v>1.3832199785296382</v>
      </c>
      <c r="K239" s="44"/>
      <c r="L239" s="39"/>
      <c r="M239" s="39"/>
      <c r="N239" s="39"/>
      <c r="O239" s="39"/>
      <c r="P239" s="39"/>
      <c r="Q239" s="38"/>
    </row>
    <row r="240" spans="1:17" x14ac:dyDescent="0.25">
      <c r="A240" s="3">
        <v>43313</v>
      </c>
      <c r="B240" s="1">
        <f>((SUM(Plan2!B229:B240)/SUM(Plan2!B217:B228))*100)-100</f>
        <v>9.4736824080572433</v>
      </c>
      <c r="C240" s="1">
        <f>((SUM(Plan2!C229:C240)/SUM(Plan2!C217:C228))*100)-100</f>
        <v>1.8060306126945136</v>
      </c>
      <c r="D240" s="1">
        <f>((SUM(Plan2!D229:D240)/SUM(Plan2!D217:D228))*100)-100</f>
        <v>-1.8986145911750896</v>
      </c>
      <c r="E240" s="1">
        <f>((SUM(Plan2!E229:E240)/SUM(Plan2!E217:E228))*100)-100</f>
        <v>20.12097704290143</v>
      </c>
      <c r="F240" s="1">
        <f>((SUM(Plan2!F229:F240)/SUM(Plan2!F217:F228))*100)-100</f>
        <v>-7.0692195298465919</v>
      </c>
      <c r="G240" s="1">
        <f>((SUM(Plan2!G229:G240)/SUM(Plan2!G217:G228))*100)-100</f>
        <v>-9.1978425820338572</v>
      </c>
      <c r="H240" s="1">
        <f>((SUM(Plan2!H229:H240)/SUM(Plan2!H217:H228))*100)-100</f>
        <v>19.946273568137471</v>
      </c>
      <c r="I240" s="1">
        <f>((SUM(Plan2!I229:I240)/SUM(Plan2!I217:I228))*100)-100</f>
        <v>0.10221663114509738</v>
      </c>
      <c r="J240" s="1">
        <f>((SUM(Plan2!J229:J240)/SUM(Plan2!J217:J228))*100)-100</f>
        <v>2.3526638739213723</v>
      </c>
      <c r="K240" s="44"/>
      <c r="L240" s="39"/>
      <c r="M240" s="39"/>
      <c r="N240" s="39"/>
      <c r="O240" s="39"/>
      <c r="P240" s="39"/>
      <c r="Q240" s="38"/>
    </row>
    <row r="241" spans="1:17" x14ac:dyDescent="0.25">
      <c r="A241" s="3">
        <v>43344</v>
      </c>
      <c r="B241" s="1">
        <f>((SUM(Plan2!B230:B241)/SUM(Plan2!B218:B229))*100)-100</f>
        <v>8.4716764085498681</v>
      </c>
      <c r="C241" s="1">
        <f>((SUM(Plan2!C230:C241)/SUM(Plan2!C218:C229))*100)-100</f>
        <v>1.6299325138594156</v>
      </c>
      <c r="D241" s="1">
        <f>((SUM(Plan2!D230:D241)/SUM(Plan2!D218:D229))*100)-100</f>
        <v>-3.0572721711952369</v>
      </c>
      <c r="E241" s="1">
        <f>((SUM(Plan2!E230:E241)/SUM(Plan2!E218:E229))*100)-100</f>
        <v>21.610226842509221</v>
      </c>
      <c r="F241" s="1">
        <f>((SUM(Plan2!F230:F241)/SUM(Plan2!F218:F229))*100)-100</f>
        <v>-5.3864788429297477</v>
      </c>
      <c r="G241" s="1">
        <f>((SUM(Plan2!G230:G241)/SUM(Plan2!G218:G229))*100)-100</f>
        <v>-10.071151517958711</v>
      </c>
      <c r="H241" s="1">
        <f>((SUM(Plan2!H230:H241)/SUM(Plan2!H218:H229))*100)-100</f>
        <v>23.313519184116174</v>
      </c>
      <c r="I241" s="1">
        <f>((SUM(Plan2!I230:I241)/SUM(Plan2!I218:I229))*100)-100</f>
        <v>1.071773876818753</v>
      </c>
      <c r="J241" s="1">
        <f>((SUM(Plan2!J230:J241)/SUM(Plan2!J218:J229))*100)-100</f>
        <v>2.9822217934655839</v>
      </c>
      <c r="K241" s="44"/>
      <c r="L241" s="39"/>
      <c r="M241" s="39"/>
      <c r="N241" s="39"/>
      <c r="O241" s="39"/>
      <c r="P241" s="39"/>
      <c r="Q241" s="38"/>
    </row>
    <row r="242" spans="1:17" x14ac:dyDescent="0.25">
      <c r="A242" s="3">
        <v>43374</v>
      </c>
      <c r="B242" s="1">
        <f>((SUM(Plan2!B231:B242)/SUM(Plan2!B219:B230))*100)-100</f>
        <v>8.2095394694578658</v>
      </c>
      <c r="C242" s="1">
        <f>((SUM(Plan2!C231:C242)/SUM(Plan2!C219:C230))*100)-100</f>
        <v>1.836604518287956</v>
      </c>
      <c r="D242" s="1">
        <f>((SUM(Plan2!D231:D242)/SUM(Plan2!D219:D230))*100)-100</f>
        <v>-0.77175042341721678</v>
      </c>
      <c r="E242" s="1">
        <f>((SUM(Plan2!E231:E242)/SUM(Plan2!E219:E230))*100)-100</f>
        <v>15.252332009601673</v>
      </c>
      <c r="F242" s="1">
        <f>((SUM(Plan2!F231:F242)/SUM(Plan2!F219:F230))*100)-100</f>
        <v>-2.1465028659298753</v>
      </c>
      <c r="G242" s="1">
        <f>((SUM(Plan2!G231:G242)/SUM(Plan2!G219:G230))*100)-100</f>
        <v>-11.080424416144837</v>
      </c>
      <c r="H242" s="1">
        <f>((SUM(Plan2!H231:H242)/SUM(Plan2!H219:H230))*100)-100</f>
        <v>25.136774303730817</v>
      </c>
      <c r="I242" s="1">
        <f>((SUM(Plan2!I231:I242)/SUM(Plan2!I219:I230))*100)-100</f>
        <v>1.1039127168797052</v>
      </c>
      <c r="J242" s="1">
        <f>((SUM(Plan2!J231:J242)/SUM(Plan2!J219:J230))*100)-100</f>
        <v>2.9210456314745983</v>
      </c>
      <c r="K242" s="44"/>
      <c r="L242" s="39"/>
      <c r="M242" s="39"/>
      <c r="N242" s="39"/>
      <c r="O242" s="39"/>
      <c r="P242" s="39"/>
      <c r="Q242" s="38"/>
    </row>
    <row r="243" spans="1:17" x14ac:dyDescent="0.25">
      <c r="A243" s="3">
        <v>43405</v>
      </c>
      <c r="B243" s="1">
        <f>((SUM(Plan2!B232:B243)/SUM(Plan2!B220:B231))*100)-100</f>
        <v>8.2113301402210368</v>
      </c>
      <c r="C243" s="1">
        <f>((SUM(Plan2!C232:C243)/SUM(Plan2!C220:C231))*100)-100</f>
        <v>2.2081534757891745</v>
      </c>
      <c r="D243" s="1">
        <f>((SUM(Plan2!D232:D243)/SUM(Plan2!D220:D231))*100)-100</f>
        <v>0.12217056833661388</v>
      </c>
      <c r="E243" s="1">
        <f>((SUM(Plan2!E232:E243)/SUM(Plan2!E220:E231))*100)-100</f>
        <v>4.4410846983377752</v>
      </c>
      <c r="F243" s="1">
        <f>((SUM(Plan2!F232:F243)/SUM(Plan2!F220:F231))*100)-100</f>
        <v>0.38898842426226565</v>
      </c>
      <c r="G243" s="1">
        <f>((SUM(Plan2!G232:G243)/SUM(Plan2!G220:G231))*100)-100</f>
        <v>-3.5335901392644615</v>
      </c>
      <c r="H243" s="1">
        <f>((SUM(Plan2!H232:H243)/SUM(Plan2!H220:H231))*100)-100</f>
        <v>40.387389462326297</v>
      </c>
      <c r="I243" s="1">
        <f>((SUM(Plan2!I232:I243)/SUM(Plan2!I220:I231))*100)-100</f>
        <v>4.3962647179734802</v>
      </c>
      <c r="J243" s="1">
        <f>((SUM(Plan2!J232:J243)/SUM(Plan2!J220:J231))*100)-100</f>
        <v>4.9265109152776034</v>
      </c>
      <c r="K243" s="44"/>
      <c r="L243" s="39"/>
      <c r="M243" s="39"/>
      <c r="N243" s="39"/>
      <c r="O243" s="39"/>
      <c r="P243" s="39"/>
      <c r="Q243" s="38"/>
    </row>
    <row r="244" spans="1:17" x14ac:dyDescent="0.25">
      <c r="A244" s="3">
        <v>43435</v>
      </c>
      <c r="B244" s="1">
        <f>((SUM(Plan2!B233:B244)/SUM(Plan2!B221:B232))*100)-100</f>
        <v>7.2516206297125336</v>
      </c>
      <c r="C244" s="1">
        <f>((SUM(Plan2!C233:C244)/SUM(Plan2!C221:C232))*100)-100</f>
        <v>2.7454063244209692</v>
      </c>
      <c r="D244" s="1">
        <f>((SUM(Plan2!D233:D244)/SUM(Plan2!D221:D232))*100)-100</f>
        <v>6.6646552106401913</v>
      </c>
      <c r="E244" s="1">
        <f>((SUM(Plan2!E233:E244)/SUM(Plan2!E221:E232))*100)-100</f>
        <v>6.2272694285675101</v>
      </c>
      <c r="F244" s="1">
        <f>((SUM(Plan2!F233:F244)/SUM(Plan2!F221:F232))*100)-100</f>
        <v>1.009351598528113</v>
      </c>
      <c r="G244" s="1">
        <f>((SUM(Plan2!G233:G244)/SUM(Plan2!G221:G232))*100)-100</f>
        <v>5.4606382538699165</v>
      </c>
      <c r="H244" s="1">
        <f>((SUM(Plan2!H233:H244)/SUM(Plan2!H221:H232))*100)-100</f>
        <v>42.123409106098507</v>
      </c>
      <c r="I244" s="1">
        <f>((SUM(Plan2!I233:I244)/SUM(Plan2!I221:I232))*100)-100</f>
        <v>6.2080449479296647</v>
      </c>
      <c r="J244" s="1">
        <f>((SUM(Plan2!J233:J244)/SUM(Plan2!J221:J232))*100)-100</f>
        <v>6.2272496755112741</v>
      </c>
      <c r="K244" s="44"/>
      <c r="L244" s="39"/>
      <c r="M244" s="39"/>
      <c r="N244" s="39"/>
      <c r="O244" s="39"/>
      <c r="P244" s="39"/>
      <c r="Q244" s="38"/>
    </row>
    <row r="245" spans="1:17" x14ac:dyDescent="0.25">
      <c r="A245" s="3">
        <v>43466</v>
      </c>
      <c r="B245" s="1">
        <f>((SUM(Plan2!B234:B245)/SUM(Plan2!B222:B233))*100)-100</f>
        <v>7.158849737417512</v>
      </c>
      <c r="C245" s="1">
        <f>((SUM(Plan2!C234:C245)/SUM(Plan2!C222:C233))*100)-100</f>
        <v>2.5795076866058366</v>
      </c>
      <c r="D245" s="1">
        <f>((SUM(Plan2!D234:D245)/SUM(Plan2!D222:D233))*100)-100</f>
        <v>7.7111498435643568</v>
      </c>
      <c r="E245" s="1">
        <f>((SUM(Plan2!E234:E245)/SUM(Plan2!E222:E233))*100)-100</f>
        <v>7.8052842420207185</v>
      </c>
      <c r="F245" s="1">
        <f>((SUM(Plan2!F234:F245)/SUM(Plan2!F222:F233))*100)-100</f>
        <v>1.5673660257341027</v>
      </c>
      <c r="G245" s="1">
        <f>((SUM(Plan2!G234:G245)/SUM(Plan2!G222:G233))*100)-100</f>
        <v>7.136457526372638</v>
      </c>
      <c r="H245" s="1">
        <f>((SUM(Plan2!H234:H245)/SUM(Plan2!H222:H233))*100)-100</f>
        <v>41.666904523169507</v>
      </c>
      <c r="I245" s="1">
        <f>((SUM(Plan2!I234:I245)/SUM(Plan2!I222:I233))*100)-100</f>
        <v>6.8012617449727486</v>
      </c>
      <c r="J245" s="1">
        <f>((SUM(Plan2!J234:J245)/SUM(Plan2!J222:J233))*100)-100</f>
        <v>6.634919901587665</v>
      </c>
      <c r="K245" s="44"/>
      <c r="L245" s="39"/>
      <c r="M245" s="39"/>
      <c r="N245" s="39"/>
      <c r="O245" s="39"/>
      <c r="P245" s="39"/>
      <c r="Q245" s="38"/>
    </row>
    <row r="246" spans="1:17" x14ac:dyDescent="0.25">
      <c r="A246" s="3">
        <v>43497</v>
      </c>
      <c r="B246" s="1">
        <f>((SUM(Plan2!B235:B246)/SUM(Plan2!B223:B234))*100)-100</f>
        <v>8.2990285510718991</v>
      </c>
      <c r="C246" s="1">
        <f>((SUM(Plan2!C235:C246)/SUM(Plan2!C223:C234))*100)-100</f>
        <v>3.1197352077856948</v>
      </c>
      <c r="D246" s="1">
        <f>((SUM(Plan2!D235:D246)/SUM(Plan2!D223:D234))*100)-100</f>
        <v>9.6709716766262943</v>
      </c>
      <c r="E246" s="1">
        <f>((SUM(Plan2!E235:E246)/SUM(Plan2!E223:E234))*100)-100</f>
        <v>9.8739780424972992</v>
      </c>
      <c r="F246" s="1">
        <f>((SUM(Plan2!F235:F246)/SUM(Plan2!F223:F234))*100)-100</f>
        <v>1.995186418308819</v>
      </c>
      <c r="G246" s="1">
        <f>((SUM(Plan2!G235:G246)/SUM(Plan2!G223:G234))*100)-100</f>
        <v>5.5720827729338112</v>
      </c>
      <c r="H246" s="1">
        <f>((SUM(Plan2!H235:H246)/SUM(Plan2!H223:H234))*100)-100</f>
        <v>45.696782170968078</v>
      </c>
      <c r="I246" s="1">
        <f>((SUM(Plan2!I235:I246)/SUM(Plan2!I223:I234))*100)-100</f>
        <v>8.2722444843617495</v>
      </c>
      <c r="J246" s="1">
        <f>((SUM(Plan2!J235:J246)/SUM(Plan2!J223:J234))*100)-100</f>
        <v>7.9756541021692726</v>
      </c>
      <c r="K246" s="44"/>
      <c r="L246" s="39"/>
      <c r="M246" s="39"/>
      <c r="N246" s="39"/>
      <c r="O246" s="39"/>
      <c r="P246" s="39"/>
      <c r="Q246" s="38"/>
    </row>
    <row r="247" spans="1:17" x14ac:dyDescent="0.25">
      <c r="A247" s="3">
        <v>43525</v>
      </c>
      <c r="B247" s="1">
        <f>((SUM(Plan2!B236:B247)/SUM(Plan2!B224:B235))*100)-100</f>
        <v>6.5121255956412938</v>
      </c>
      <c r="C247" s="1">
        <f>((SUM(Plan2!C236:C247)/SUM(Plan2!C224:C235))*100)-100</f>
        <v>5.0817332052959614</v>
      </c>
      <c r="D247" s="1">
        <f>((SUM(Plan2!D236:D247)/SUM(Plan2!D224:D235))*100)-100</f>
        <v>15.458643938989695</v>
      </c>
      <c r="E247" s="1">
        <f>((SUM(Plan2!E236:E247)/SUM(Plan2!E224:E235))*100)-100</f>
        <v>13.048261681777817</v>
      </c>
      <c r="F247" s="1">
        <f>((SUM(Plan2!F236:F247)/SUM(Plan2!F224:F235))*100)-100</f>
        <v>2.7782479262022974</v>
      </c>
      <c r="G247" s="1">
        <f>((SUM(Plan2!G236:G247)/SUM(Plan2!G224:G235))*100)-100</f>
        <v>5.5612992122737808</v>
      </c>
      <c r="H247" s="1">
        <f>((SUM(Plan2!H236:H247)/SUM(Plan2!H224:H235))*100)-100</f>
        <v>44.529911694286426</v>
      </c>
      <c r="I247" s="1">
        <f>((SUM(Plan2!I236:I247)/SUM(Plan2!I224:I235))*100)-100</f>
        <v>7.8159466512112772</v>
      </c>
      <c r="J247" s="1">
        <f>((SUM(Plan2!J236:J247)/SUM(Plan2!J224:J235))*100)-100</f>
        <v>7.2959470572291139</v>
      </c>
      <c r="K247" s="44"/>
      <c r="L247" s="39"/>
      <c r="M247" s="39"/>
      <c r="N247" s="39"/>
      <c r="O247" s="39"/>
      <c r="P247" s="39"/>
      <c r="Q247" s="38"/>
    </row>
    <row r="248" spans="1:17" x14ac:dyDescent="0.25">
      <c r="A248" s="3">
        <v>43556</v>
      </c>
      <c r="B248" s="1">
        <f>((SUM(Plan2!B237:B248)/SUM(Plan2!B225:B236))*100)-100</f>
        <v>6.3453987280513076</v>
      </c>
      <c r="C248" s="1">
        <f>((SUM(Plan2!C237:C248)/SUM(Plan2!C225:C236))*100)-100</f>
        <v>18.373433856791891</v>
      </c>
      <c r="D248" s="1">
        <f>((SUM(Plan2!D237:D248)/SUM(Plan2!D225:D236))*100)-100</f>
        <v>6.2332296400757059</v>
      </c>
      <c r="E248" s="1">
        <f>((SUM(Plan2!E237:E248)/SUM(Plan2!E225:E236))*100)-100</f>
        <v>3.7808605725396092</v>
      </c>
      <c r="F248" s="1">
        <f>((SUM(Plan2!F237:F248)/SUM(Plan2!F225:F236))*100)-100</f>
        <v>6.0690995234678979</v>
      </c>
      <c r="G248" s="1">
        <f>((SUM(Plan2!G237:G248)/SUM(Plan2!G225:G236))*100)-100</f>
        <v>5.7025875545322577</v>
      </c>
      <c r="H248" s="1">
        <f>((SUM(Plan2!H237:H248)/SUM(Plan2!H225:H236))*100)-100</f>
        <v>43.640487001531937</v>
      </c>
      <c r="I248" s="1">
        <f>((SUM(Plan2!I237:I248)/SUM(Plan2!I225:I236))*100)-100</f>
        <v>12.234322434599008</v>
      </c>
      <c r="J248" s="1">
        <f>((SUM(Plan2!J237:J248)/SUM(Plan2!J225:J236))*100)-100</f>
        <v>10.714721354751603</v>
      </c>
      <c r="K248" s="44"/>
      <c r="L248" s="39"/>
      <c r="M248" s="39"/>
      <c r="N248" s="39"/>
      <c r="O248" s="39"/>
      <c r="P248" s="39"/>
      <c r="Q248" s="38"/>
    </row>
    <row r="249" spans="1:17" x14ac:dyDescent="0.25">
      <c r="A249" s="3">
        <v>43586</v>
      </c>
      <c r="B249" s="1">
        <f>((SUM(Plan2!B238:B249)/SUM(Plan2!B226:B237))*100)-100</f>
        <v>6.3350361415327399</v>
      </c>
      <c r="C249" s="1">
        <f>((SUM(Plan2!C238:C249)/SUM(Plan2!C226:C237))*100)-100</f>
        <v>12.87868832225017</v>
      </c>
      <c r="D249" s="1">
        <f>((SUM(Plan2!D238:D249)/SUM(Plan2!D226:D237))*100)-100</f>
        <v>8.047719498535983</v>
      </c>
      <c r="E249" s="1">
        <f>((SUM(Plan2!E238:E249)/SUM(Plan2!E226:E237))*100)-100</f>
        <v>10.076943197612607</v>
      </c>
      <c r="F249" s="1">
        <f>((SUM(Plan2!F238:F249)/SUM(Plan2!F226:F237))*100)-100</f>
        <v>5.7490265597650563</v>
      </c>
      <c r="G249" s="1">
        <f>((SUM(Plan2!G238:G249)/SUM(Plan2!G226:G237))*100)-100</f>
        <v>5.5310388593543962</v>
      </c>
      <c r="H249" s="1">
        <f>((SUM(Plan2!H238:H249)/SUM(Plan2!H226:H237))*100)-100</f>
        <v>34.696282754734654</v>
      </c>
      <c r="I249" s="1">
        <f>((SUM(Plan2!I238:I249)/SUM(Plan2!I226:I237))*100)-100</f>
        <v>14.519361723354621</v>
      </c>
      <c r="J249" s="1">
        <f>((SUM(Plan2!J238:J249)/SUM(Plan2!J226:J237))*100)-100</f>
        <v>12.048179522304864</v>
      </c>
      <c r="K249" s="44"/>
      <c r="L249" s="39"/>
      <c r="M249" s="39"/>
      <c r="N249" s="39"/>
      <c r="O249" s="39"/>
      <c r="P249" s="39"/>
      <c r="Q249" s="39"/>
    </row>
    <row r="250" spans="1:17" x14ac:dyDescent="0.25">
      <c r="A250" s="3">
        <v>43617</v>
      </c>
      <c r="B250" s="1">
        <f>((SUM(Plan2!B239:B250)/SUM(Plan2!B227:B238))*100)-100</f>
        <v>8.5608414570589986</v>
      </c>
      <c r="C250" s="1">
        <f>((SUM(Plan2!C239:C250)/SUM(Plan2!C227:C238))*100)-100</f>
        <v>14.006000401024025</v>
      </c>
      <c r="D250" s="1">
        <f>((SUM(Plan2!D239:D250)/SUM(Plan2!D227:D238))*100)-100</f>
        <v>10.879485207845761</v>
      </c>
      <c r="E250" s="1">
        <f>((SUM(Plan2!E239:E250)/SUM(Plan2!E227:E238))*100)-100</f>
        <v>9.824536624948081</v>
      </c>
      <c r="F250" s="1">
        <f>((SUM(Plan2!F239:F250)/SUM(Plan2!F227:F238))*100)-100</f>
        <v>6.4810701444703085</v>
      </c>
      <c r="G250" s="1">
        <f>((SUM(Plan2!G239:G250)/SUM(Plan2!G227:G238))*100)-100</f>
        <v>3.0072385118411518</v>
      </c>
      <c r="H250" s="1">
        <f>((SUM(Plan2!H239:H250)/SUM(Plan2!H227:H238))*100)-100</f>
        <v>32.327652403845605</v>
      </c>
      <c r="I250" s="1">
        <f>((SUM(Plan2!I239:I250)/SUM(Plan2!I227:I238))*100)-100</f>
        <v>16.522197796413792</v>
      </c>
      <c r="J250" s="1">
        <f>((SUM(Plan2!J239:J250)/SUM(Plan2!J227:J238))*100)-100</f>
        <v>13.811864823892009</v>
      </c>
      <c r="K250" s="44"/>
      <c r="L250" s="39"/>
      <c r="M250" s="39"/>
      <c r="N250" s="39"/>
      <c r="O250" s="39"/>
      <c r="P250" s="39"/>
      <c r="Q250" s="39"/>
    </row>
    <row r="251" spans="1:17" x14ac:dyDescent="0.25">
      <c r="A251" s="3">
        <v>43647</v>
      </c>
      <c r="B251" s="1">
        <f>((SUM(Plan2!B240:B251)/SUM(Plan2!B228:B239))*100)-100</f>
        <v>7.9187650918166526</v>
      </c>
      <c r="C251" s="1">
        <f>((SUM(Plan2!C240:C251)/SUM(Plan2!C228:C239))*100)-100</f>
        <v>13.767406549379984</v>
      </c>
      <c r="D251" s="1">
        <f>((SUM(Plan2!D240:D251)/SUM(Plan2!D228:D239))*100)-100</f>
        <v>10.818857364785558</v>
      </c>
      <c r="E251" s="1">
        <f>((SUM(Plan2!E240:E251)/SUM(Plan2!E228:E239))*100)-100</f>
        <v>13.081417988379769</v>
      </c>
      <c r="F251" s="1">
        <f>((SUM(Plan2!F240:F251)/SUM(Plan2!F228:F239))*100)-100</f>
        <v>9.5762473559946955</v>
      </c>
      <c r="G251" s="1">
        <f>((SUM(Plan2!G240:G251)/SUM(Plan2!G228:G239))*100)-100</f>
        <v>4.2204498308473006</v>
      </c>
      <c r="H251" s="1">
        <f>((SUM(Plan2!H240:H251)/SUM(Plan2!H228:H239))*100)-100</f>
        <v>22.498720272222457</v>
      </c>
      <c r="I251" s="1">
        <f>((SUM(Plan2!I240:I251)/SUM(Plan2!I228:I239))*100)-100</f>
        <v>15.961288676678848</v>
      </c>
      <c r="J251" s="1">
        <f>((SUM(Plan2!J240:J251)/SUM(Plan2!J228:J239))*100)-100</f>
        <v>13.250468574109703</v>
      </c>
      <c r="K251" s="44"/>
      <c r="L251" s="39"/>
      <c r="M251" s="39"/>
      <c r="N251" s="39"/>
      <c r="O251" s="39"/>
      <c r="P251" s="39"/>
      <c r="Q251" s="39"/>
    </row>
    <row r="252" spans="1:17" x14ac:dyDescent="0.25">
      <c r="A252" s="3">
        <v>43678</v>
      </c>
      <c r="B252" s="1">
        <f>((SUM(Plan2!B241:B252)/SUM(Plan2!B229:B240))*100)-100</f>
        <v>8.0874078697795113</v>
      </c>
      <c r="C252" s="1">
        <f>((SUM(Plan2!C241:C252)/SUM(Plan2!C229:C240))*100)-100</f>
        <v>9.6266747581251337</v>
      </c>
      <c r="D252" s="1">
        <f>((SUM(Plan2!D241:D252)/SUM(Plan2!D229:D240))*100)-100</f>
        <v>10.675810157975178</v>
      </c>
      <c r="E252" s="1">
        <f>((SUM(Plan2!E241:E252)/SUM(Plan2!E229:E240))*100)-100</f>
        <v>11.076214535636012</v>
      </c>
      <c r="F252" s="1">
        <f>((SUM(Plan2!F241:F252)/SUM(Plan2!F229:F240))*100)-100</f>
        <v>6.8068747445572058</v>
      </c>
      <c r="G252" s="1">
        <f>((SUM(Plan2!G241:G252)/SUM(Plan2!G229:G240))*100)-100</f>
        <v>4.3931732437216198</v>
      </c>
      <c r="H252" s="1">
        <f>((SUM(Plan2!H241:H252)/SUM(Plan2!H229:H240))*100)-100</f>
        <v>12.182350050915019</v>
      </c>
      <c r="I252" s="1">
        <f>((SUM(Plan2!I241:I252)/SUM(Plan2!I229:I240))*100)-100</f>
        <v>15.809430352385647</v>
      </c>
      <c r="J252" s="1">
        <f>((SUM(Plan2!J241:J252)/SUM(Plan2!J229:J240))*100)-100</f>
        <v>13.097110092975257</v>
      </c>
      <c r="K252" s="44"/>
      <c r="L252" s="39"/>
      <c r="M252" s="39"/>
      <c r="N252" s="39"/>
      <c r="O252" s="39"/>
      <c r="P252" s="39"/>
      <c r="Q252" s="39"/>
    </row>
    <row r="253" spans="1:17" x14ac:dyDescent="0.25">
      <c r="A253" s="3">
        <v>43709</v>
      </c>
      <c r="B253" s="1">
        <f>((SUM(Plan2!B242:B253)/SUM(Plan2!B230:B241))*100)-100</f>
        <v>7.7419697319304674</v>
      </c>
      <c r="C253" s="1">
        <f>((SUM(Plan2!C242:C253)/SUM(Plan2!C230:C241))*100)-100</f>
        <v>8.9480515538222107</v>
      </c>
      <c r="D253" s="1">
        <f>((SUM(Plan2!D242:D253)/SUM(Plan2!D230:D241))*100)-100</f>
        <v>12.151248294322059</v>
      </c>
      <c r="E253" s="1">
        <f>((SUM(Plan2!E242:E253)/SUM(Plan2!E230:E241))*100)-100</f>
        <v>1.4586700099144139</v>
      </c>
      <c r="F253" s="1">
        <f>((SUM(Plan2!F242:F253)/SUM(Plan2!F230:F241))*100)-100</f>
        <v>6.6650146871374005</v>
      </c>
      <c r="G253" s="1">
        <f>((SUM(Plan2!G242:G253)/SUM(Plan2!G230:G241))*100)-100</f>
        <v>6.8006513176150065</v>
      </c>
      <c r="H253" s="1">
        <f>((SUM(Plan2!H242:H253)/SUM(Plan2!H230:H241))*100)-100</f>
        <v>8.3794716309130592</v>
      </c>
      <c r="I253" s="1">
        <f>((SUM(Plan2!I242:I253)/SUM(Plan2!I230:I241))*100)-100</f>
        <v>16.144937823826865</v>
      </c>
      <c r="J253" s="1">
        <f>((SUM(Plan2!J242:J253)/SUM(Plan2!J230:J241))*100)-100</f>
        <v>13.234278346062723</v>
      </c>
      <c r="K253" s="44"/>
      <c r="L253" s="39"/>
      <c r="M253" s="39"/>
      <c r="N253" s="39"/>
      <c r="O253" s="39"/>
      <c r="P253" s="39"/>
      <c r="Q253" s="39"/>
    </row>
    <row r="254" spans="1:17" x14ac:dyDescent="0.25">
      <c r="A254" s="3">
        <v>43739</v>
      </c>
      <c r="B254" s="1">
        <f>((SUM(Plan2!B243:B254)/SUM(Plan2!B231:B242))*100)-100</f>
        <v>8.0980405931978083</v>
      </c>
      <c r="C254" s="1">
        <f>((SUM(Plan2!C243:C254)/SUM(Plan2!C231:C242))*100)-100</f>
        <v>8.2623147594957516</v>
      </c>
      <c r="D254" s="1">
        <f>((SUM(Plan2!D243:D254)/SUM(Plan2!D231:D242))*100)-100</f>
        <v>11.836788494456485</v>
      </c>
      <c r="E254" s="1">
        <f>((SUM(Plan2!E243:E254)/SUM(Plan2!E231:E242))*100)-100</f>
        <v>2.9004723264555992</v>
      </c>
      <c r="F254" s="1">
        <f>((SUM(Plan2!F243:F254)/SUM(Plan2!F231:F242))*100)-100</f>
        <v>4.733652895752229</v>
      </c>
      <c r="G254" s="1">
        <f>((SUM(Plan2!G243:G254)/SUM(Plan2!G231:G242))*100)-100</f>
        <v>7.800477790766891</v>
      </c>
      <c r="H254" s="1">
        <f>((SUM(Plan2!H243:H254)/SUM(Plan2!H231:H242))*100)-100</f>
        <v>4.9329848761774429</v>
      </c>
      <c r="I254" s="1">
        <f>((SUM(Plan2!I243:I254)/SUM(Plan2!I231:I242))*100)-100</f>
        <v>15.939479431774828</v>
      </c>
      <c r="J254" s="1">
        <f>((SUM(Plan2!J243:J254)/SUM(Plan2!J231:J242))*100)-100</f>
        <v>13.137667206573681</v>
      </c>
      <c r="K254" s="44"/>
      <c r="L254" s="39"/>
      <c r="M254" s="39"/>
      <c r="N254" s="39"/>
      <c r="O254" s="39"/>
      <c r="P254" s="39"/>
      <c r="Q254" s="39"/>
    </row>
    <row r="255" spans="1:17" x14ac:dyDescent="0.25">
      <c r="A255" s="3">
        <v>43770</v>
      </c>
      <c r="B255" s="1">
        <f>((SUM(Plan2!B244:B255)/SUM(Plan2!B232:B243))*100)-100</f>
        <v>7.5429319867473623</v>
      </c>
      <c r="C255" s="1">
        <f>((SUM(Plan2!C244:C255)/SUM(Plan2!C232:C243))*100)-100</f>
        <v>7.599246418466393</v>
      </c>
      <c r="D255" s="1">
        <f>((SUM(Plan2!D244:D255)/SUM(Plan2!D232:D243))*100)-100</f>
        <v>12.666741024698851</v>
      </c>
      <c r="E255" s="1">
        <f>((SUM(Plan2!E244:E255)/SUM(Plan2!E232:E243))*100)-100</f>
        <v>4.782740604273414</v>
      </c>
      <c r="F255" s="1">
        <f>((SUM(Plan2!F244:F255)/SUM(Plan2!F232:F243))*100)-100</f>
        <v>3.898800936075645</v>
      </c>
      <c r="G255" s="1">
        <f>((SUM(Plan2!G244:G255)/SUM(Plan2!G232:G243))*100)-100</f>
        <v>7.3373630713575295</v>
      </c>
      <c r="H255" s="1">
        <f>((SUM(Plan2!H244:H255)/SUM(Plan2!H232:H243))*100)-100</f>
        <v>-7.3941570739783629</v>
      </c>
      <c r="I255" s="1">
        <f>((SUM(Plan2!I244:I255)/SUM(Plan2!I232:I243))*100)-100</f>
        <v>13.485029260331842</v>
      </c>
      <c r="J255" s="1">
        <f>((SUM(Plan2!J244:J255)/SUM(Plan2!J232:J243))*100)-100</f>
        <v>11.60659062623273</v>
      </c>
      <c r="K255" s="44"/>
      <c r="L255" s="39"/>
      <c r="M255" s="39"/>
      <c r="N255" s="39"/>
      <c r="O255" s="39"/>
      <c r="P255" s="39"/>
      <c r="Q255" s="39"/>
    </row>
    <row r="256" spans="1:17" x14ac:dyDescent="0.25">
      <c r="A256" s="3">
        <v>43800</v>
      </c>
      <c r="B256" s="1">
        <f>((SUM(Plan2!B245:B256)/SUM(Plan2!B233:B244))*100)-100</f>
        <v>7.314261074820422</v>
      </c>
      <c r="C256" s="1">
        <f>((SUM(Plan2!C245:C256)/SUM(Plan2!C233:C244))*100)-100</f>
        <v>6.8639330671299348</v>
      </c>
      <c r="D256" s="1">
        <f>((SUM(Plan2!D245:D256)/SUM(Plan2!D233:D244))*100)-100</f>
        <v>1.7535583123944605</v>
      </c>
      <c r="E256" s="1">
        <f>((SUM(Plan2!E245:E256)/SUM(Plan2!E233:E244))*100)-100</f>
        <v>1.5735652193610008</v>
      </c>
      <c r="F256" s="1">
        <f>((SUM(Plan2!F245:F256)/SUM(Plan2!F233:F244))*100)-100</f>
        <v>3.806513865074507</v>
      </c>
      <c r="G256" s="1">
        <f>((SUM(Plan2!G245:G256)/SUM(Plan2!G233:G244))*100)-100</f>
        <v>6.4554504478322627</v>
      </c>
      <c r="H256" s="1">
        <f>((SUM(Plan2!H245:H256)/SUM(Plan2!H233:H244))*100)-100</f>
        <v>-10.886066488812844</v>
      </c>
      <c r="I256" s="1">
        <f>((SUM(Plan2!I245:I256)/SUM(Plan2!I233:I244))*100)-100</f>
        <v>14.281112709130994</v>
      </c>
      <c r="J256" s="1">
        <f>((SUM(Plan2!J245:J256)/SUM(Plan2!J233:J244))*100)-100</f>
        <v>12.065452264897218</v>
      </c>
      <c r="K256" s="44"/>
      <c r="L256" s="39"/>
      <c r="M256" s="39"/>
      <c r="N256" s="39"/>
      <c r="O256" s="39"/>
      <c r="P256" s="39"/>
      <c r="Q256" s="39"/>
    </row>
    <row r="257" spans="1:17" x14ac:dyDescent="0.25">
      <c r="A257" s="3">
        <v>43831</v>
      </c>
      <c r="B257" s="1">
        <f>((SUM(Plan2!B246:B257)/SUM(Plan2!B234:B245))*100)-100</f>
        <v>7.9256145510072713</v>
      </c>
      <c r="C257" s="1">
        <f>((SUM(Plan2!C246:C257)/SUM(Plan2!C234:C245))*100)-100</f>
        <v>5.7095217076303442</v>
      </c>
      <c r="D257" s="1">
        <f>((SUM(Plan2!D246:D257)/SUM(Plan2!D234:D245))*100)-100</f>
        <v>1.2627828047103691</v>
      </c>
      <c r="E257" s="1">
        <f>((SUM(Plan2!E246:E257)/SUM(Plan2!E234:E245))*100)-100</f>
        <v>2.3621716155868455</v>
      </c>
      <c r="F257" s="1">
        <f>((SUM(Plan2!F246:F257)/SUM(Plan2!F234:F245))*100)-100</f>
        <v>2.3599025113756937</v>
      </c>
      <c r="G257" s="1">
        <f>((SUM(Plan2!G246:G257)/SUM(Plan2!G234:G245))*100)-100</f>
        <v>2.8793806058415612</v>
      </c>
      <c r="H257" s="1">
        <f>((SUM(Plan2!H246:H257)/SUM(Plan2!H234:H245))*100)-100</f>
        <v>-12.026562279308635</v>
      </c>
      <c r="I257" s="1">
        <f>((SUM(Plan2!I246:I257)/SUM(Plan2!I234:I245))*100)-100</f>
        <v>12.937088694974165</v>
      </c>
      <c r="J257" s="1">
        <f>((SUM(Plan2!J246:J257)/SUM(Plan2!J234:J245))*100)-100</f>
        <v>11.192133140104616</v>
      </c>
      <c r="K257" s="44"/>
      <c r="L257" s="39"/>
      <c r="M257" s="39"/>
      <c r="N257" s="39"/>
      <c r="O257" s="39"/>
      <c r="P257" s="39"/>
      <c r="Q257" s="39"/>
    </row>
    <row r="258" spans="1:17" x14ac:dyDescent="0.25">
      <c r="A258" s="3">
        <v>43862</v>
      </c>
      <c r="B258" s="1">
        <f>((SUM(Plan2!B247:B258)/SUM(Plan2!B235:B246))*100)-100</f>
        <v>5.4347431559076682</v>
      </c>
      <c r="C258" s="1">
        <f>((SUM(Plan2!C247:C258)/SUM(Plan2!C235:C246))*100)-100</f>
        <v>3.4865604959804841</v>
      </c>
      <c r="D258" s="1">
        <f>((SUM(Plan2!D247:D258)/SUM(Plan2!D235:D246))*100)-100</f>
        <v>0.53880128615242029</v>
      </c>
      <c r="E258" s="1">
        <f>((SUM(Plan2!E247:E258)/SUM(Plan2!E235:E246))*100)-100</f>
        <v>0.84466184873186023</v>
      </c>
      <c r="F258" s="1">
        <f>((SUM(Plan2!F247:F258)/SUM(Plan2!F235:F246))*100)-100</f>
        <v>0.38597636751633502</v>
      </c>
      <c r="G258" s="1">
        <f>((SUM(Plan2!G247:G258)/SUM(Plan2!G235:G246))*100)-100</f>
        <v>5.7217781863859898</v>
      </c>
      <c r="H258" s="1">
        <f>((SUM(Plan2!H247:H258)/SUM(Plan2!H235:H246))*100)-100</f>
        <v>-17.013096901438402</v>
      </c>
      <c r="I258" s="1">
        <f>((SUM(Plan2!I247:I258)/SUM(Plan2!I235:I246))*100)-100</f>
        <v>10.064980158386234</v>
      </c>
      <c r="J258" s="1">
        <f>((SUM(Plan2!J247:J258)/SUM(Plan2!J235:J246))*100)-100</f>
        <v>8.7935631432742412</v>
      </c>
      <c r="K258" s="44"/>
      <c r="L258" s="39"/>
      <c r="M258" s="39"/>
      <c r="N258" s="39"/>
      <c r="O258" s="39"/>
      <c r="P258" s="39"/>
      <c r="Q258" s="39"/>
    </row>
    <row r="259" spans="1:17" x14ac:dyDescent="0.25">
      <c r="A259" s="3">
        <v>43891</v>
      </c>
      <c r="B259" s="1">
        <f>((SUM(Plan2!B248:B259)/SUM(Plan2!B236:B247))*100)-100</f>
        <v>5.9272301512017407</v>
      </c>
      <c r="C259" s="1">
        <f>((SUM(Plan2!C248:C259)/SUM(Plan2!C236:C247))*100)-100</f>
        <v>1.5317695423172353</v>
      </c>
      <c r="D259" s="1">
        <f>((SUM(Plan2!D248:D259)/SUM(Plan2!D236:D247))*100)-100</f>
        <v>-2.5903707632403012</v>
      </c>
      <c r="E259" s="1">
        <f>((SUM(Plan2!E248:E259)/SUM(Plan2!E236:E247))*100)-100</f>
        <v>-2.1245936421639726</v>
      </c>
      <c r="F259" s="1">
        <f>((SUM(Plan2!F248:F259)/SUM(Plan2!F236:F247))*100)-100</f>
        <v>-0.66737775216077466</v>
      </c>
      <c r="G259" s="1">
        <f>((SUM(Plan2!G248:G259)/SUM(Plan2!G236:G247))*100)-100</f>
        <v>3.357561895388983</v>
      </c>
      <c r="H259" s="1">
        <f>((SUM(Plan2!H248:H259)/SUM(Plan2!H236:H247))*100)-100</f>
        <v>-17.037852041377633</v>
      </c>
      <c r="I259" s="1">
        <f>((SUM(Plan2!I248:I259)/SUM(Plan2!I236:I247))*100)-100</f>
        <v>10.159679424575501</v>
      </c>
      <c r="J259" s="1">
        <f>((SUM(Plan2!J248:J259)/SUM(Plan2!J236:J247))*100)-100</f>
        <v>8.6312516799152519</v>
      </c>
      <c r="K259" s="44"/>
      <c r="L259" s="39"/>
      <c r="M259" s="39"/>
      <c r="N259" s="39"/>
      <c r="O259" s="39"/>
      <c r="P259" s="39"/>
      <c r="Q259" s="39"/>
    </row>
    <row r="260" spans="1:17" x14ac:dyDescent="0.25">
      <c r="A260" s="3">
        <v>43922</v>
      </c>
      <c r="B260" s="1">
        <f>((SUM(Plan2!B249:B260)/SUM(Plan2!B237:B248))*100)-100</f>
        <v>4.7120818624818384</v>
      </c>
      <c r="C260" s="1">
        <f>((SUM(Plan2!C249:C260)/SUM(Plan2!C237:C248))*100)-100</f>
        <v>-14.832127908208122</v>
      </c>
      <c r="D260" s="1">
        <f>((SUM(Plan2!D249:D260)/SUM(Plan2!D237:D248))*100)-100</f>
        <v>2.0597378824459298</v>
      </c>
      <c r="E260" s="1">
        <f>((SUM(Plan2!E249:E260)/SUM(Plan2!E237:E248))*100)-100</f>
        <v>-5.050800640194538</v>
      </c>
      <c r="F260" s="1">
        <f>((SUM(Plan2!F249:F260)/SUM(Plan2!F237:F248))*100)-100</f>
        <v>-8.3414159270897699</v>
      </c>
      <c r="G260" s="1">
        <f>((SUM(Plan2!G249:G260)/SUM(Plan2!G237:G248))*100)-100</f>
        <v>2.6947217601218938</v>
      </c>
      <c r="H260" s="1">
        <f>((SUM(Plan2!H249:H260)/SUM(Plan2!H237:H248))*100)-100</f>
        <v>-16.495971021031608</v>
      </c>
      <c r="I260" s="1">
        <f>((SUM(Plan2!I249:I260)/SUM(Plan2!I237:I248))*100)-100</f>
        <v>0.66623011580264802</v>
      </c>
      <c r="J260" s="1">
        <f>((SUM(Plan2!J249:J260)/SUM(Plan2!J237:J248))*100)-100</f>
        <v>1.0468927472324197</v>
      </c>
      <c r="K260" s="44"/>
      <c r="L260" s="39"/>
      <c r="M260" s="39"/>
      <c r="N260" s="39"/>
      <c r="O260" s="39"/>
      <c r="P260" s="39"/>
      <c r="Q260" s="39"/>
    </row>
    <row r="261" spans="1:17" x14ac:dyDescent="0.25">
      <c r="A261" s="3">
        <v>43952</v>
      </c>
      <c r="B261" s="1">
        <f>((SUM(Plan2!B250:B261)/SUM(Plan2!B238:B249))*100)-100</f>
        <v>1.7264687864634141</v>
      </c>
      <c r="C261" s="1">
        <f>((SUM(Plan2!C250:C261)/SUM(Plan2!C238:C249))*100)-100</f>
        <v>-8.4607036086701157</v>
      </c>
      <c r="D261" s="1">
        <f>((SUM(Plan2!D250:D261)/SUM(Plan2!D238:D249))*100)-100</f>
        <v>2.0567527111930985</v>
      </c>
      <c r="E261" s="1">
        <f>((SUM(Plan2!E250:E261)/SUM(Plan2!E238:E249))*100)-100</f>
        <v>-6.0147720436037559</v>
      </c>
      <c r="F261" s="1">
        <f>((SUM(Plan2!F250:F261)/SUM(Plan2!F238:F249))*100)-100</f>
        <v>-9.0331541944599678</v>
      </c>
      <c r="G261" s="1">
        <f>((SUM(Plan2!G250:G261)/SUM(Plan2!G238:G249))*100)-100</f>
        <v>-0.58048129018965255</v>
      </c>
      <c r="H261" s="1">
        <f>((SUM(Plan2!H250:H261)/SUM(Plan2!H238:H249))*100)-100</f>
        <v>-13.179047232126948</v>
      </c>
      <c r="I261" s="1">
        <f>((SUM(Plan2!I250:I261)/SUM(Plan2!I238:I249))*100)-100</f>
        <v>-3.6882018033459758</v>
      </c>
      <c r="J261" s="1">
        <f>((SUM(Plan2!J250:J261)/SUM(Plan2!J238:J249))*100)-100</f>
        <v>-2.8224512864466362</v>
      </c>
      <c r="K261" s="44"/>
      <c r="L261" s="39"/>
      <c r="M261" s="39"/>
      <c r="N261" s="39"/>
      <c r="O261" s="39"/>
      <c r="P261" s="39"/>
      <c r="Q261" s="39"/>
    </row>
    <row r="262" spans="1:17" x14ac:dyDescent="0.25">
      <c r="A262" s="3">
        <v>43983</v>
      </c>
      <c r="B262" s="1">
        <f>((SUM(Plan2!B251:B262)/SUM(Plan2!B239:B250))*100)-100</f>
        <v>-0.68537617539594464</v>
      </c>
      <c r="C262" s="1">
        <f>((SUM(Plan2!C251:C262)/SUM(Plan2!C239:C250))*100)-100</f>
        <v>-5.8954335000918832</v>
      </c>
      <c r="D262" s="1">
        <f>((SUM(Plan2!D251:D262)/SUM(Plan2!D239:D250))*100)-100</f>
        <v>1.9430632077835241</v>
      </c>
      <c r="E262" s="1">
        <f>((SUM(Plan2!E251:E262)/SUM(Plan2!E239:E250))*100)-100</f>
        <v>-6.7872322959675842</v>
      </c>
      <c r="F262" s="1">
        <f>((SUM(Plan2!F251:F262)/SUM(Plan2!F239:F250))*100)-100</f>
        <v>-9.5143126887793983</v>
      </c>
      <c r="G262" s="1">
        <f>((SUM(Plan2!G251:G262)/SUM(Plan2!G239:G250))*100)-100</f>
        <v>-1.0660043293848531</v>
      </c>
      <c r="H262" s="1">
        <f>((SUM(Plan2!H251:H262)/SUM(Plan2!H239:H250))*100)-100</f>
        <v>-14.882383967372277</v>
      </c>
      <c r="I262" s="1">
        <f>((SUM(Plan2!I251:I262)/SUM(Plan2!I239:I250))*100)-100</f>
        <v>-3.584718914142357</v>
      </c>
      <c r="J262" s="1">
        <f>((SUM(Plan2!J251:J262)/SUM(Plan2!J239:J250))*100)-100</f>
        <v>-3.1210034134661555</v>
      </c>
      <c r="K262" s="44"/>
      <c r="L262" s="39"/>
      <c r="M262" s="39"/>
      <c r="N262" s="39"/>
      <c r="O262" s="39"/>
      <c r="P262" s="39"/>
      <c r="Q262" s="39"/>
    </row>
    <row r="263" spans="1:17" x14ac:dyDescent="0.25">
      <c r="A263" s="3">
        <v>44013</v>
      </c>
      <c r="B263" s="1">
        <f>((SUM(Plan2!B252:B263)/SUM(Plan2!B240:B251))*100)-100</f>
        <v>-1.0614758408787708</v>
      </c>
      <c r="C263" s="1">
        <f>((SUM(Plan2!C252:C263)/SUM(Plan2!C240:C251))*100)-100</f>
        <v>-4.117827212383645</v>
      </c>
      <c r="D263" s="1">
        <f>((SUM(Plan2!D252:D263)/SUM(Plan2!D240:D251))*100)-100</f>
        <v>1.208535655678574</v>
      </c>
      <c r="E263" s="1">
        <f>((SUM(Plan2!E252:E263)/SUM(Plan2!E240:E251))*100)-100</f>
        <v>-11.089821687548167</v>
      </c>
      <c r="F263" s="1">
        <f>((SUM(Plan2!F252:F263)/SUM(Plan2!F240:F251))*100)-100</f>
        <v>-12.469008532794675</v>
      </c>
      <c r="G263" s="1">
        <f>((SUM(Plan2!G252:G263)/SUM(Plan2!G240:G251))*100)-100</f>
        <v>-2.0300916818242172</v>
      </c>
      <c r="H263" s="1">
        <f>((SUM(Plan2!H252:H263)/SUM(Plan2!H240:H251))*100)-100</f>
        <v>-13.691591365647426</v>
      </c>
      <c r="I263" s="1">
        <f>((SUM(Plan2!I252:I263)/SUM(Plan2!I240:I251))*100)-100</f>
        <v>-2.0479236659536753</v>
      </c>
      <c r="J263" s="1">
        <f>((SUM(Plan2!J252:J263)/SUM(Plan2!J240:J251))*100)-100</f>
        <v>-2.0215984635527349</v>
      </c>
      <c r="K263" s="44"/>
      <c r="L263" s="39"/>
      <c r="M263" s="39"/>
      <c r="N263" s="39"/>
      <c r="O263" s="39"/>
      <c r="P263" s="39"/>
      <c r="Q263" s="39"/>
    </row>
    <row r="264" spans="1:17" x14ac:dyDescent="0.25">
      <c r="A264" s="3">
        <v>44044</v>
      </c>
      <c r="B264" s="1">
        <f>((SUM(Plan2!B253:B264)/SUM(Plan2!B241:B252))*100)-100</f>
        <v>-2.1379918527300958</v>
      </c>
      <c r="C264" s="1">
        <f>((SUM(Plan2!C253:C264)/SUM(Plan2!C241:C252))*100)-100</f>
        <v>0.13273593249043358</v>
      </c>
      <c r="D264" s="1">
        <f>((SUM(Plan2!D253:D264)/SUM(Plan2!D241:D252))*100)-100</f>
        <v>0.89989130741628287</v>
      </c>
      <c r="E264" s="1">
        <f>((SUM(Plan2!E253:E264)/SUM(Plan2!E241:E252))*100)-100</f>
        <v>-15.51412571433643</v>
      </c>
      <c r="F264" s="1">
        <f>((SUM(Plan2!F253:F264)/SUM(Plan2!F241:F252))*100)-100</f>
        <v>-9.8399384752691503</v>
      </c>
      <c r="G264" s="1">
        <f>((SUM(Plan2!G253:G264)/SUM(Plan2!G241:G252))*100)-100</f>
        <v>-4.3014715792339899</v>
      </c>
      <c r="H264" s="1">
        <f>((SUM(Plan2!H253:H264)/SUM(Plan2!H241:H252))*100)-100</f>
        <v>-29.759134092047262</v>
      </c>
      <c r="I264" s="1">
        <f>((SUM(Plan2!I253:I264)/SUM(Plan2!I241:I252))*100)-100</f>
        <v>-4.1617890337511341</v>
      </c>
      <c r="J264" s="1">
        <f>((SUM(Plan2!J253:J264)/SUM(Plan2!J241:J252))*100)-100</f>
        <v>-3.6627980383736087</v>
      </c>
      <c r="K264" s="44"/>
      <c r="L264" s="39"/>
      <c r="M264" s="39"/>
      <c r="N264" s="39"/>
      <c r="O264" s="39"/>
      <c r="P264" s="39"/>
      <c r="Q264" s="39"/>
    </row>
    <row r="265" spans="1:17" x14ac:dyDescent="0.25">
      <c r="A265" s="3">
        <v>44075</v>
      </c>
      <c r="B265" s="1">
        <f>((SUM(Plan2!B254:B265)/SUM(Plan2!B242:B253))*100)-100</f>
        <v>-1.110115615605423</v>
      </c>
      <c r="C265" s="1">
        <f>((SUM(Plan2!C254:C265)/SUM(Plan2!C242:C253))*100)-100</f>
        <v>1.1978163910785469</v>
      </c>
      <c r="D265" s="1">
        <f>((SUM(Plan2!D254:D265)/SUM(Plan2!D242:D253))*100)-100</f>
        <v>0.52652532158610654</v>
      </c>
      <c r="E265" s="1">
        <f>((SUM(Plan2!E254:E265)/SUM(Plan2!E242:E253))*100)-100</f>
        <v>-11.377571267582937</v>
      </c>
      <c r="F265" s="1">
        <f>((SUM(Plan2!F254:F265)/SUM(Plan2!F242:F253))*100)-100</f>
        <v>-9.7843364783196165</v>
      </c>
      <c r="G265" s="1">
        <f>((SUM(Plan2!G254:G265)/SUM(Plan2!G242:G253))*100)-100</f>
        <v>-8.3873905833051197</v>
      </c>
      <c r="H265" s="1">
        <f>((SUM(Plan2!H254:H265)/SUM(Plan2!H242:H253))*100)-100</f>
        <v>-29.137012053186766</v>
      </c>
      <c r="I265" s="1">
        <f>((SUM(Plan2!I254:I265)/SUM(Plan2!I242:I253))*100)-100</f>
        <v>-3.01945182011562</v>
      </c>
      <c r="J265" s="1">
        <f>((SUM(Plan2!J254:J265)/SUM(Plan2!J242:J253))*100)-100</f>
        <v>-2.5493529170504985</v>
      </c>
      <c r="K265" s="44"/>
      <c r="L265" s="39"/>
      <c r="M265" s="39"/>
      <c r="N265" s="39"/>
      <c r="O265" s="39"/>
      <c r="P265" s="39"/>
      <c r="Q265" s="39"/>
    </row>
    <row r="266" spans="1:17" x14ac:dyDescent="0.25">
      <c r="A266" s="3">
        <v>44105</v>
      </c>
      <c r="B266" s="1">
        <f>((SUM(Plan2!B255:B266)/SUM(Plan2!B243:B254))*100)-100</f>
        <v>0.38750190477927049</v>
      </c>
      <c r="C266" s="1">
        <f>((SUM(Plan2!C255:C266)/SUM(Plan2!C243:C254))*100)-100</f>
        <v>1.8297693545282812</v>
      </c>
      <c r="D266" s="1">
        <f>((SUM(Plan2!D255:D266)/SUM(Plan2!D243:D254))*100)-100</f>
        <v>2.4080925530380597</v>
      </c>
      <c r="E266" s="1">
        <f>((SUM(Plan2!E255:E266)/SUM(Plan2!E243:E254))*100)-100</f>
        <v>-10.117164595636297</v>
      </c>
      <c r="F266" s="1">
        <f>((SUM(Plan2!F255:F266)/SUM(Plan2!F243:F254))*100)-100</f>
        <v>-9.6053697491047672</v>
      </c>
      <c r="G266" s="1">
        <f>((SUM(Plan2!G255:G266)/SUM(Plan2!G243:G254))*100)-100</f>
        <v>-7.6253313155034732</v>
      </c>
      <c r="H266" s="1">
        <f>((SUM(Plan2!H255:H266)/SUM(Plan2!H243:H254))*100)-100</f>
        <v>-28.151752273672301</v>
      </c>
      <c r="I266" s="1">
        <f>((SUM(Plan2!I255:I266)/SUM(Plan2!I243:I254))*100)-100</f>
        <v>-1.9577267741743185</v>
      </c>
      <c r="J266" s="1">
        <f>((SUM(Plan2!J255:J266)/SUM(Plan2!J243:J254))*100)-100</f>
        <v>-1.2934036605723662</v>
      </c>
      <c r="K266" s="44"/>
      <c r="L266" s="39"/>
      <c r="M266" s="39"/>
      <c r="N266" s="39"/>
      <c r="O266" s="39"/>
      <c r="P266" s="39"/>
      <c r="Q266" s="39"/>
    </row>
    <row r="267" spans="1:17" x14ac:dyDescent="0.25">
      <c r="A267" s="3">
        <v>44136</v>
      </c>
      <c r="B267" s="1">
        <f>((SUM(Plan2!B256:B267)/SUM(Plan2!B244:B255))*100)-100</f>
        <v>0.71054284735609485</v>
      </c>
      <c r="C267" s="1">
        <f>((SUM(Plan2!C256:C267)/SUM(Plan2!C244:C255))*100)-100</f>
        <v>2.6480986664823263</v>
      </c>
      <c r="D267" s="1">
        <f>((SUM(Plan2!D256:D267)/SUM(Plan2!D244:D255))*100)-100</f>
        <v>1.3876146341462743</v>
      </c>
      <c r="E267" s="1">
        <f>((SUM(Plan2!E256:E267)/SUM(Plan2!E244:E255))*100)-100</f>
        <v>-9.6462273622453978</v>
      </c>
      <c r="F267" s="1">
        <f>((SUM(Plan2!F256:F267)/SUM(Plan2!F244:F255))*100)-100</f>
        <v>-9.0395774922899648</v>
      </c>
      <c r="G267" s="1">
        <f>((SUM(Plan2!G256:G267)/SUM(Plan2!G244:G255))*100)-100</f>
        <v>-7.6362674801347339</v>
      </c>
      <c r="H267" s="1">
        <f>((SUM(Plan2!H256:H267)/SUM(Plan2!H244:H255))*100)-100</f>
        <v>-33.389312520940081</v>
      </c>
      <c r="I267" s="1">
        <f>((SUM(Plan2!I256:I267)/SUM(Plan2!I244:I255))*100)-100</f>
        <v>-2.5540238738982879</v>
      </c>
      <c r="J267" s="1">
        <f>((SUM(Plan2!J256:J267)/SUM(Plan2!J244:J255))*100)-100</f>
        <v>-1.7964509457272015</v>
      </c>
      <c r="K267" s="44"/>
      <c r="L267" s="39"/>
      <c r="M267" s="39"/>
      <c r="N267" s="39"/>
      <c r="O267" s="39"/>
      <c r="P267" s="39"/>
      <c r="Q267" s="39"/>
    </row>
    <row r="268" spans="1:17" x14ac:dyDescent="0.25">
      <c r="A268" s="3">
        <v>44166</v>
      </c>
      <c r="B268" s="1">
        <f>((SUM(Plan2!B257:B268)/SUM(Plan2!B245:B256))*100)-100</f>
        <v>1.0522266589214553</v>
      </c>
      <c r="C268" s="1">
        <f>((SUM(Plan2!C257:C268)/SUM(Plan2!C245:C256))*100)-100</f>
        <v>3.182440522611401</v>
      </c>
      <c r="D268" s="1">
        <f>((SUM(Plan2!D257:D268)/SUM(Plan2!D245:D256))*100)-100</f>
        <v>3.7092601716272497</v>
      </c>
      <c r="E268" s="1">
        <f>((SUM(Plan2!E257:E268)/SUM(Plan2!E245:E256))*100)-100</f>
        <v>-5.9600766947355766</v>
      </c>
      <c r="F268" s="1">
        <f>((SUM(Plan2!F257:F268)/SUM(Plan2!F245:F256))*100)-100</f>
        <v>-8.8519558199077153</v>
      </c>
      <c r="G268" s="1">
        <f>((SUM(Plan2!G257:G268)/SUM(Plan2!G245:G256))*100)-100</f>
        <v>-8.666518138841667</v>
      </c>
      <c r="H268" s="1">
        <f>((SUM(Plan2!H257:H268)/SUM(Plan2!H245:H256))*100)-100</f>
        <v>-32.011593309239572</v>
      </c>
      <c r="I268" s="1">
        <f>((SUM(Plan2!I257:I268)/SUM(Plan2!I245:I256))*100)-100</f>
        <v>-4.1721234145305743</v>
      </c>
      <c r="J268" s="1">
        <f>((SUM(Plan2!J257:J268)/SUM(Plan2!J245:J256))*100)-100</f>
        <v>-2.8509685829660896</v>
      </c>
      <c r="K268" s="44"/>
      <c r="L268" s="39"/>
      <c r="M268" s="39"/>
      <c r="N268" s="39"/>
      <c r="O268" s="39"/>
      <c r="P268" s="39"/>
      <c r="Q268" s="39"/>
    </row>
    <row r="269" spans="1:17" x14ac:dyDescent="0.25">
      <c r="A269" s="3">
        <v>44197</v>
      </c>
      <c r="B269" s="1">
        <f>((SUM(Plan2!B258:B269)/SUM(Plan2!B246:B257))*100)-100</f>
        <v>0.8897255245451845</v>
      </c>
      <c r="C269" s="1">
        <f>((SUM(Plan2!C258:C269)/SUM(Plan2!C246:C257))*100)-100</f>
        <v>3.384330165930578</v>
      </c>
      <c r="D269" s="1">
        <f>((SUM(Plan2!D258:D269)/SUM(Plan2!D246:D257))*100)-100</f>
        <v>2.7700588861673907</v>
      </c>
      <c r="E269" s="1">
        <f>((SUM(Plan2!E258:E269)/SUM(Plan2!E246:E257))*100)-100</f>
        <v>-1.4225440427202045</v>
      </c>
      <c r="F269" s="1">
        <f>((SUM(Plan2!F258:F269)/SUM(Plan2!F246:F257))*100)-100</f>
        <v>-8.4940244911506824</v>
      </c>
      <c r="G269" s="1">
        <f>((SUM(Plan2!G258:G269)/SUM(Plan2!G246:G257))*100)-100</f>
        <v>-5.9331534260942789</v>
      </c>
      <c r="H269" s="1">
        <f>((SUM(Plan2!H258:H269)/SUM(Plan2!H246:H257))*100)-100</f>
        <v>-31.711491553729672</v>
      </c>
      <c r="I269" s="1">
        <f>((SUM(Plan2!I258:I269)/SUM(Plan2!I246:I257))*100)-100</f>
        <v>-2.9232767948247869</v>
      </c>
      <c r="J269" s="1">
        <f>((SUM(Plan2!J258:J269)/SUM(Plan2!J246:J257))*100)-100</f>
        <v>-1.9691416576858103</v>
      </c>
      <c r="K269" s="44"/>
      <c r="L269" s="39"/>
      <c r="M269" s="39"/>
      <c r="N269" s="39"/>
      <c r="O269" s="39"/>
      <c r="P269" s="39"/>
      <c r="Q269" s="39"/>
    </row>
    <row r="270" spans="1:17" x14ac:dyDescent="0.25">
      <c r="A270" s="3">
        <v>44228</v>
      </c>
      <c r="B270" s="1">
        <f>((SUM(Plan2!B259:B270)/SUM(Plan2!B247:B258))*100)-100</f>
        <v>3.0058673504257172</v>
      </c>
      <c r="C270" s="1">
        <f>((SUM(Plan2!C259:C270)/SUM(Plan2!C247:C258))*100)-100</f>
        <v>4.499346374195639</v>
      </c>
      <c r="D270" s="1">
        <f>((SUM(Plan2!D259:D270)/SUM(Plan2!D247:D258))*100)-100</f>
        <v>-0.60876613634334831</v>
      </c>
      <c r="E270" s="1">
        <f>((SUM(Plan2!E259:E270)/SUM(Plan2!E247:E258))*100)-100</f>
        <v>-3.2008179791873204E-2</v>
      </c>
      <c r="F270" s="1">
        <f>((SUM(Plan2!F259:F270)/SUM(Plan2!F247:F258))*100)-100</f>
        <v>-7.6176259061343217</v>
      </c>
      <c r="G270" s="1">
        <f>((SUM(Plan2!G259:G270)/SUM(Plan2!G247:G258))*100)-100</f>
        <v>-7.9809076312008926</v>
      </c>
      <c r="H270" s="1">
        <f>((SUM(Plan2!H259:H270)/SUM(Plan2!H247:H258))*100)-100</f>
        <v>-33.424903758443392</v>
      </c>
      <c r="I270" s="1">
        <f>((SUM(Plan2!I259:I270)/SUM(Plan2!I247:I258))*100)-100</f>
        <v>-1.5284968750009966</v>
      </c>
      <c r="J270" s="1">
        <f>((SUM(Plan2!J259:J270)/SUM(Plan2!J247:J258))*100)-100</f>
        <v>-1.0477012952204205</v>
      </c>
      <c r="K270" s="44"/>
      <c r="L270" s="39"/>
      <c r="M270" s="39"/>
      <c r="N270" s="39"/>
      <c r="O270" s="39"/>
      <c r="P270" s="39"/>
      <c r="Q270" s="39"/>
    </row>
    <row r="271" spans="1:17" x14ac:dyDescent="0.25">
      <c r="A271" s="3">
        <v>44256</v>
      </c>
      <c r="B271" s="1">
        <f>((SUM(Plan2!B260:B271)/SUM(Plan2!B248:B259))*100)-100</f>
        <v>3.277362500145415</v>
      </c>
      <c r="C271" s="1">
        <f>((SUM(Plan2!C260:C271)/SUM(Plan2!C248:C259))*100)-100</f>
        <v>6.5415240427981729</v>
      </c>
      <c r="D271" s="1">
        <f>((SUM(Plan2!D260:D271)/SUM(Plan2!D248:D259))*100)-100</f>
        <v>4.5983381200028788</v>
      </c>
      <c r="E271" s="1">
        <f>((SUM(Plan2!E260:E271)/SUM(Plan2!E248:E259))*100)-100</f>
        <v>1.7855792472736738</v>
      </c>
      <c r="F271" s="1">
        <f>((SUM(Plan2!F260:F271)/SUM(Plan2!F248:F259))*100)-100</f>
        <v>-5.1149821705768801</v>
      </c>
      <c r="G271" s="1">
        <f>((SUM(Plan2!G260:G271)/SUM(Plan2!G248:G259))*100)-100</f>
        <v>-5.3511248045581539</v>
      </c>
      <c r="H271" s="1">
        <f>((SUM(Plan2!H260:H271)/SUM(Plan2!H248:H259))*100)-100</f>
        <v>-33.795209309925212</v>
      </c>
      <c r="I271" s="1">
        <f>((SUM(Plan2!I260:I271)/SUM(Plan2!I248:I259))*100)-100</f>
        <v>-0.89072080275374788</v>
      </c>
      <c r="J271" s="1">
        <f>((SUM(Plan2!J260:J271)/SUM(Plan2!J248:J259))*100)-100</f>
        <v>2.5946828500565289E-2</v>
      </c>
      <c r="K271" s="44"/>
      <c r="L271" s="39"/>
      <c r="M271" s="39"/>
      <c r="N271" s="39"/>
      <c r="O271" s="39"/>
      <c r="P271" s="39"/>
      <c r="Q271" s="39"/>
    </row>
    <row r="272" spans="1:17" x14ac:dyDescent="0.25">
      <c r="A272" s="3">
        <v>44287</v>
      </c>
      <c r="B272" s="1">
        <f>((SUM(Plan2!B261:B272)/SUM(Plan2!B249:B260))*100)-100</f>
        <v>5.7650844236612642</v>
      </c>
      <c r="C272" s="1">
        <f>((SUM(Plan2!C261:C272)/SUM(Plan2!C249:C260))*100)-100</f>
        <v>-4.7946448275126556</v>
      </c>
      <c r="D272" s="1">
        <f>((SUM(Plan2!D261:D272)/SUM(Plan2!D249:D260))*100)-100</f>
        <v>0.90944382730877749</v>
      </c>
      <c r="E272" s="1">
        <f>((SUM(Plan2!E261:E272)/SUM(Plan2!E249:E260))*100)-100</f>
        <v>17.400702064499356</v>
      </c>
      <c r="F272" s="1">
        <f>((SUM(Plan2!F261:F272)/SUM(Plan2!F249:F260))*100)-100</f>
        <v>-1.39142166857809</v>
      </c>
      <c r="G272" s="1">
        <f>((SUM(Plan2!G261:G272)/SUM(Plan2!G249:G260))*100)-100</f>
        <v>-2.7766757900870971</v>
      </c>
      <c r="H272" s="1">
        <f>((SUM(Plan2!H261:H272)/SUM(Plan2!H249:H260))*100)-100</f>
        <v>-33.444407610842745</v>
      </c>
      <c r="I272" s="1">
        <f>((SUM(Plan2!I261:I272)/SUM(Plan2!I249:I260))*100)-100</f>
        <v>2.9614164842498525</v>
      </c>
      <c r="J272" s="1">
        <f>((SUM(Plan2!J261:J272)/SUM(Plan2!J249:J260))*100)-100</f>
        <v>3.3315369025050074</v>
      </c>
      <c r="K272" s="44"/>
      <c r="L272" s="39"/>
      <c r="M272" s="39"/>
      <c r="N272" s="39"/>
      <c r="O272" s="39"/>
      <c r="P272" s="39"/>
      <c r="Q272" s="39"/>
    </row>
    <row r="273" spans="1:17" x14ac:dyDescent="0.25">
      <c r="A273" s="3">
        <v>44317</v>
      </c>
      <c r="B273" s="1">
        <f>((SUM(Plan2!B262:B273)/SUM(Plan2!B250:B261))*100)-100</f>
        <v>10.969016607264393</v>
      </c>
      <c r="C273" s="1">
        <f>((SUM(Plan2!C262:C273)/SUM(Plan2!C250:C261))*100)-100</f>
        <v>-15.376490171175774</v>
      </c>
      <c r="D273" s="1">
        <f>((SUM(Plan2!D262:D273)/SUM(Plan2!D250:D261))*100)-100</f>
        <v>0.82179124609463372</v>
      </c>
      <c r="E273" s="1">
        <f>((SUM(Plan2!E262:E273)/SUM(Plan2!E250:E261))*100)-100</f>
        <v>14.460998106107766</v>
      </c>
      <c r="F273" s="1">
        <f>((SUM(Plan2!F262:F273)/SUM(Plan2!F250:F261))*100)-100</f>
        <v>1.7627147719370129</v>
      </c>
      <c r="G273" s="1">
        <f>((SUM(Plan2!G262:G273)/SUM(Plan2!G250:G261))*100)-100</f>
        <v>3.0081540844502257</v>
      </c>
      <c r="H273" s="1">
        <f>((SUM(Plan2!H262:H273)/SUM(Plan2!H250:H261))*100)-100</f>
        <v>-27.823582118776599</v>
      </c>
      <c r="I273" s="1">
        <f>((SUM(Plan2!I262:I273)/SUM(Plan2!I250:I261))*100)-100</f>
        <v>8.5464098115996165</v>
      </c>
      <c r="J273" s="1">
        <f>((SUM(Plan2!J262:J273)/SUM(Plan2!J250:J261))*100)-100</f>
        <v>8.7125847969273309</v>
      </c>
      <c r="K273" s="44"/>
      <c r="L273" s="39"/>
      <c r="M273" s="39"/>
      <c r="N273" s="39"/>
      <c r="O273" s="39"/>
      <c r="P273" s="39"/>
      <c r="Q273" s="39"/>
    </row>
    <row r="274" spans="1:17" x14ac:dyDescent="0.25">
      <c r="A274" s="3">
        <v>44348</v>
      </c>
      <c r="B274" s="1">
        <f>((SUM(Plan2!B263:B274)/SUM(Plan2!B251:B262))*100)-100</f>
        <v>14.167150460883036</v>
      </c>
      <c r="C274" s="1">
        <f>((SUM(Plan2!C263:C274)/SUM(Plan2!C251:C262))*100)-100</f>
        <v>-25.22628265537486</v>
      </c>
      <c r="D274" s="1">
        <f>((SUM(Plan2!D263:D274)/SUM(Plan2!D251:D262))*100)-100</f>
        <v>-0.12330250456730596</v>
      </c>
      <c r="E274" s="1">
        <f>((SUM(Plan2!E263:E274)/SUM(Plan2!E251:E262))*100)-100</f>
        <v>16.71426032789158</v>
      </c>
      <c r="F274" s="1">
        <f>((SUM(Plan2!F263:F274)/SUM(Plan2!F251:F262))*100)-100</f>
        <v>3.5339230545943252</v>
      </c>
      <c r="G274" s="1">
        <f>((SUM(Plan2!G263:G274)/SUM(Plan2!G251:G262))*100)-100</f>
        <v>8.3858777346735565</v>
      </c>
      <c r="H274" s="1">
        <f>((SUM(Plan2!H263:H274)/SUM(Plan2!H251:H262))*100)-100</f>
        <v>-22.967502589728213</v>
      </c>
      <c r="I274" s="1">
        <f>((SUM(Plan2!I263:I274)/SUM(Plan2!I251:I262))*100)-100</f>
        <v>6.9632950148892121</v>
      </c>
      <c r="J274" s="1">
        <f>((SUM(Plan2!J263:J274)/SUM(Plan2!J251:J262))*100)-100</f>
        <v>8.0786788513356385</v>
      </c>
      <c r="K274" s="44"/>
      <c r="L274" s="39"/>
      <c r="M274" s="39"/>
      <c r="N274" s="39"/>
      <c r="O274" s="39"/>
      <c r="P274" s="39"/>
      <c r="Q274" s="39"/>
    </row>
    <row r="275" spans="1:17" x14ac:dyDescent="0.25">
      <c r="A275" s="3">
        <v>44378</v>
      </c>
      <c r="B275" s="1">
        <f>((SUM(Plan2!B264:B275)/SUM(Plan2!B252:B263))*100)-100</f>
        <v>16.583242588969597</v>
      </c>
      <c r="C275" s="1">
        <f>((SUM(Plan2!C264:C275)/SUM(Plan2!C252:C263))*100)-100</f>
        <v>-17.096113993085069</v>
      </c>
      <c r="D275" s="1">
        <f>((SUM(Plan2!D264:D275)/SUM(Plan2!D252:D263))*100)-100</f>
        <v>0.11265678756467423</v>
      </c>
      <c r="E275" s="1">
        <f>((SUM(Plan2!E264:E275)/SUM(Plan2!E252:E263))*100)-100</f>
        <v>24.451199841653278</v>
      </c>
      <c r="F275" s="1">
        <f>((SUM(Plan2!F264:F275)/SUM(Plan2!F252:F263))*100)-100</f>
        <v>4.3955304251584124</v>
      </c>
      <c r="G275" s="1">
        <f>((SUM(Plan2!G264:G275)/SUM(Plan2!G252:G263))*100)-100</f>
        <v>10.756195435576998</v>
      </c>
      <c r="H275" s="1">
        <f>((SUM(Plan2!H264:H275)/SUM(Plan2!H252:H263))*100)-100</f>
        <v>-19.686626528570116</v>
      </c>
      <c r="I275" s="1">
        <f>((SUM(Plan2!I264:I275)/SUM(Plan2!I252:I263))*100)-100</f>
        <v>4.7461215724385255</v>
      </c>
      <c r="J275" s="1">
        <f>((SUM(Plan2!J264:J275)/SUM(Plan2!J252:J263))*100)-100</f>
        <v>7.2284561189913603</v>
      </c>
      <c r="K275" s="44"/>
      <c r="L275" s="39"/>
      <c r="M275" s="39"/>
      <c r="N275" s="39"/>
      <c r="O275" s="39"/>
      <c r="P275" s="39"/>
      <c r="Q275" s="39"/>
    </row>
    <row r="276" spans="1:17" x14ac:dyDescent="0.25">
      <c r="A276" s="3">
        <v>44409</v>
      </c>
      <c r="B276" s="1">
        <f>((SUM(Plan2!B265:B276)/SUM(Plan2!B253:B264))*100)-100</f>
        <v>18.812223187534144</v>
      </c>
      <c r="C276" s="1">
        <f>((SUM(Plan2!C265:C276)/SUM(Plan2!C253:C264))*100)-100</f>
        <v>-13.954683397194287</v>
      </c>
      <c r="D276" s="1">
        <f>((SUM(Plan2!D265:D276)/SUM(Plan2!D253:D264))*100)-100</f>
        <v>-0.73928590051430376</v>
      </c>
      <c r="E276" s="1">
        <f>((SUM(Plan2!E265:E276)/SUM(Plan2!E253:E264))*100)-100</f>
        <v>35.798184333455879</v>
      </c>
      <c r="F276" s="1">
        <f>((SUM(Plan2!F265:F276)/SUM(Plan2!F253:F264))*100)-100</f>
        <v>3.8801770475107134</v>
      </c>
      <c r="G276" s="1">
        <f>((SUM(Plan2!G265:G276)/SUM(Plan2!G253:G264))*100)-100</f>
        <v>16.674819585099272</v>
      </c>
      <c r="H276" s="1">
        <f>((SUM(Plan2!H265:H276)/SUM(Plan2!H253:H264))*100)-100</f>
        <v>15.399739960835717</v>
      </c>
      <c r="I276" s="1">
        <f>((SUM(Plan2!I265:I276)/SUM(Plan2!I253:I264))*100)-100</f>
        <v>8.6591241888698107</v>
      </c>
      <c r="J276" s="1">
        <f>((SUM(Plan2!J265:J276)/SUM(Plan2!J253:J264))*100)-100</f>
        <v>10.847331353469386</v>
      </c>
      <c r="K276" s="44"/>
      <c r="L276" s="39"/>
      <c r="M276" s="39"/>
      <c r="N276" s="39"/>
      <c r="O276" s="39"/>
      <c r="P276" s="39"/>
      <c r="Q276" s="39"/>
    </row>
    <row r="277" spans="1:17" x14ac:dyDescent="0.25">
      <c r="A277" s="3">
        <v>44440</v>
      </c>
      <c r="B277" s="1">
        <f>((SUM(Plan2!B266:B277)/SUM(Plan2!B254:B265))*100)-100</f>
        <v>19.426834803041103</v>
      </c>
      <c r="C277" s="1">
        <f>((SUM(Plan2!C266:C277)/SUM(Plan2!C254:C265))*100)-100</f>
        <v>-10.272651497023659</v>
      </c>
      <c r="D277" s="1">
        <f>((SUM(Plan2!D266:D277)/SUM(Plan2!D254:D265))*100)-100</f>
        <v>1.6723367666031663E-2</v>
      </c>
      <c r="E277" s="1">
        <f>((SUM(Plan2!E266:E277)/SUM(Plan2!E254:E265))*100)-100</f>
        <v>37.346081137508264</v>
      </c>
      <c r="F277" s="1">
        <f>((SUM(Plan2!F266:F277)/SUM(Plan2!F254:F265))*100)-100</f>
        <v>3.487487855067144</v>
      </c>
      <c r="G277" s="1">
        <f>((SUM(Plan2!G266:G277)/SUM(Plan2!G254:G265))*100)-100</f>
        <v>22.532115024687556</v>
      </c>
      <c r="H277" s="1">
        <f>((SUM(Plan2!H266:H277)/SUM(Plan2!H254:H265))*100)-100</f>
        <v>17.704366340120586</v>
      </c>
      <c r="I277" s="1">
        <f>((SUM(Plan2!I266:I277)/SUM(Plan2!I254:I265))*100)-100</f>
        <v>6.9111441381930234</v>
      </c>
      <c r="J277" s="1">
        <f>((SUM(Plan2!J266:J277)/SUM(Plan2!J254:J265))*100)-100</f>
        <v>9.720625311919278</v>
      </c>
      <c r="K277" s="44"/>
      <c r="L277" s="39"/>
      <c r="M277" s="39"/>
      <c r="N277" s="39"/>
      <c r="O277" s="39"/>
      <c r="P277" s="39"/>
      <c r="Q277" s="39"/>
    </row>
    <row r="278" spans="1:17" x14ac:dyDescent="0.25">
      <c r="A278" s="3">
        <v>44470</v>
      </c>
      <c r="B278" s="1">
        <f>((SUM(Plan2!B267:B278)/SUM(Plan2!B255:B266))*100)-100</f>
        <v>17.046046421653642</v>
      </c>
      <c r="C278" s="1">
        <f>((SUM(Plan2!C267:C278)/SUM(Plan2!C255:C266))*100)-100</f>
        <v>-5.6295686055754288</v>
      </c>
      <c r="D278" s="1">
        <f>((SUM(Plan2!D267:D278)/SUM(Plan2!D255:D266))*100)-100</f>
        <v>-1.6299082172550214</v>
      </c>
      <c r="E278" s="1">
        <f>((SUM(Plan2!E267:E278)/SUM(Plan2!E255:E266))*100)-100</f>
        <v>37.996853490440344</v>
      </c>
      <c r="F278" s="1">
        <f>((SUM(Plan2!F267:F278)/SUM(Plan2!F255:F266))*100)-100</f>
        <v>6.8811393779439669</v>
      </c>
      <c r="G278" s="1">
        <f>((SUM(Plan2!G267:G278)/SUM(Plan2!G255:G266))*100)-100</f>
        <v>22.977296633664793</v>
      </c>
      <c r="H278" s="1">
        <f>((SUM(Plan2!H267:H278)/SUM(Plan2!H255:H266))*100)-100</f>
        <v>19.046473298400656</v>
      </c>
      <c r="I278" s="1">
        <f>((SUM(Plan2!I267:I278)/SUM(Plan2!I255:I266))*100)-100</f>
        <v>5.7305443521544248</v>
      </c>
      <c r="J278" s="1">
        <f>((SUM(Plan2!J267:J278)/SUM(Plan2!J255:J266))*100)-100</f>
        <v>8.202256689555611</v>
      </c>
      <c r="K278" s="44"/>
      <c r="L278" s="39"/>
      <c r="M278" s="39"/>
      <c r="N278" s="39"/>
      <c r="O278" s="39"/>
      <c r="P278" s="39"/>
      <c r="Q278" s="39"/>
    </row>
    <row r="279" spans="1:17" x14ac:dyDescent="0.25">
      <c r="A279" s="3">
        <v>44501</v>
      </c>
      <c r="B279" s="1">
        <f>((SUM(Plan2!B268:B279)/SUM(Plan2!B256:B267))*100)-100</f>
        <v>17.8901214024132</v>
      </c>
      <c r="C279" s="1">
        <f>((SUM(Plan2!C268:C279)/SUM(Plan2!C256:C267))*100)-100</f>
        <v>-4.7292499531317134</v>
      </c>
      <c r="D279" s="1">
        <f>((SUM(Plan2!D268:D279)/SUM(Plan2!D256:D267))*100)-100</f>
        <v>1.6325020244057669</v>
      </c>
      <c r="E279" s="1">
        <f>((SUM(Plan2!E268:E279)/SUM(Plan2!E256:E267))*100)-100</f>
        <v>40.357059497262213</v>
      </c>
      <c r="F279" s="1">
        <f>((SUM(Plan2!F268:F279)/SUM(Plan2!F256:F267))*100)-100</f>
        <v>7.6361081836123077</v>
      </c>
      <c r="G279" s="1">
        <f>((SUM(Plan2!G268:G279)/SUM(Plan2!G256:G267))*100)-100</f>
        <v>23.198177693051662</v>
      </c>
      <c r="H279" s="1">
        <f>((SUM(Plan2!H268:H279)/SUM(Plan2!H256:H267))*100)-100</f>
        <v>42.656868343465334</v>
      </c>
      <c r="I279" s="1">
        <f>((SUM(Plan2!I268:I279)/SUM(Plan2!I256:I267))*100)-100</f>
        <v>8.6913577015072008</v>
      </c>
      <c r="J279" s="1">
        <f>((SUM(Plan2!J268:J279)/SUM(Plan2!J256:J267))*100)-100</f>
        <v>10.722510770422502</v>
      </c>
      <c r="K279" s="44"/>
      <c r="L279" s="39"/>
      <c r="M279" s="39"/>
      <c r="N279" s="39"/>
      <c r="O279" s="39"/>
      <c r="P279" s="39"/>
      <c r="Q279" s="39"/>
    </row>
    <row r="280" spans="1:17" x14ac:dyDescent="0.25">
      <c r="A280" s="3">
        <v>44531</v>
      </c>
      <c r="B280" s="1">
        <f>((SUM(Plan2!B269:B280)/SUM(Plan2!B257:B268))*100)-100</f>
        <v>19.612827387898577</v>
      </c>
      <c r="C280" s="1">
        <f>((SUM(Plan2!C269:C280)/SUM(Plan2!C257:C268))*100)-100</f>
        <v>-4.125303403033783</v>
      </c>
      <c r="D280" s="1">
        <f>((SUM(Plan2!D269:D280)/SUM(Plan2!D257:D268))*100)-100</f>
        <v>4.1822508257883158</v>
      </c>
      <c r="E280" s="1">
        <f>((SUM(Plan2!E269:E280)/SUM(Plan2!E257:E268))*100)-100</f>
        <v>39.029307219230901</v>
      </c>
      <c r="F280" s="1">
        <f>((SUM(Plan2!F269:F280)/SUM(Plan2!F257:F268))*100)-100</f>
        <v>8.112411273890757</v>
      </c>
      <c r="G280" s="1">
        <f>((SUM(Plan2!G269:G280)/SUM(Plan2!G257:G268))*100)-100</f>
        <v>25.12686622353695</v>
      </c>
      <c r="H280" s="1">
        <f>((SUM(Plan2!H269:H280)/SUM(Plan2!H257:H268))*100)-100</f>
        <v>44.235135633562322</v>
      </c>
      <c r="I280" s="1">
        <f>((SUM(Plan2!I269:I280)/SUM(Plan2!I257:I268))*100)-100</f>
        <v>10.357497140548617</v>
      </c>
      <c r="J280" s="1">
        <f>((SUM(Plan2!J269:J280)/SUM(Plan2!J257:J268))*100)-100</f>
        <v>12.252417468706838</v>
      </c>
      <c r="K280" s="44"/>
      <c r="L280" s="39"/>
      <c r="M280" s="39"/>
      <c r="N280" s="39"/>
      <c r="O280" s="39"/>
      <c r="P280" s="39"/>
      <c r="Q280" s="39"/>
    </row>
    <row r="281" spans="1:17" x14ac:dyDescent="0.25">
      <c r="A281" s="3">
        <v>44562</v>
      </c>
      <c r="B281" s="1">
        <f>((SUM(Plan2!B270:B281)/SUM(Plan2!B258:B269))*100)-100</f>
        <v>19.418438561735755</v>
      </c>
      <c r="C281" s="1">
        <f>((SUM(Plan2!C270:C281)/SUM(Plan2!C258:C269))*100)-100</f>
        <v>-1.9315655356633101</v>
      </c>
      <c r="D281" s="1">
        <f>((SUM(Plan2!D270:D281)/SUM(Plan2!D258:D269))*100)-100</f>
        <v>6.3141132827140751</v>
      </c>
      <c r="E281" s="1">
        <f>((SUM(Plan2!E270:E281)/SUM(Plan2!E258:E269))*100)-100</f>
        <v>29.405163689844898</v>
      </c>
      <c r="F281" s="1">
        <f>((SUM(Plan2!F270:F281)/SUM(Plan2!F258:F269))*100)-100</f>
        <v>8.9079913288900343</v>
      </c>
      <c r="G281" s="1">
        <f>((SUM(Plan2!G270:G281)/SUM(Plan2!G258:G269))*100)-100</f>
        <v>25.029818398682707</v>
      </c>
      <c r="H281" s="1">
        <f>((SUM(Plan2!H270:H281)/SUM(Plan2!H258:H269))*100)-100</f>
        <v>46.188967817136529</v>
      </c>
      <c r="I281" s="1">
        <f>((SUM(Plan2!I270:I281)/SUM(Plan2!I258:I269))*100)-100</f>
        <v>9.9018146705838177</v>
      </c>
      <c r="J281" s="1">
        <f>((SUM(Plan2!J270:J281)/SUM(Plan2!J258:J269))*100)-100</f>
        <v>11.922943320999408</v>
      </c>
      <c r="K281" s="44"/>
      <c r="L281" s="39"/>
      <c r="M281" s="39"/>
      <c r="N281" s="39"/>
      <c r="O281" s="39"/>
      <c r="P281" s="39"/>
      <c r="Q281" s="39"/>
    </row>
    <row r="282" spans="1:17" x14ac:dyDescent="0.25">
      <c r="A282" s="3">
        <v>44593</v>
      </c>
      <c r="B282" s="1">
        <f>((SUM(Plan2!B271:B282)/SUM(Plan2!B259:B270))*100)-100</f>
        <v>19.3038939437089</v>
      </c>
      <c r="C282" s="1">
        <f>((SUM(Plan2!C271:C282)/SUM(Plan2!C259:C270))*100)-100</f>
        <v>-1.2903090398492623</v>
      </c>
      <c r="D282" s="1">
        <f>((SUM(Plan2!D271:D282)/SUM(Plan2!D259:D270))*100)-100</f>
        <v>9.7815092420138683</v>
      </c>
      <c r="E282" s="1">
        <f>((SUM(Plan2!E271:E282)/SUM(Plan2!E259:E270))*100)-100</f>
        <v>26.476557682555281</v>
      </c>
      <c r="F282" s="1">
        <f>((SUM(Plan2!F271:F282)/SUM(Plan2!F259:F270))*100)-100</f>
        <v>9.2884531138037971</v>
      </c>
      <c r="G282" s="1">
        <f>((SUM(Plan2!G271:G282)/SUM(Plan2!G259:G270))*100)-100</f>
        <v>29.11038339529955</v>
      </c>
      <c r="H282" s="1">
        <f>((SUM(Plan2!H271:H282)/SUM(Plan2!H259:H270))*100)-100</f>
        <v>67.798843631805852</v>
      </c>
      <c r="I282" s="1">
        <f>((SUM(Plan2!I271:I282)/SUM(Plan2!I259:I270))*100)-100</f>
        <v>12.329663245308637</v>
      </c>
      <c r="J282" s="1">
        <f>((SUM(Plan2!J271:J282)/SUM(Plan2!J259:J270))*100)-100</f>
        <v>14.088025407559485</v>
      </c>
      <c r="K282" s="44"/>
      <c r="L282" s="39"/>
      <c r="M282" s="39"/>
      <c r="N282" s="39"/>
      <c r="O282" s="39"/>
      <c r="P282" s="39"/>
      <c r="Q282" s="39"/>
    </row>
    <row r="283" spans="1:17" x14ac:dyDescent="0.25">
      <c r="A283" s="3">
        <v>44621</v>
      </c>
      <c r="B283" s="1">
        <f>((SUM(Plan2!B272:B283)/SUM(Plan2!B260:B271))*100)-100</f>
        <v>19.347488643804084</v>
      </c>
      <c r="C283" s="1">
        <f>((SUM(Plan2!C272:C283)/SUM(Plan2!C260:C271))*100)-100</f>
        <v>1.0483248419691762</v>
      </c>
      <c r="D283" s="1">
        <f>((SUM(Plan2!D272:D283)/SUM(Plan2!D260:D271))*100)-100</f>
        <v>6.1926596441405479</v>
      </c>
      <c r="E283" s="1">
        <f>((SUM(Plan2!E272:E283)/SUM(Plan2!E260:E271))*100)-100</f>
        <v>25.044592541672458</v>
      </c>
      <c r="F283" s="1">
        <f>((SUM(Plan2!F272:F283)/SUM(Plan2!F260:F271))*100)-100</f>
        <v>8.2267008347554764</v>
      </c>
      <c r="G283" s="1">
        <f>((SUM(Plan2!G272:G283)/SUM(Plan2!G260:G271))*100)-100</f>
        <v>28.175903590453515</v>
      </c>
      <c r="H283" s="1">
        <f>((SUM(Plan2!H272:H283)/SUM(Plan2!H260:H271))*100)-100</f>
        <v>71.267817417436191</v>
      </c>
      <c r="I283" s="1">
        <f>((SUM(Plan2!I272:I283)/SUM(Plan2!I260:I271))*100)-100</f>
        <v>13.107528611573827</v>
      </c>
      <c r="J283" s="1">
        <f>((SUM(Plan2!J272:J283)/SUM(Plan2!J260:J271))*100)-100</f>
        <v>14.391874643736458</v>
      </c>
      <c r="K283" s="44"/>
      <c r="L283" s="39"/>
      <c r="M283" s="39"/>
      <c r="N283" s="39"/>
      <c r="O283" s="39"/>
      <c r="P283" s="39"/>
      <c r="Q283" s="39"/>
    </row>
    <row r="284" spans="1:17" x14ac:dyDescent="0.25">
      <c r="A284" s="3">
        <v>44652</v>
      </c>
      <c r="B284" s="1">
        <f>((SUM(Plan2!B273:B284)/SUM(Plan2!B261:B272))*100)-100</f>
        <v>18.169017794016156</v>
      </c>
      <c r="C284" s="1">
        <f>((SUM(Plan2!C273:C284)/SUM(Plan2!C261:C272))*100)-100</f>
        <v>49.534575786631933</v>
      </c>
      <c r="D284" s="1">
        <f>((SUM(Plan2!D273:D284)/SUM(Plan2!D261:D272))*100)-100</f>
        <v>9.3770314908190073</v>
      </c>
      <c r="E284" s="1">
        <f>((SUM(Plan2!E273:E284)/SUM(Plan2!E261:E272))*100)-100</f>
        <v>14.42136280614541</v>
      </c>
      <c r="F284" s="1">
        <f>((SUM(Plan2!F273:F284)/SUM(Plan2!F261:F272))*100)-100</f>
        <v>15.658705606712815</v>
      </c>
      <c r="G284" s="1">
        <f>((SUM(Plan2!G273:G284)/SUM(Plan2!G261:G272))*100)-100</f>
        <v>28.426194197790693</v>
      </c>
      <c r="H284" s="1">
        <f>((SUM(Plan2!H273:H284)/SUM(Plan2!H261:H272))*100)-100</f>
        <v>69.82913316101795</v>
      </c>
      <c r="I284" s="1">
        <f>((SUM(Plan2!I273:I284)/SUM(Plan2!I261:I272))*100)-100</f>
        <v>15.100414526422213</v>
      </c>
      <c r="J284" s="1">
        <f>((SUM(Plan2!J273:J284)/SUM(Plan2!J261:J272))*100)-100</f>
        <v>16.295267176945998</v>
      </c>
      <c r="K284" s="44"/>
      <c r="L284" s="39"/>
      <c r="M284" s="39"/>
      <c r="N284" s="39"/>
      <c r="O284" s="39"/>
      <c r="P284" s="39"/>
      <c r="Q284" s="39"/>
    </row>
    <row r="285" spans="1:17" x14ac:dyDescent="0.25">
      <c r="A285" s="3">
        <v>44682</v>
      </c>
      <c r="B285" s="1">
        <f>((SUM(Plan2!B274:B285)/SUM(Plan2!B262:B273))*100)-100</f>
        <v>17.079904806017936</v>
      </c>
      <c r="C285" s="1">
        <f>((SUM(Plan2!C274:C285)/SUM(Plan2!C262:C273))*100)-100</f>
        <v>82.207655663628657</v>
      </c>
      <c r="D285" s="1">
        <f>((SUM(Plan2!D274:D285)/SUM(Plan2!D262:D273))*100)-100</f>
        <v>10.496051753563918</v>
      </c>
      <c r="E285" s="1">
        <f>((SUM(Plan2!E274:E285)/SUM(Plan2!E262:E273))*100)-100</f>
        <v>18.685066456663506</v>
      </c>
      <c r="F285" s="1">
        <f>((SUM(Plan2!F274:F285)/SUM(Plan2!F262:F273))*100)-100</f>
        <v>17.183920116527801</v>
      </c>
      <c r="G285" s="1">
        <f>((SUM(Plan2!G274:G285)/SUM(Plan2!G262:G273))*100)-100</f>
        <v>26.340544342113475</v>
      </c>
      <c r="H285" s="1">
        <f>((SUM(Plan2!H274:H285)/SUM(Plan2!H262:H273))*100)-100</f>
        <v>48.774941315779387</v>
      </c>
      <c r="I285" s="1">
        <f>((SUM(Plan2!I274:I285)/SUM(Plan2!I262:I273))*100)-100</f>
        <v>14.776659467334113</v>
      </c>
      <c r="J285" s="1">
        <f>((SUM(Plan2!J274:J285)/SUM(Plan2!J262:J273))*100)-100</f>
        <v>15.998711890780243</v>
      </c>
      <c r="K285" s="44"/>
      <c r="L285" s="39"/>
      <c r="M285" s="39"/>
      <c r="N285" s="39"/>
      <c r="O285" s="39"/>
      <c r="P285" s="39"/>
      <c r="Q285" s="39"/>
    </row>
    <row r="286" spans="1:17" x14ac:dyDescent="0.25">
      <c r="A286" s="3">
        <v>44713</v>
      </c>
      <c r="B286" s="1">
        <f>((SUM(Plan2!B275:B286)/SUM(Plan2!B263:B274))*100)-100</f>
        <v>15.950580843770339</v>
      </c>
      <c r="C286" s="1">
        <f>((SUM(Plan2!C275:C286)/SUM(Plan2!C263:C274))*100)-100</f>
        <v>110.96160917949751</v>
      </c>
      <c r="D286" s="1">
        <f>((SUM(Plan2!D275:D286)/SUM(Plan2!D263:D274))*100)-100</f>
        <v>12.093578037417302</v>
      </c>
      <c r="E286" s="1">
        <f>((SUM(Plan2!E275:E286)/SUM(Plan2!E263:E274))*100)-100</f>
        <v>20.532607952770505</v>
      </c>
      <c r="F286" s="1">
        <f>((SUM(Plan2!F275:F286)/SUM(Plan2!F263:F274))*100)-100</f>
        <v>16.319263941430904</v>
      </c>
      <c r="G286" s="1">
        <f>((SUM(Plan2!G275:G286)/SUM(Plan2!G263:G274))*100)-100</f>
        <v>24.860590727252756</v>
      </c>
      <c r="H286" s="1">
        <f>((SUM(Plan2!H275:H286)/SUM(Plan2!H263:H274))*100)-100</f>
        <v>41.612810261605148</v>
      </c>
      <c r="I286" s="1">
        <f>((SUM(Plan2!I275:I286)/SUM(Plan2!I263:I274))*100)-100</f>
        <v>16.889548250384252</v>
      </c>
      <c r="J286" s="1">
        <f>((SUM(Plan2!J275:J286)/SUM(Plan2!J263:J274))*100)-100</f>
        <v>17.503374084817366</v>
      </c>
      <c r="K286" s="44"/>
      <c r="L286" s="39"/>
      <c r="M286" s="39"/>
      <c r="N286" s="39"/>
      <c r="O286" s="39"/>
      <c r="P286" s="39"/>
      <c r="Q286" s="39"/>
    </row>
    <row r="287" spans="1:17" x14ac:dyDescent="0.25">
      <c r="A287" s="3">
        <v>44743</v>
      </c>
      <c r="B287" s="1">
        <f>((SUM(Plan2!B276:B287)/SUM(Plan2!B264:B275))*100)-100</f>
        <v>13.858851402757082</v>
      </c>
      <c r="C287" s="1">
        <f>((SUM(Plan2!C276:C287)/SUM(Plan2!C264:C275))*100)-100</f>
        <v>74.827502635774152</v>
      </c>
      <c r="D287" s="1">
        <f>((SUM(Plan2!D276:D287)/SUM(Plan2!D264:D275))*100)-100</f>
        <v>13.629150376311117</v>
      </c>
      <c r="E287" s="1">
        <f>((SUM(Plan2!E276:E287)/SUM(Plan2!E264:E275))*100)-100</f>
        <v>17.50323683862824</v>
      </c>
      <c r="F287" s="1">
        <f>((SUM(Plan2!F276:F287)/SUM(Plan2!F264:F275))*100)-100</f>
        <v>15.513119299838337</v>
      </c>
      <c r="G287" s="1">
        <f>((SUM(Plan2!G276:G287)/SUM(Plan2!G264:G275))*100)-100</f>
        <v>25.083425852284094</v>
      </c>
      <c r="H287" s="1">
        <f>((SUM(Plan2!H276:H287)/SUM(Plan2!H264:H275))*100)-100</f>
        <v>37.659293955227781</v>
      </c>
      <c r="I287" s="1">
        <f>((SUM(Plan2!I276:I287)/SUM(Plan2!I264:I275))*100)-100</f>
        <v>17.859256710452769</v>
      </c>
      <c r="J287" s="1">
        <f>((SUM(Plan2!J276:J287)/SUM(Plan2!J264:J275))*100)-100</f>
        <v>17.032177917874037</v>
      </c>
      <c r="K287" s="44"/>
      <c r="L287" s="39"/>
      <c r="M287" s="39"/>
      <c r="N287" s="39"/>
      <c r="O287" s="39"/>
      <c r="P287" s="39"/>
      <c r="Q287" s="39"/>
    </row>
    <row r="288" spans="1:17" x14ac:dyDescent="0.25">
      <c r="A288" s="3">
        <v>44774</v>
      </c>
      <c r="B288" s="1">
        <f>((SUM(Plan2!B277:B288)/SUM(Plan2!B265:B276))*100)-100</f>
        <v>10.109460157612176</v>
      </c>
      <c r="C288" s="1">
        <f>((SUM(Plan2!C277:C288)/SUM(Plan2!C265:C276))*100)-100</f>
        <v>63.351913974418721</v>
      </c>
      <c r="D288" s="1">
        <f>((SUM(Plan2!D277:D288)/SUM(Plan2!D265:D276))*100)-100</f>
        <v>17.444283966172634</v>
      </c>
      <c r="E288" s="1">
        <f>((SUM(Plan2!E277:E288)/SUM(Plan2!E265:E276))*100)-100</f>
        <v>16.871464886275888</v>
      </c>
      <c r="F288" s="1">
        <f>((SUM(Plan2!F277:F288)/SUM(Plan2!F265:F276))*100)-100</f>
        <v>15.370602662568757</v>
      </c>
      <c r="G288" s="1">
        <f>((SUM(Plan2!G277:G288)/SUM(Plan2!G265:G276))*100)-100</f>
        <v>22.677970981617818</v>
      </c>
      <c r="H288" s="1">
        <f>((SUM(Plan2!H277:H288)/SUM(Plan2!H265:H276))*100)-100</f>
        <v>12.303812001113741</v>
      </c>
      <c r="I288" s="1">
        <f>((SUM(Plan2!I277:I288)/SUM(Plan2!I265:I276))*100)-100</f>
        <v>14.7355678501293</v>
      </c>
      <c r="J288" s="1">
        <f>((SUM(Plan2!J277:J288)/SUM(Plan2!J265:J276))*100)-100</f>
        <v>13.268986262342679</v>
      </c>
      <c r="K288" s="44"/>
      <c r="L288" s="39"/>
      <c r="M288" s="39"/>
      <c r="N288" s="39"/>
      <c r="O288" s="39"/>
      <c r="P288" s="39"/>
      <c r="Q288" s="39"/>
    </row>
    <row r="289" spans="1:17" x14ac:dyDescent="0.25">
      <c r="A289" s="3">
        <v>44805</v>
      </c>
      <c r="B289" s="1">
        <f>((SUM(Plan2!B278:B289)/SUM(Plan2!B266:B277))*100)-100</f>
        <v>7.286873535825265</v>
      </c>
      <c r="C289" s="1">
        <f>((SUM(Plan2!C278:C289)/SUM(Plan2!C266:C277))*100)-100</f>
        <v>51.063075288660741</v>
      </c>
      <c r="D289" s="1">
        <f>((SUM(Plan2!D278:D289)/SUM(Plan2!D266:D277))*100)-100</f>
        <v>16.7702898843322</v>
      </c>
      <c r="E289" s="1">
        <f>((SUM(Plan2!E278:E289)/SUM(Plan2!E266:E277))*100)-100</f>
        <v>15.41280594099031</v>
      </c>
      <c r="F289" s="1">
        <f>((SUM(Plan2!F278:F289)/SUM(Plan2!F266:F277))*100)-100</f>
        <v>15.876326905124657</v>
      </c>
      <c r="G289" s="1">
        <f>((SUM(Plan2!G278:G289)/SUM(Plan2!G266:G277))*100)-100</f>
        <v>21.875376929708196</v>
      </c>
      <c r="H289" s="1">
        <f>((SUM(Plan2!H278:H289)/SUM(Plan2!H266:H277))*100)-100</f>
        <v>8.5640910291318733</v>
      </c>
      <c r="I289" s="1">
        <f>((SUM(Plan2!I278:I289)/SUM(Plan2!I266:I277))*100)-100</f>
        <v>14.233020862091067</v>
      </c>
      <c r="J289" s="1">
        <f>((SUM(Plan2!J278:J289)/SUM(Plan2!J266:J277))*100)-100</f>
        <v>11.971408921598254</v>
      </c>
      <c r="K289" s="44"/>
      <c r="L289" s="39"/>
      <c r="M289" s="39"/>
      <c r="N289" s="39"/>
      <c r="O289" s="39"/>
      <c r="P289" s="39"/>
      <c r="Q289" s="39"/>
    </row>
    <row r="290" spans="1:17" x14ac:dyDescent="0.25">
      <c r="A290" s="3">
        <v>44835</v>
      </c>
      <c r="B290" s="1">
        <f>((SUM(Plan2!B279:B290)/SUM(Plan2!B267:B278))*100)-100</f>
        <v>6.7855486719211768</v>
      </c>
      <c r="C290" s="1">
        <f>((SUM(Plan2!C279:C290)/SUM(Plan2!C267:C278))*100)-100</f>
        <v>38.421904529119018</v>
      </c>
      <c r="D290" s="1">
        <f>((SUM(Plan2!D279:D290)/SUM(Plan2!D267:D278))*100)-100</f>
        <v>17.347940389676353</v>
      </c>
      <c r="E290" s="1">
        <f>((SUM(Plan2!E279:E290)/SUM(Plan2!E267:E278))*100)-100</f>
        <v>13.130563237702873</v>
      </c>
      <c r="F290" s="1">
        <f>((SUM(Plan2!F279:F290)/SUM(Plan2!F267:F278))*100)-100</f>
        <v>9.2063507350295595</v>
      </c>
      <c r="G290" s="1">
        <f>((SUM(Plan2!G279:G290)/SUM(Plan2!G267:G278))*100)-100</f>
        <v>21.99078813910964</v>
      </c>
      <c r="H290" s="1">
        <f>((SUM(Plan2!H279:H290)/SUM(Plan2!H267:H278))*100)-100</f>
        <v>6.7682237399584011</v>
      </c>
      <c r="I290" s="1">
        <f>((SUM(Plan2!I279:I290)/SUM(Plan2!I267:I278))*100)-100</f>
        <v>13.968905875217374</v>
      </c>
      <c r="J290" s="1">
        <f>((SUM(Plan2!J279:J290)/SUM(Plan2!J267:J278))*100)-100</f>
        <v>11.55332801879689</v>
      </c>
      <c r="K290" s="44"/>
      <c r="L290" s="39"/>
      <c r="M290" s="39"/>
      <c r="N290" s="39"/>
      <c r="O290" s="39"/>
      <c r="P290" s="39"/>
      <c r="Q290" s="39"/>
    </row>
    <row r="291" spans="1:17" x14ac:dyDescent="0.25">
      <c r="A291" s="3">
        <v>44866</v>
      </c>
      <c r="B291" s="1">
        <f>((SUM(Plan2!B280:B291)/SUM(Plan2!B268:B279))*100)-100</f>
        <v>4.1252213101771815</v>
      </c>
      <c r="C291" s="1">
        <f>((SUM(Plan2!C280:C291)/SUM(Plan2!C268:C279))*100)-100</f>
        <v>35.686714406983299</v>
      </c>
      <c r="D291" s="1">
        <f>((SUM(Plan2!D280:D291)/SUM(Plan2!D268:D279))*100)-100</f>
        <v>11.56496679210899</v>
      </c>
      <c r="E291" s="1">
        <f>((SUM(Plan2!E280:E291)/SUM(Plan2!E268:E279))*100)-100</f>
        <v>13.392522581078751</v>
      </c>
      <c r="F291" s="1">
        <f>((SUM(Plan2!F280:F291)/SUM(Plan2!F268:F279))*100)-100</f>
        <v>7.4207651885338493</v>
      </c>
      <c r="G291" s="1">
        <f>((SUM(Plan2!G280:G291)/SUM(Plan2!G268:G279))*100)-100</f>
        <v>22.573159447092706</v>
      </c>
      <c r="H291" s="1">
        <f>((SUM(Plan2!H280:H291)/SUM(Plan2!H268:H279))*100)-100</f>
        <v>-13.580116728143295</v>
      </c>
      <c r="I291" s="1">
        <f>((SUM(Plan2!I280:I291)/SUM(Plan2!I268:I279))*100)-100</f>
        <v>10.83440738428159</v>
      </c>
      <c r="J291" s="1">
        <f>((SUM(Plan2!J280:J291)/SUM(Plan2!J268:J279))*100)-100</f>
        <v>8.5855663496565313</v>
      </c>
      <c r="K291" s="44"/>
      <c r="L291" s="39"/>
      <c r="M291" s="39"/>
      <c r="N291" s="39"/>
      <c r="O291" s="39"/>
      <c r="P291" s="39"/>
      <c r="Q291" s="39"/>
    </row>
    <row r="292" spans="1:17" x14ac:dyDescent="0.25">
      <c r="A292" s="3">
        <v>44896</v>
      </c>
      <c r="B292" s="1">
        <f>((SUM(Plan2!B281:B292)/SUM(Plan2!B269:B280))*100)-100</f>
        <v>0.78316139821322395</v>
      </c>
      <c r="C292" s="1">
        <f>((SUM(Plan2!C281:C292)/SUM(Plan2!C269:C280))*100)-100</f>
        <v>34.381133068520512</v>
      </c>
      <c r="D292" s="1">
        <f>((SUM(Plan2!D281:D292)/SUM(Plan2!D269:D280))*100)-100</f>
        <v>14.150718695513433</v>
      </c>
      <c r="E292" s="1">
        <f>((SUM(Plan2!E281:E292)/SUM(Plan2!E269:E280))*100)-100</f>
        <v>11.927784467603985</v>
      </c>
      <c r="F292" s="1">
        <f>((SUM(Plan2!F281:F292)/SUM(Plan2!F269:F280))*100)-100</f>
        <v>5.8941315492714494</v>
      </c>
      <c r="G292" s="1">
        <f>((SUM(Plan2!G281:G292)/SUM(Plan2!G269:G280))*100)-100</f>
        <v>23.666151520973486</v>
      </c>
      <c r="H292" s="1">
        <f>((SUM(Plan2!H281:H292)/SUM(Plan2!H269:H280))*100)-100</f>
        <v>-15.616506877698171</v>
      </c>
      <c r="I292" s="1">
        <f>((SUM(Plan2!I281:I292)/SUM(Plan2!I269:I280))*100)-100</f>
        <v>9.3859427134057967</v>
      </c>
      <c r="J292" s="1">
        <f>((SUM(Plan2!J281:J292)/SUM(Plan2!J269:J280))*100)-100</f>
        <v>6.7498914413972102</v>
      </c>
      <c r="K292" s="44"/>
      <c r="L292" s="39"/>
      <c r="M292" s="39"/>
      <c r="N292" s="39"/>
      <c r="O292" s="39"/>
      <c r="P292" s="39"/>
      <c r="Q292" s="39"/>
    </row>
    <row r="293" spans="1:17" x14ac:dyDescent="0.25">
      <c r="A293" s="3">
        <v>44957</v>
      </c>
      <c r="B293" s="1">
        <f>((SUM(Plan2!B282:B293)/SUM(Plan2!B270:B281))*100)-100</f>
        <v>-0.42436481709741258</v>
      </c>
      <c r="C293" s="1">
        <f>((SUM(Plan2!C282:C293)/SUM(Plan2!C270:C281))*100)-100</f>
        <v>32.39834225802062</v>
      </c>
      <c r="D293" s="1">
        <f>((SUM(Plan2!D282:D293)/SUM(Plan2!D270:D281))*100)-100</f>
        <v>13.080277257378484</v>
      </c>
      <c r="E293" s="1">
        <f>((SUM(Plan2!E282:E293)/SUM(Plan2!E270:E281))*100)-100</f>
        <v>20.795858646673011</v>
      </c>
      <c r="F293" s="1">
        <f>((SUM(Plan2!F282:F293)/SUM(Plan2!F270:F281))*100)-100</f>
        <v>6.0830551631734693</v>
      </c>
      <c r="G293" s="1">
        <f>((SUM(Plan2!G282:G293)/SUM(Plan2!G270:G281))*100)-100</f>
        <v>23.068549307626114</v>
      </c>
      <c r="H293" s="1">
        <f>((SUM(Plan2!H282:H293)/SUM(Plan2!H270:H281))*100)-100</f>
        <v>-17.841514449877778</v>
      </c>
      <c r="I293" s="1">
        <f>((SUM(Plan2!I282:I293)/SUM(Plan2!I270:I281))*100)-100</f>
        <v>8.3677390762480002</v>
      </c>
      <c r="J293" s="1">
        <f>((SUM(Plan2!J282:J293)/SUM(Plan2!J270:J281))*100)-100</f>
        <v>5.7313698610955868</v>
      </c>
      <c r="K293" s="44"/>
      <c r="L293" s="39"/>
      <c r="M293" s="39"/>
      <c r="N293" s="39"/>
      <c r="O293" s="39"/>
      <c r="P293" s="39"/>
      <c r="Q293" s="39"/>
    </row>
    <row r="294" spans="1:17" x14ac:dyDescent="0.25">
      <c r="A294" s="3">
        <v>44985</v>
      </c>
      <c r="B294" s="1">
        <f>((SUM(Plan2!B283:B294)/SUM(Plan2!B271:B282))*100)-100</f>
        <v>-2.2054270603210142</v>
      </c>
      <c r="C294" s="1">
        <f>((SUM(Plan2!C283:C294)/SUM(Plan2!C271:C282))*100)-100</f>
        <v>31.841735497232321</v>
      </c>
      <c r="D294" s="1">
        <f>((SUM(Plan2!D283:D294)/SUM(Plan2!D271:D282))*100)-100</f>
        <v>16.242248474081492</v>
      </c>
      <c r="E294" s="1">
        <f>((SUM(Plan2!E283:E294)/SUM(Plan2!E271:E282))*100)-100</f>
        <v>26.791995656945076</v>
      </c>
      <c r="F294" s="1">
        <f>((SUM(Plan2!F283:F294)/SUM(Plan2!F271:F282))*100)-100</f>
        <v>5.8176999267552247</v>
      </c>
      <c r="G294" s="1">
        <f>((SUM(Plan2!G283:G294)/SUM(Plan2!G271:G282))*100)-100</f>
        <v>20.121375747659243</v>
      </c>
      <c r="H294" s="1">
        <f>((SUM(Plan2!H283:H294)/SUM(Plan2!H271:H282))*100)-100</f>
        <v>-39.00456941252942</v>
      </c>
      <c r="I294" s="1">
        <f>((SUM(Plan2!I283:I294)/SUM(Plan2!I271:I282))*100)-100</f>
        <v>4.0685792238668341</v>
      </c>
      <c r="J294" s="1">
        <f>((SUM(Plan2!J283:J294)/SUM(Plan2!J271:J282))*100)-100</f>
        <v>2.1945934295438434</v>
      </c>
      <c r="K294" s="44"/>
      <c r="L294" s="39"/>
      <c r="M294" s="39"/>
      <c r="N294" s="39"/>
      <c r="O294" s="39"/>
      <c r="P294" s="39"/>
      <c r="Q294" s="39"/>
    </row>
    <row r="295" spans="1:17" x14ac:dyDescent="0.25">
      <c r="A295" s="3">
        <v>45016</v>
      </c>
      <c r="B295" s="19">
        <f>((SUM(Plan2!B284:B295)/SUM(Plan2!B272:B283))*100)-100</f>
        <v>-3.8162452182713622</v>
      </c>
      <c r="C295" s="19">
        <f>((SUM(Plan2!C284:C295)/SUM(Plan2!C272:C283))*100)-100</f>
        <v>26.906110150397211</v>
      </c>
      <c r="D295" s="19">
        <f>((SUM(Plan2!D284:D295)/SUM(Plan2!D272:D283))*100)-100</f>
        <v>12.104320136410337</v>
      </c>
      <c r="E295" s="19">
        <f>((SUM(Plan2!E284:E295)/SUM(Plan2!E272:E283))*100)-100</f>
        <v>30.391516360549474</v>
      </c>
      <c r="F295" s="19">
        <f>((SUM(Plan2!F284:F295)/SUM(Plan2!F272:F283))*100)-100</f>
        <v>5.2227014875952875</v>
      </c>
      <c r="G295" s="19">
        <f>((SUM(Plan2!G284:G295)/SUM(Plan2!G272:G283))*100)-100</f>
        <v>19.805358214148924</v>
      </c>
      <c r="H295" s="19">
        <f>((SUM(Plan2!H284:H295)/SUM(Plan2!H272:H283))*100)-100</f>
        <v>-41.088909931144038</v>
      </c>
      <c r="I295" s="19">
        <f>((SUM(Plan2!I284:I295)/SUM(Plan2!I272:I283))*100)-100</f>
        <v>1.2935958534764751</v>
      </c>
      <c r="J295" s="19">
        <f>((SUM(Plan2!J284:J295)/SUM(Plan2!J272:J283))*100)-100</f>
        <v>-0.13126947818152246</v>
      </c>
      <c r="K295" s="1"/>
      <c r="L295" s="1"/>
      <c r="M295" s="1"/>
      <c r="N295" s="1"/>
    </row>
    <row r="296" spans="1:17" x14ac:dyDescent="0.25">
      <c r="A296" s="3">
        <v>45046</v>
      </c>
      <c r="B296" s="19">
        <f>((SUM(Plan2!B285:B296)/SUM(Plan2!B273:B284))*100)-100</f>
        <v>-4.2280561509104331</v>
      </c>
      <c r="C296" s="19">
        <f>((SUM(Plan2!C285:C296)/SUM(Plan2!C273:C284))*100)-100</f>
        <v>10.943357125358105</v>
      </c>
      <c r="D296" s="19">
        <f>((SUM(Plan2!D285:D296)/SUM(Plan2!D273:D284))*100)-100</f>
        <v>10.951185068629201</v>
      </c>
      <c r="E296" s="19">
        <f>((SUM(Plan2!E285:E296)/SUM(Plan2!E273:E284))*100)-100</f>
        <v>32.386839643956364</v>
      </c>
      <c r="F296" s="19">
        <f>((SUM(Plan2!F285:F296)/SUM(Plan2!F273:F284))*100)-100</f>
        <v>-0.67448241435430134</v>
      </c>
      <c r="G296" s="19">
        <f>((SUM(Plan2!G285:G296)/SUM(Plan2!G273:G284))*100)-100</f>
        <v>17.638845531166083</v>
      </c>
      <c r="H296" s="19">
        <f>((SUM(Plan2!H285:H296)/SUM(Plan2!H273:H284))*100)-100</f>
        <v>-41.678034140353638</v>
      </c>
      <c r="I296" s="19">
        <f>((SUM(Plan2!I285:I296)/SUM(Plan2!I273:I284))*100)-100</f>
        <v>0.67265139014610043</v>
      </c>
      <c r="J296" s="19">
        <f>((SUM(Plan2!J285:J296)/SUM(Plan2!J273:J284))*100)-100</f>
        <v>-0.85785709716425629</v>
      </c>
    </row>
    <row r="297" spans="1:17" x14ac:dyDescent="0.25">
      <c r="A297" s="3">
        <v>45077</v>
      </c>
      <c r="B297" s="19">
        <f>((SUM(Plan2!B286:B297)/SUM(Plan2!B274:B285))*100)-100</f>
        <v>-6.5551488795627222</v>
      </c>
      <c r="C297" s="19">
        <f>((SUM(Plan2!C286:C297)/SUM(Plan2!C274:C285))*100)-100</f>
        <v>6.6520209802604313E-2</v>
      </c>
      <c r="D297" s="19">
        <f>((SUM(Plan2!D286:D297)/SUM(Plan2!D274:D285))*100)-100</f>
        <v>11.16065071836239</v>
      </c>
      <c r="E297" s="19">
        <f>((SUM(Plan2!E286:E297)/SUM(Plan2!E274:E285))*100)-100</f>
        <v>28.673628972337582</v>
      </c>
      <c r="F297" s="19">
        <f>((SUM(Plan2!F286:F297)/SUM(Plan2!F274:F285))*100)-100</f>
        <v>-3.4763494206169412</v>
      </c>
      <c r="G297" s="19">
        <f>((SUM(Plan2!G286:G297)/SUM(Plan2!G274:G285))*100)-100</f>
        <v>16.346458892651981</v>
      </c>
      <c r="H297" s="19">
        <f>((SUM(Plan2!H286:H297)/SUM(Plan2!H274:H285))*100)-100</f>
        <v>-49.328114996040895</v>
      </c>
      <c r="I297" s="19">
        <f>((SUM(Plan2!I286:I297)/SUM(Plan2!I274:I285))*100)-100</f>
        <v>-3.8791682548164914</v>
      </c>
      <c r="J297" s="19">
        <f>((SUM(Plan2!J286:J297)/SUM(Plan2!J274:J285))*100)-100</f>
        <v>-4.8343013850671923</v>
      </c>
      <c r="K297" s="1"/>
      <c r="L297" s="1"/>
      <c r="M297" s="1"/>
      <c r="N297" s="1"/>
    </row>
    <row r="298" spans="1:17" x14ac:dyDescent="0.25">
      <c r="A298" s="3">
        <v>45107</v>
      </c>
      <c r="B298" s="19">
        <f>((SUM(Plan2!B287:B298)/SUM(Plan2!B275:B286))*100)-100</f>
        <v>-7.9331172071539129</v>
      </c>
      <c r="C298" s="19">
        <f>((SUM(Plan2!C287:C298)/SUM(Plan2!C275:C286))*100)-100</f>
        <v>-6.9092179158854918</v>
      </c>
      <c r="D298" s="19">
        <f>((SUM(Plan2!D287:D298)/SUM(Plan2!D275:D286))*100)-100</f>
        <v>10.76046178568204</v>
      </c>
      <c r="E298" s="19">
        <f>((SUM(Plan2!E287:E298)/SUM(Plan2!E275:E286))*100)-100</f>
        <v>26.214235107834185</v>
      </c>
      <c r="F298" s="19">
        <f>((SUM(Plan2!F287:F298)/SUM(Plan2!F275:F286))*100)-100</f>
        <v>-4.6772672841143219</v>
      </c>
      <c r="G298" s="19">
        <f>((SUM(Plan2!G287:G298)/SUM(Plan2!G275:G286))*100)-100</f>
        <v>14.518497589775109</v>
      </c>
      <c r="H298" s="19">
        <f>((SUM(Plan2!H287:H298)/SUM(Plan2!H275:H286))*100)-100</f>
        <v>-49.228861894322172</v>
      </c>
      <c r="I298" s="19">
        <f>((SUM(Plan2!I287:I298)/SUM(Plan2!I275:I286))*100)-100</f>
        <v>-6.2865337319155543</v>
      </c>
      <c r="J298" s="19">
        <f>((SUM(Plan2!J287:J298)/SUM(Plan2!J275:J286))*100)-100</f>
        <v>-6.9970909855402112</v>
      </c>
      <c r="K298" s="1"/>
      <c r="L298" s="1"/>
      <c r="M298" s="1"/>
      <c r="N298" s="1"/>
    </row>
    <row r="299" spans="1:17" x14ac:dyDescent="0.25">
      <c r="A299" s="3">
        <v>45108</v>
      </c>
      <c r="B299" s="19">
        <f>(SUM(Plan2!B288:B299)/SUM(Plan2!B276:B287)*100)-100</f>
        <v>-8.3221618863517932</v>
      </c>
      <c r="C299" s="19">
        <f>(SUM(Plan2!C288:C299)/SUM(Plan2!C276:C287)*100)-100</f>
        <v>-3.6563026634618296</v>
      </c>
      <c r="D299" s="19">
        <f>(SUM(Plan2!D288:D299)/SUM(Plan2!D276:D287)*100)-100</f>
        <v>10.378121880946651</v>
      </c>
      <c r="E299" s="19">
        <f>(SUM(Plan2!E288:E299)/SUM(Plan2!E276:E287)*100)-100</f>
        <v>23.787587216304232</v>
      </c>
      <c r="F299" s="19">
        <f>(SUM(Plan2!F288:F299)/SUM(Plan2!F276:F287)*100)-100</f>
        <v>-7.5421955648634054</v>
      </c>
      <c r="G299" s="19">
        <f>(SUM(Plan2!G288:G299)/SUM(Plan2!G276:G287)*100)-100</f>
        <v>11.267942134678862</v>
      </c>
      <c r="H299" s="19">
        <f>(SUM(Plan2!H288:H299)/SUM(Plan2!H276:H287)*100)-100</f>
        <v>-49.776214707385037</v>
      </c>
      <c r="I299" s="19">
        <f>(SUM(Plan2!I288:I299)/SUM(Plan2!I276:I287)*100)-100</f>
        <v>-4.3949795582431221</v>
      </c>
      <c r="J299" s="19">
        <f>(SUM(Plan2!J288:J299)/SUM(Plan2!J276:J287)*100)-100</f>
        <v>-5.4935325480026336</v>
      </c>
      <c r="K299" s="1"/>
      <c r="L299" s="1"/>
      <c r="M299" s="1"/>
      <c r="N299" s="1"/>
    </row>
    <row r="300" spans="1:17" x14ac:dyDescent="0.25">
      <c r="A300" s="3">
        <v>45139</v>
      </c>
      <c r="B300" s="19">
        <f>(SUM(Plan2!B289:B300)/SUM(Plan2!B277:B288)*100)-100</f>
        <v>-5.6604675816665235</v>
      </c>
      <c r="C300" s="19">
        <f>(SUM(Plan2!C289:C300)/SUM(Plan2!C277:C288)*100)-100</f>
        <v>-0.42588645591528973</v>
      </c>
      <c r="D300" s="19">
        <f>(SUM(Plan2!D289:D300)/SUM(Plan2!D277:D288)*100)-100</f>
        <v>8.2958423679351085</v>
      </c>
      <c r="E300" s="19">
        <f>(SUM(Plan2!E289:E300)/SUM(Plan2!E277:E288)*100)-100</f>
        <v>17.323191456725581</v>
      </c>
      <c r="F300" s="19">
        <f>(SUM(Plan2!F289:F300)/SUM(Plan2!F277:F288)*100)-100</f>
        <v>-7.0778097411538141</v>
      </c>
      <c r="G300" s="19">
        <f>(SUM(Plan2!G289:G300)/SUM(Plan2!G277:G288)*100)-100</f>
        <v>8.5013534783395102</v>
      </c>
      <c r="H300" s="19">
        <f>(SUM(Plan2!H289:H300)/SUM(Plan2!H277:H288)*100)-100</f>
        <v>-52.329085210347884</v>
      </c>
      <c r="I300" s="19">
        <f>(SUM(Plan2!I289:I300)/SUM(Plan2!I277:I288)*100)-100</f>
        <v>-3.4373146909681651</v>
      </c>
      <c r="J300" s="19">
        <f>(SUM(Plan2!J289:J300)/SUM(Plan2!J277:J288)*100)-100</f>
        <v>-3.9068351949684086</v>
      </c>
      <c r="K300" s="1"/>
      <c r="L300" s="1"/>
      <c r="M300" s="1"/>
      <c r="N300" s="1"/>
    </row>
    <row r="301" spans="1:17" x14ac:dyDescent="0.25">
      <c r="A301" s="3">
        <v>45170</v>
      </c>
      <c r="B301" s="19">
        <f>(SUM(Plan2!B290:B301)/SUM(Plan2!B278:B289)*100)-100</f>
        <v>-3.4507477879127464</v>
      </c>
      <c r="C301" s="19">
        <f>(SUM(Plan2!C290:C301)/SUM(Plan2!C278:C289)*100)-100</f>
        <v>4.5500613300373232</v>
      </c>
      <c r="D301" s="19">
        <f>(SUM(Plan2!D290:D301)/SUM(Plan2!D278:D289)*100)-100</f>
        <v>9.2579997117648816</v>
      </c>
      <c r="E301" s="19">
        <f>(SUM(Plan2!E290:E301)/SUM(Plan2!E278:E289)*100)-100</f>
        <v>18.153592303274138</v>
      </c>
      <c r="F301" s="19">
        <f>(SUM(Plan2!F290:F301)/SUM(Plan2!F278:F289)*100)-100</f>
        <v>-4.6780288022768985</v>
      </c>
      <c r="G301" s="19">
        <f>(SUM(Plan2!G290:G301)/SUM(Plan2!G278:G289)*100)-100</f>
        <v>6.1270925602953525</v>
      </c>
      <c r="H301" s="19">
        <f>(SUM(Plan2!H290:H301)/SUM(Plan2!H278:H289)*100)-100</f>
        <v>-50.74052956488903</v>
      </c>
      <c r="I301" s="19">
        <f>(SUM(Plan2!I290:I301)/SUM(Plan2!I278:I289)*100)-100</f>
        <v>-1.3517453852303589</v>
      </c>
      <c r="J301" s="19">
        <f>(SUM(Plan2!J290:J301)/SUM(Plan2!J278:J289)*100)-100</f>
        <v>-1.6596432519028497</v>
      </c>
      <c r="K301" s="1"/>
      <c r="L301" s="1"/>
      <c r="M301" s="1"/>
      <c r="N301" s="1"/>
    </row>
    <row r="302" spans="1:17" x14ac:dyDescent="0.25">
      <c r="A302" s="3">
        <v>45200</v>
      </c>
      <c r="B302" s="19">
        <f>(SUM(Plan2!B291:B302)/SUM(Plan2!B279:B290)*100)-100</f>
        <v>-2.70212391639825</v>
      </c>
      <c r="C302" s="19">
        <f>(SUM(Plan2!C291:C302)/SUM(Plan2!C279:C290)*100)-100</f>
        <v>11.464261609308892</v>
      </c>
      <c r="D302" s="19">
        <f>(SUM(Plan2!D291:D302)/SUM(Plan2!D279:D290)*100)-100</f>
        <v>9.3888059799487991</v>
      </c>
      <c r="E302" s="19">
        <f>(SUM(Plan2!E291:E302)/SUM(Plan2!E279:E290)*100)-100</f>
        <v>17.244968053643845</v>
      </c>
      <c r="F302" s="19">
        <f>(SUM(Plan2!F291:F302)/SUM(Plan2!F279:F290)*100)-100</f>
        <v>3.664381275776222</v>
      </c>
      <c r="G302" s="19">
        <f>(SUM(Plan2!G291:G302)/SUM(Plan2!G279:G290)*100)-100</f>
        <v>4.4324432030131078</v>
      </c>
      <c r="H302" s="19">
        <f>(SUM(Plan2!H291:H302)/SUM(Plan2!H279:H290)*100)-100</f>
        <v>-50.057483433506121</v>
      </c>
      <c r="I302" s="19">
        <f>(SUM(Plan2!I291:I302)/SUM(Plan2!I279:I290)*100)-100</f>
        <v>-0.68680615556758084</v>
      </c>
      <c r="J302" s="19">
        <f>(SUM(Plan2!J291:J302)/SUM(Plan2!J279:J290)*100)-100</f>
        <v>-0.77315997640118894</v>
      </c>
      <c r="K302" s="1"/>
      <c r="L302" s="1"/>
      <c r="M302" s="1"/>
      <c r="N302" s="1"/>
    </row>
    <row r="303" spans="1:17" x14ac:dyDescent="0.25">
      <c r="A303" s="3">
        <v>45231</v>
      </c>
      <c r="B303" s="19">
        <f>(SUM(Plan2!B292:B303)/SUM(Plan2!B280:B291)*100)-100</f>
        <v>-0.83786600368952691</v>
      </c>
      <c r="C303" s="19">
        <f>(SUM(Plan2!C292:C303)/SUM(Plan2!C280:C291)*100)-100</f>
        <v>13.082105739189487</v>
      </c>
      <c r="D303" s="19">
        <f>(SUM(Plan2!D292:D303)/SUM(Plan2!D280:D291)*100)-100</f>
        <v>14.172897979241597</v>
      </c>
      <c r="E303" s="19">
        <f>(SUM(Plan2!E292:E303)/SUM(Plan2!E280:E291)*100)-100</f>
        <v>16.798164939348297</v>
      </c>
      <c r="F303" s="19">
        <f>(SUM(Plan2!F292:F303)/SUM(Plan2!F280:F291)*100)-100</f>
        <v>6.1958413301341153</v>
      </c>
      <c r="G303" s="19">
        <f>(SUM(Plan2!G292:G303)/SUM(Plan2!G280:G291)*100)-100</f>
        <v>2.9015938391810892</v>
      </c>
      <c r="H303" s="19">
        <f>(SUM(Plan2!H292:H303)/SUM(Plan2!H280:H291)*100)-100</f>
        <v>-34.616888436192284</v>
      </c>
      <c r="I303" s="19">
        <f>(SUM(Plan2!I292:I303)/SUM(Plan2!I280:I291)*100)-100</f>
        <v>1.1941121866455546</v>
      </c>
      <c r="J303" s="19">
        <f>(SUM(Plan2!J292:J303)/SUM(Plan2!J280:J291)*100)-100</f>
        <v>1.343313716858674</v>
      </c>
      <c r="K303" s="1"/>
      <c r="L303" s="1"/>
      <c r="M303" s="1"/>
      <c r="N303" s="1"/>
    </row>
    <row r="304" spans="1:17" x14ac:dyDescent="0.25">
      <c r="A304" s="3">
        <v>45261</v>
      </c>
      <c r="B304" s="19">
        <f>(SUM(Plan2!B293:B304)/SUM(Plan2!B281:B292)*100)-100</f>
        <v>1.6928112003064228</v>
      </c>
      <c r="C304" s="19">
        <f>(SUM(Plan2!C293:C304)/SUM(Plan2!C281:C292)*100)-100</f>
        <v>13.202717041332605</v>
      </c>
      <c r="D304" s="19">
        <f>(SUM(Plan2!D293:D304)/SUM(Plan2!D281:D292)*100)-100</f>
        <v>8.3112957086089523</v>
      </c>
      <c r="E304" s="19">
        <f>(SUM(Plan2!E293:E304)/SUM(Plan2!E281:E292)*100)-100</f>
        <v>14.413005107856392</v>
      </c>
      <c r="F304" s="19">
        <f>(SUM(Plan2!F293:F304)/SUM(Plan2!F281:F292)*100)-100</f>
        <v>7.4594265105387052</v>
      </c>
      <c r="G304" s="19">
        <f>(SUM(Plan2!G293:G304)/SUM(Plan2!G281:G292)*100)-100</f>
        <v>1.5803380270943848</v>
      </c>
      <c r="H304" s="19">
        <f>(SUM(Plan2!H293:H304)/SUM(Plan2!H281:H292)*100)-100</f>
        <v>-33.350346158261985</v>
      </c>
      <c r="I304" s="19">
        <f>(SUM(Plan2!I293:I304)/SUM(Plan2!I281:I292)*100)-100</f>
        <v>2.6871419201611957</v>
      </c>
      <c r="J304" s="19">
        <f>(SUM(Plan2!J293:J304)/SUM(Plan2!J281:J292)*100)-100</f>
        <v>3.3163266611151698</v>
      </c>
      <c r="K304" s="1"/>
      <c r="L304" s="1"/>
      <c r="M304" s="1"/>
      <c r="N304" s="1"/>
    </row>
    <row r="305" spans="1:14" x14ac:dyDescent="0.25">
      <c r="A305" s="3">
        <v>45292</v>
      </c>
      <c r="B305" s="19">
        <f>(SUM(Plan2!B294:B305)/SUM(Plan2!B282:B293)*100)-100</f>
        <v>3.67213204395172</v>
      </c>
      <c r="C305" s="19">
        <f>(SUM(Plan2!C294:C305)/SUM(Plan2!C282:C293)*100)-100</f>
        <v>13.069576768334997</v>
      </c>
      <c r="D305" s="19">
        <f>(SUM(Plan2!D294:D305)/SUM(Plan2!D282:D293)*100)-100</f>
        <v>9.1023777004075157</v>
      </c>
      <c r="E305" s="19">
        <f>(SUM(Plan2!E294:E305)/SUM(Plan2!E282:E293)*100)-100</f>
        <v>7.8791918990094132</v>
      </c>
      <c r="F305" s="19">
        <f>(SUM(Plan2!F294:F305)/SUM(Plan2!F282:F293)*100)-100</f>
        <v>6.0861901552459585</v>
      </c>
      <c r="G305" s="19">
        <f>(SUM(Plan2!G294:G305)/SUM(Plan2!G282:G293)*100)-100</f>
        <v>0.92159322281023037</v>
      </c>
      <c r="H305" s="19">
        <f>(SUM(Plan2!H294:H305)/SUM(Plan2!H282:H293)*100)-100</f>
        <v>-32.043432610063505</v>
      </c>
      <c r="I305" s="19">
        <f>(SUM(Plan2!I294:I305)/SUM(Plan2!I282:I293)*100)-100</f>
        <v>4.0386040106300101</v>
      </c>
      <c r="J305" s="19">
        <f>(SUM(Plan2!J294:J305)/SUM(Plan2!J282:J293)*100)-100</f>
        <v>4.7648694918824788</v>
      </c>
      <c r="K305" s="1"/>
      <c r="L305" s="1"/>
      <c r="M305" s="1"/>
      <c r="N305" s="1"/>
    </row>
    <row r="306" spans="1:14" x14ac:dyDescent="0.25">
      <c r="A306" s="3">
        <v>45323</v>
      </c>
      <c r="B306" s="19">
        <f>(SUM(Plan2!B295:B306)/SUM(Plan2!B283:B294)*100)-100</f>
        <v>5.2172034424831253</v>
      </c>
      <c r="C306" s="19">
        <f>(SUM(Plan2!C295:C306)/SUM(Plan2!C283:C294)*100)-100</f>
        <v>12.992308780991692</v>
      </c>
      <c r="D306" s="19">
        <f>(SUM(Plan2!D295:D306)/SUM(Plan2!D283:D294)*100)-100</f>
        <v>6.8140809226847381</v>
      </c>
      <c r="E306" s="19">
        <f>(SUM(Plan2!E295:E306)/SUM(Plan2!E283:E294)*100)-100</f>
        <v>6.8934492756680896</v>
      </c>
      <c r="F306" s="19">
        <f>(SUM(Plan2!F295:F306)/SUM(Plan2!F283:F294)*100)-100</f>
        <v>5.4973265725620593</v>
      </c>
      <c r="G306" s="19">
        <f>(SUM(Plan2!G295:G306)/SUM(Plan2!G283:G294)*100)-100</f>
        <v>-0.4140112883216176</v>
      </c>
      <c r="H306" s="19">
        <f>(SUM(Plan2!H295:H306)/SUM(Plan2!H283:H294)*100)-100</f>
        <v>-9.1686713069641996</v>
      </c>
      <c r="I306" s="19">
        <f>(SUM(Plan2!I295:I306)/SUM(Plan2!I283:I294)*100)-100</f>
        <v>6.9145573579626642</v>
      </c>
      <c r="J306" s="19">
        <f>(SUM(Plan2!J295:J306)/SUM(Plan2!J283:J294)*100)-100</f>
        <v>7.2614190479326339</v>
      </c>
      <c r="K306" s="1"/>
      <c r="L306" s="1"/>
      <c r="M306" s="1"/>
      <c r="N306" s="1"/>
    </row>
    <row r="307" spans="1:14" x14ac:dyDescent="0.25">
      <c r="A307" s="7">
        <v>45352</v>
      </c>
      <c r="B307" s="50">
        <f>(SUM(Plan2!B296:B307)/SUM(Plan2!B284:B295)*100)-100</f>
        <v>7.7294355421058185</v>
      </c>
      <c r="C307" s="50">
        <f>(SUM(Plan2!C296:C307)/SUM(Plan2!C284:C295)*100)-100</f>
        <v>14.178151762354489</v>
      </c>
      <c r="D307" s="50">
        <f>(SUM(Plan2!D296:D307)/SUM(Plan2!D284:D295)*100)-100</f>
        <v>15.988664912775505</v>
      </c>
      <c r="E307" s="50">
        <f>(SUM(Plan2!E296:E307)/SUM(Plan2!E284:E295)*100)-100</f>
        <v>2.9497740555389811</v>
      </c>
      <c r="F307" s="50">
        <f>(SUM(Plan2!F296:F307)/SUM(Plan2!F284:F295)*100)-100</f>
        <v>4.0855955809330879</v>
      </c>
      <c r="G307" s="50">
        <f>(SUM(Plan2!G296:G307)/SUM(Plan2!G284:G295)*100)-100</f>
        <v>-0.80952936011259169</v>
      </c>
      <c r="H307" s="50">
        <f>(SUM(Plan2!H296:H307)/SUM(Plan2!H284:H295)*100)-100</f>
        <v>-6.6868768659802669</v>
      </c>
      <c r="I307" s="50">
        <f>(SUM(Plan2!I296:I307)/SUM(Plan2!I284:I295)*100)-100</f>
        <v>9.7274283084121151</v>
      </c>
      <c r="J307" s="50">
        <f>(SUM(Plan2!J296:J307)/SUM(Plan2!J284:J295)*100)-100</f>
        <v>9.7623471842486254</v>
      </c>
      <c r="K307" s="1"/>
      <c r="L307" s="1"/>
      <c r="M307" s="1"/>
      <c r="N307" s="1"/>
    </row>
    <row r="308" spans="1:14" x14ac:dyDescent="0.25">
      <c r="A308" s="4" t="s">
        <v>11</v>
      </c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x14ac:dyDescent="0.25">
      <c r="A309" s="61" t="s">
        <v>59</v>
      </c>
      <c r="B309" s="61"/>
      <c r="C309" s="61"/>
      <c r="D309" s="61"/>
      <c r="E309" s="61"/>
      <c r="F309" s="61"/>
      <c r="G309" s="61"/>
      <c r="H309" s="61"/>
      <c r="I309" s="61"/>
      <c r="J309" s="61"/>
    </row>
    <row r="310" spans="1:14" x14ac:dyDescent="0.25">
      <c r="A310" s="4"/>
      <c r="B310" s="1"/>
      <c r="C310" s="1"/>
      <c r="D310" s="1"/>
      <c r="E310" s="1"/>
      <c r="F310" s="1"/>
      <c r="G310" s="1"/>
      <c r="H310" s="1"/>
    </row>
    <row r="311" spans="1:14" x14ac:dyDescent="0.25">
      <c r="A311" s="4"/>
      <c r="E311" s="5"/>
    </row>
    <row r="312" spans="1:14" x14ac:dyDescent="0.25">
      <c r="A312" s="4"/>
      <c r="B312" s="24"/>
      <c r="F312" s="1"/>
    </row>
    <row r="313" spans="1:14" x14ac:dyDescent="0.25">
      <c r="A313" s="4"/>
      <c r="B313" s="24"/>
      <c r="F313" s="1"/>
    </row>
    <row r="314" spans="1:14" x14ac:dyDescent="0.25">
      <c r="B314" s="28"/>
      <c r="C314" s="28"/>
      <c r="D314" s="28"/>
      <c r="E314" s="28"/>
      <c r="F314" s="1"/>
      <c r="G314" s="28"/>
      <c r="H314" s="28"/>
    </row>
    <row r="315" spans="1:14" x14ac:dyDescent="0.25">
      <c r="B315" s="24"/>
      <c r="C315" s="24"/>
      <c r="D315" s="24"/>
      <c r="E315" s="24"/>
      <c r="F315" s="24"/>
      <c r="G315" s="24"/>
      <c r="H315" s="24"/>
    </row>
    <row r="316" spans="1:14" x14ac:dyDescent="0.25">
      <c r="B316" s="28"/>
      <c r="C316" s="28"/>
      <c r="D316" s="28"/>
      <c r="E316" s="28"/>
      <c r="F316" s="28"/>
      <c r="G316" s="28"/>
      <c r="H316" s="28"/>
    </row>
    <row r="317" spans="1:14" x14ac:dyDescent="0.25">
      <c r="B317" s="32"/>
      <c r="C317" s="32"/>
      <c r="D317" s="32"/>
      <c r="E317" s="32"/>
      <c r="F317" s="32"/>
      <c r="G317" s="32"/>
      <c r="H317" s="32"/>
    </row>
    <row r="318" spans="1:14" x14ac:dyDescent="0.25">
      <c r="B318" s="24"/>
    </row>
    <row r="319" spans="1:14" x14ac:dyDescent="0.25">
      <c r="B319" s="24"/>
    </row>
    <row r="320" spans="1:14" x14ac:dyDescent="0.25">
      <c r="B320" s="24"/>
    </row>
    <row r="321" spans="2:2" x14ac:dyDescent="0.25">
      <c r="B321" s="24"/>
    </row>
    <row r="322" spans="2:2" x14ac:dyDescent="0.25">
      <c r="B322" s="24"/>
    </row>
    <row r="323" spans="2:2" x14ac:dyDescent="0.25">
      <c r="B323" s="24"/>
    </row>
    <row r="324" spans="2:2" x14ac:dyDescent="0.25">
      <c r="B324" s="24"/>
    </row>
    <row r="325" spans="2:2" x14ac:dyDescent="0.25">
      <c r="B325" s="24"/>
    </row>
    <row r="326" spans="2:2" x14ac:dyDescent="0.25">
      <c r="B326" s="24"/>
    </row>
    <row r="327" spans="2:2" x14ac:dyDescent="0.25">
      <c r="B327" s="24"/>
    </row>
    <row r="328" spans="2:2" x14ac:dyDescent="0.25">
      <c r="B328" s="24"/>
    </row>
    <row r="329" spans="2:2" x14ac:dyDescent="0.25">
      <c r="B329" s="24"/>
    </row>
    <row r="330" spans="2:2" x14ac:dyDescent="0.25">
      <c r="B330" s="24"/>
    </row>
    <row r="331" spans="2:2" x14ac:dyDescent="0.25">
      <c r="B331" s="24"/>
    </row>
    <row r="332" spans="2:2" x14ac:dyDescent="0.25">
      <c r="B332" s="24"/>
    </row>
    <row r="333" spans="2:2" x14ac:dyDescent="0.25">
      <c r="B333" s="24"/>
    </row>
    <row r="334" spans="2:2" x14ac:dyDescent="0.25">
      <c r="B334" s="24"/>
    </row>
    <row r="335" spans="2:2" x14ac:dyDescent="0.25">
      <c r="B335" s="24"/>
    </row>
    <row r="336" spans="2:2" x14ac:dyDescent="0.25">
      <c r="B336" s="24"/>
    </row>
    <row r="337" spans="2:2" x14ac:dyDescent="0.25">
      <c r="B337" s="24"/>
    </row>
    <row r="338" spans="2:2" x14ac:dyDescent="0.25">
      <c r="B338" s="24"/>
    </row>
    <row r="339" spans="2:2" x14ac:dyDescent="0.25">
      <c r="B339" s="24"/>
    </row>
    <row r="340" spans="2:2" x14ac:dyDescent="0.25">
      <c r="B340" s="24"/>
    </row>
    <row r="341" spans="2:2" x14ac:dyDescent="0.25">
      <c r="B341" s="24"/>
    </row>
    <row r="342" spans="2:2" x14ac:dyDescent="0.25">
      <c r="B342" s="24"/>
    </row>
    <row r="343" spans="2:2" x14ac:dyDescent="0.25">
      <c r="B343" s="24"/>
    </row>
    <row r="344" spans="2:2" x14ac:dyDescent="0.25">
      <c r="B344" s="24"/>
    </row>
    <row r="345" spans="2:2" x14ac:dyDescent="0.25">
      <c r="B345" s="24"/>
    </row>
    <row r="346" spans="2:2" x14ac:dyDescent="0.25">
      <c r="B346" s="24"/>
    </row>
    <row r="347" spans="2:2" x14ac:dyDescent="0.25">
      <c r="B347" s="24"/>
    </row>
    <row r="348" spans="2:2" x14ac:dyDescent="0.25">
      <c r="B348" s="24"/>
    </row>
    <row r="349" spans="2:2" x14ac:dyDescent="0.25">
      <c r="B349" s="24"/>
    </row>
    <row r="350" spans="2:2" x14ac:dyDescent="0.25">
      <c r="B350" s="24"/>
    </row>
    <row r="351" spans="2:2" x14ac:dyDescent="0.25">
      <c r="B351" s="24"/>
    </row>
    <row r="352" spans="2:2" x14ac:dyDescent="0.25">
      <c r="B352" s="24"/>
    </row>
    <row r="353" spans="2:2" x14ac:dyDescent="0.25">
      <c r="B353" s="24"/>
    </row>
    <row r="354" spans="2:2" x14ac:dyDescent="0.25">
      <c r="B354" s="24"/>
    </row>
    <row r="355" spans="2:2" x14ac:dyDescent="0.25">
      <c r="B355" s="24"/>
    </row>
    <row r="356" spans="2:2" x14ac:dyDescent="0.25">
      <c r="B356" s="24"/>
    </row>
    <row r="357" spans="2:2" x14ac:dyDescent="0.25">
      <c r="B357" s="24"/>
    </row>
    <row r="358" spans="2:2" x14ac:dyDescent="0.25">
      <c r="B358" s="24"/>
    </row>
    <row r="359" spans="2:2" x14ac:dyDescent="0.25">
      <c r="B359" s="24"/>
    </row>
    <row r="360" spans="2:2" x14ac:dyDescent="0.25">
      <c r="B360" s="24"/>
    </row>
    <row r="361" spans="2:2" x14ac:dyDescent="0.25">
      <c r="B361" s="24"/>
    </row>
    <row r="362" spans="2:2" x14ac:dyDescent="0.25">
      <c r="B362" s="24"/>
    </row>
    <row r="363" spans="2:2" x14ac:dyDescent="0.25">
      <c r="B363" s="24"/>
    </row>
    <row r="364" spans="2:2" x14ac:dyDescent="0.25">
      <c r="B364" s="24"/>
    </row>
    <row r="365" spans="2:2" x14ac:dyDescent="0.25">
      <c r="B365" s="24"/>
    </row>
    <row r="366" spans="2:2" x14ac:dyDescent="0.25">
      <c r="B366" s="24"/>
    </row>
    <row r="367" spans="2:2" x14ac:dyDescent="0.25">
      <c r="B367" s="24"/>
    </row>
    <row r="368" spans="2:2" x14ac:dyDescent="0.25">
      <c r="B368" s="24"/>
    </row>
    <row r="369" spans="2:2" x14ac:dyDescent="0.25">
      <c r="B369" s="24"/>
    </row>
    <row r="370" spans="2:2" x14ac:dyDescent="0.25">
      <c r="B370" s="24"/>
    </row>
    <row r="371" spans="2:2" x14ac:dyDescent="0.25">
      <c r="B371" s="24"/>
    </row>
    <row r="372" spans="2:2" x14ac:dyDescent="0.25">
      <c r="B372" s="24"/>
    </row>
    <row r="373" spans="2:2" x14ac:dyDescent="0.25">
      <c r="B373" s="24"/>
    </row>
    <row r="374" spans="2:2" x14ac:dyDescent="0.25">
      <c r="B374" s="24"/>
    </row>
    <row r="375" spans="2:2" x14ac:dyDescent="0.25">
      <c r="B375" s="24"/>
    </row>
    <row r="376" spans="2:2" x14ac:dyDescent="0.25">
      <c r="B376" s="24"/>
    </row>
    <row r="377" spans="2:2" x14ac:dyDescent="0.25">
      <c r="B377" s="24"/>
    </row>
    <row r="378" spans="2:2" x14ac:dyDescent="0.25">
      <c r="B378" s="24"/>
    </row>
    <row r="379" spans="2:2" x14ac:dyDescent="0.25">
      <c r="B379" s="24"/>
    </row>
    <row r="380" spans="2:2" x14ac:dyDescent="0.25">
      <c r="B380" s="24"/>
    </row>
    <row r="381" spans="2:2" x14ac:dyDescent="0.25">
      <c r="B381" s="24"/>
    </row>
    <row r="382" spans="2:2" x14ac:dyDescent="0.25">
      <c r="B382" s="24"/>
    </row>
    <row r="383" spans="2:2" x14ac:dyDescent="0.25">
      <c r="B383" s="24"/>
    </row>
    <row r="384" spans="2:2" x14ac:dyDescent="0.25">
      <c r="B384" s="24"/>
    </row>
    <row r="385" spans="2:2" x14ac:dyDescent="0.25">
      <c r="B385" s="24"/>
    </row>
    <row r="386" spans="2:2" x14ac:dyDescent="0.25">
      <c r="B386" s="24"/>
    </row>
    <row r="387" spans="2:2" x14ac:dyDescent="0.25">
      <c r="B387" s="24"/>
    </row>
    <row r="388" spans="2:2" x14ac:dyDescent="0.25">
      <c r="B388" s="24"/>
    </row>
    <row r="389" spans="2:2" x14ac:dyDescent="0.25">
      <c r="B389" s="24"/>
    </row>
    <row r="390" spans="2:2" x14ac:dyDescent="0.25">
      <c r="B390" s="24"/>
    </row>
    <row r="391" spans="2:2" x14ac:dyDescent="0.25">
      <c r="B391" s="24"/>
    </row>
    <row r="392" spans="2:2" x14ac:dyDescent="0.25">
      <c r="B392" s="24"/>
    </row>
    <row r="393" spans="2:2" x14ac:dyDescent="0.25">
      <c r="B393" s="24"/>
    </row>
    <row r="394" spans="2:2" x14ac:dyDescent="0.25">
      <c r="B394" s="24"/>
    </row>
    <row r="395" spans="2:2" x14ac:dyDescent="0.25">
      <c r="B395" s="24"/>
    </row>
    <row r="396" spans="2:2" x14ac:dyDescent="0.25">
      <c r="B396" s="24"/>
    </row>
    <row r="397" spans="2:2" x14ac:dyDescent="0.25">
      <c r="B397" s="24"/>
    </row>
    <row r="398" spans="2:2" x14ac:dyDescent="0.25">
      <c r="B398" s="24"/>
    </row>
    <row r="399" spans="2:2" x14ac:dyDescent="0.25">
      <c r="B399" s="24"/>
    </row>
    <row r="400" spans="2:2" x14ac:dyDescent="0.25">
      <c r="B400" s="24"/>
    </row>
    <row r="401" spans="2:2" x14ac:dyDescent="0.25">
      <c r="B401" s="24"/>
    </row>
    <row r="402" spans="2:2" x14ac:dyDescent="0.25">
      <c r="B402" s="24"/>
    </row>
    <row r="403" spans="2:2" x14ac:dyDescent="0.25">
      <c r="B403" s="24"/>
    </row>
    <row r="404" spans="2:2" x14ac:dyDescent="0.25">
      <c r="B404" s="24"/>
    </row>
    <row r="405" spans="2:2" x14ac:dyDescent="0.25">
      <c r="B405" s="24"/>
    </row>
    <row r="406" spans="2:2" x14ac:dyDescent="0.25">
      <c r="B406" s="24"/>
    </row>
    <row r="407" spans="2:2" x14ac:dyDescent="0.25">
      <c r="B407" s="24"/>
    </row>
    <row r="408" spans="2:2" x14ac:dyDescent="0.25">
      <c r="B408" s="24"/>
    </row>
    <row r="409" spans="2:2" x14ac:dyDescent="0.25">
      <c r="B409" s="24"/>
    </row>
    <row r="410" spans="2:2" x14ac:dyDescent="0.25">
      <c r="B410" s="24"/>
    </row>
    <row r="411" spans="2:2" x14ac:dyDescent="0.25">
      <c r="B411" s="24"/>
    </row>
    <row r="412" spans="2:2" x14ac:dyDescent="0.25">
      <c r="B412" s="24"/>
    </row>
    <row r="413" spans="2:2" x14ac:dyDescent="0.25">
      <c r="B413" s="24"/>
    </row>
    <row r="414" spans="2:2" x14ac:dyDescent="0.25">
      <c r="B414" s="24"/>
    </row>
    <row r="415" spans="2:2" x14ac:dyDescent="0.25">
      <c r="B415" s="24"/>
    </row>
    <row r="416" spans="2:2" x14ac:dyDescent="0.25">
      <c r="B416" s="24"/>
    </row>
    <row r="417" spans="2:2" x14ac:dyDescent="0.25">
      <c r="B417" s="24"/>
    </row>
    <row r="418" spans="2:2" x14ac:dyDescent="0.25">
      <c r="B418" s="24"/>
    </row>
    <row r="419" spans="2:2" x14ac:dyDescent="0.25">
      <c r="B419" s="24"/>
    </row>
    <row r="420" spans="2:2" x14ac:dyDescent="0.25">
      <c r="B420" s="24"/>
    </row>
    <row r="421" spans="2:2" x14ac:dyDescent="0.25">
      <c r="B421" s="24"/>
    </row>
    <row r="422" spans="2:2" x14ac:dyDescent="0.25">
      <c r="B422" s="24"/>
    </row>
    <row r="423" spans="2:2" x14ac:dyDescent="0.25">
      <c r="B423" s="24"/>
    </row>
    <row r="424" spans="2:2" x14ac:dyDescent="0.25">
      <c r="B424" s="24"/>
    </row>
    <row r="425" spans="2:2" x14ac:dyDescent="0.25">
      <c r="B425" s="24"/>
    </row>
    <row r="426" spans="2:2" x14ac:dyDescent="0.25">
      <c r="B426" s="24"/>
    </row>
    <row r="427" spans="2:2" x14ac:dyDescent="0.25">
      <c r="B427" s="24"/>
    </row>
    <row r="428" spans="2:2" x14ac:dyDescent="0.25">
      <c r="B428" s="24"/>
    </row>
    <row r="429" spans="2:2" x14ac:dyDescent="0.25">
      <c r="B429" s="24"/>
    </row>
    <row r="430" spans="2:2" x14ac:dyDescent="0.25">
      <c r="B430" s="24"/>
    </row>
    <row r="431" spans="2:2" x14ac:dyDescent="0.25">
      <c r="B431" s="24"/>
    </row>
    <row r="432" spans="2:2" x14ac:dyDescent="0.25">
      <c r="B432" s="24"/>
    </row>
    <row r="433" spans="2:2" x14ac:dyDescent="0.25">
      <c r="B433" s="24"/>
    </row>
    <row r="434" spans="2:2" x14ac:dyDescent="0.25">
      <c r="B434" s="24"/>
    </row>
    <row r="435" spans="2:2" x14ac:dyDescent="0.25">
      <c r="B435" s="24"/>
    </row>
    <row r="436" spans="2:2" x14ac:dyDescent="0.25">
      <c r="B436" s="24"/>
    </row>
    <row r="437" spans="2:2" x14ac:dyDescent="0.25">
      <c r="B437" s="24"/>
    </row>
    <row r="438" spans="2:2" x14ac:dyDescent="0.25">
      <c r="B438" s="24"/>
    </row>
    <row r="439" spans="2:2" x14ac:dyDescent="0.25">
      <c r="B439" s="24"/>
    </row>
    <row r="440" spans="2:2" x14ac:dyDescent="0.25">
      <c r="B440" s="24"/>
    </row>
    <row r="441" spans="2:2" x14ac:dyDescent="0.25">
      <c r="B441" s="24"/>
    </row>
    <row r="442" spans="2:2" x14ac:dyDescent="0.25">
      <c r="B442" s="24"/>
    </row>
    <row r="443" spans="2:2" x14ac:dyDescent="0.25">
      <c r="B443" s="24"/>
    </row>
    <row r="444" spans="2:2" x14ac:dyDescent="0.25">
      <c r="B444" s="24"/>
    </row>
    <row r="445" spans="2:2" x14ac:dyDescent="0.25">
      <c r="B445" s="24"/>
    </row>
    <row r="446" spans="2:2" x14ac:dyDescent="0.25">
      <c r="B446" s="24"/>
    </row>
    <row r="447" spans="2:2" x14ac:dyDescent="0.25">
      <c r="B447" s="24"/>
    </row>
    <row r="448" spans="2:2" x14ac:dyDescent="0.25">
      <c r="B448" s="24"/>
    </row>
    <row r="449" spans="2:2" x14ac:dyDescent="0.25">
      <c r="B449" s="24"/>
    </row>
    <row r="450" spans="2:2" x14ac:dyDescent="0.25">
      <c r="B450" s="24"/>
    </row>
    <row r="451" spans="2:2" x14ac:dyDescent="0.25">
      <c r="B451" s="24"/>
    </row>
    <row r="452" spans="2:2" x14ac:dyDescent="0.25">
      <c r="B452" s="24"/>
    </row>
    <row r="453" spans="2:2" x14ac:dyDescent="0.25">
      <c r="B453" s="24"/>
    </row>
    <row r="454" spans="2:2" x14ac:dyDescent="0.25">
      <c r="B454" s="24"/>
    </row>
    <row r="455" spans="2:2" x14ac:dyDescent="0.25">
      <c r="B455" s="24"/>
    </row>
    <row r="456" spans="2:2" x14ac:dyDescent="0.25">
      <c r="B456" s="10"/>
    </row>
    <row r="457" spans="2:2" x14ac:dyDescent="0.25">
      <c r="B457" s="24"/>
    </row>
    <row r="458" spans="2:2" x14ac:dyDescent="0.25">
      <c r="B458" s="24"/>
    </row>
    <row r="459" spans="2:2" x14ac:dyDescent="0.25">
      <c r="B459" s="24"/>
    </row>
    <row r="460" spans="2:2" x14ac:dyDescent="0.25">
      <c r="B460" s="10"/>
    </row>
    <row r="461" spans="2:2" x14ac:dyDescent="0.25">
      <c r="B461" s="10"/>
    </row>
    <row r="462" spans="2:2" x14ac:dyDescent="0.25">
      <c r="B462" s="10"/>
    </row>
    <row r="463" spans="2:2" x14ac:dyDescent="0.25">
      <c r="B463" s="10"/>
    </row>
    <row r="464" spans="2:2" x14ac:dyDescent="0.25">
      <c r="B464" s="10"/>
    </row>
    <row r="465" spans="2:2" x14ac:dyDescent="0.25">
      <c r="B465" s="10"/>
    </row>
    <row r="466" spans="2:2" x14ac:dyDescent="0.25">
      <c r="B466" s="10"/>
    </row>
    <row r="467" spans="2:2" x14ac:dyDescent="0.25">
      <c r="B467" s="10"/>
    </row>
    <row r="468" spans="2:2" x14ac:dyDescent="0.25">
      <c r="B468" s="10"/>
    </row>
    <row r="469" spans="2:2" x14ac:dyDescent="0.25">
      <c r="B469" s="10"/>
    </row>
    <row r="470" spans="2:2" x14ac:dyDescent="0.25">
      <c r="B470" s="10"/>
    </row>
    <row r="471" spans="2:2" x14ac:dyDescent="0.25">
      <c r="B471" s="10"/>
    </row>
    <row r="472" spans="2:2" x14ac:dyDescent="0.25">
      <c r="B472" s="10"/>
    </row>
    <row r="473" spans="2:2" x14ac:dyDescent="0.25">
      <c r="B473" s="10"/>
    </row>
    <row r="474" spans="2:2" x14ac:dyDescent="0.25">
      <c r="B474" s="10"/>
    </row>
    <row r="475" spans="2:2" x14ac:dyDescent="0.25">
      <c r="B475" s="10"/>
    </row>
    <row r="476" spans="2:2" x14ac:dyDescent="0.25">
      <c r="B476" s="10"/>
    </row>
    <row r="477" spans="2:2" x14ac:dyDescent="0.25">
      <c r="B477" s="10"/>
    </row>
    <row r="478" spans="2:2" x14ac:dyDescent="0.25">
      <c r="B478" s="10"/>
    </row>
    <row r="479" spans="2:2" x14ac:dyDescent="0.25">
      <c r="B479" s="10"/>
    </row>
    <row r="480" spans="2:2" x14ac:dyDescent="0.25">
      <c r="B480" s="10"/>
    </row>
    <row r="481" spans="2:2" x14ac:dyDescent="0.25">
      <c r="B481" s="10"/>
    </row>
    <row r="482" spans="2:2" x14ac:dyDescent="0.25">
      <c r="B482" s="10"/>
    </row>
    <row r="483" spans="2:2" x14ac:dyDescent="0.25">
      <c r="B483" s="10"/>
    </row>
    <row r="484" spans="2:2" x14ac:dyDescent="0.25">
      <c r="B484" s="10"/>
    </row>
    <row r="485" spans="2:2" x14ac:dyDescent="0.25">
      <c r="B485" s="10"/>
    </row>
    <row r="486" spans="2:2" x14ac:dyDescent="0.25">
      <c r="B486" s="10"/>
    </row>
    <row r="487" spans="2:2" x14ac:dyDescent="0.25">
      <c r="B487" s="10"/>
    </row>
    <row r="488" spans="2:2" x14ac:dyDescent="0.25">
      <c r="B488" s="10"/>
    </row>
    <row r="489" spans="2:2" x14ac:dyDescent="0.25">
      <c r="B489" s="10"/>
    </row>
    <row r="490" spans="2:2" x14ac:dyDescent="0.25">
      <c r="B490" s="10"/>
    </row>
    <row r="491" spans="2:2" x14ac:dyDescent="0.25">
      <c r="B491" s="10"/>
    </row>
    <row r="492" spans="2:2" x14ac:dyDescent="0.25">
      <c r="B492" s="10"/>
    </row>
    <row r="493" spans="2:2" x14ac:dyDescent="0.25">
      <c r="B493" s="10"/>
    </row>
    <row r="494" spans="2:2" x14ac:dyDescent="0.25">
      <c r="B494" s="10"/>
    </row>
    <row r="495" spans="2:2" x14ac:dyDescent="0.25">
      <c r="B495" s="10"/>
    </row>
    <row r="496" spans="2:2" x14ac:dyDescent="0.25">
      <c r="B496" s="10"/>
    </row>
  </sheetData>
  <mergeCells count="7">
    <mergeCell ref="A309:J309"/>
    <mergeCell ref="M2:Q2"/>
    <mergeCell ref="A3:A4"/>
    <mergeCell ref="B3:F3"/>
    <mergeCell ref="G3:H3"/>
    <mergeCell ref="I3:I4"/>
    <mergeCell ref="J3:J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EE496"/>
  <sheetViews>
    <sheetView workbookViewId="0">
      <pane xSplit="1" ySplit="112" topLeftCell="B113" activePane="bottomRight" state="frozen"/>
      <selection pane="topRight" activeCell="B1" sqref="B1"/>
      <selection pane="bottomLeft" activeCell="A113" sqref="A113"/>
      <selection pane="bottomRight" activeCell="B113" sqref="B113"/>
    </sheetView>
  </sheetViews>
  <sheetFormatPr defaultColWidth="14" defaultRowHeight="15" x14ac:dyDescent="0.25"/>
  <cols>
    <col min="1" max="1" width="9.7109375" customWidth="1"/>
    <col min="2" max="2" width="16.42578125" bestFit="1" customWidth="1"/>
    <col min="3" max="5" width="15.42578125" customWidth="1"/>
    <col min="6" max="6" width="18.140625" bestFit="1" customWidth="1"/>
    <col min="7" max="8" width="15.42578125" customWidth="1"/>
    <col min="9" max="9" width="17.28515625" customWidth="1"/>
    <col min="10" max="10" width="16.85546875" customWidth="1"/>
    <col min="11" max="11" width="13.85546875" bestFit="1" customWidth="1"/>
    <col min="12" max="12" width="17.28515625" bestFit="1" customWidth="1"/>
  </cols>
  <sheetData>
    <row r="1" spans="1:16359" ht="18.75" x14ac:dyDescent="0.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  <c r="AMM1" s="6"/>
      <c r="AMN1" s="6"/>
      <c r="AMO1" s="6"/>
      <c r="AMP1" s="6"/>
      <c r="AMQ1" s="6"/>
      <c r="AMR1" s="6"/>
      <c r="AMS1" s="6"/>
      <c r="AMT1" s="6"/>
      <c r="AMU1" s="6"/>
      <c r="AMV1" s="6"/>
      <c r="AMW1" s="6"/>
      <c r="AMX1" s="6"/>
      <c r="AMY1" s="6"/>
      <c r="AMZ1" s="6"/>
      <c r="ANA1" s="6"/>
      <c r="ANB1" s="6"/>
      <c r="ANC1" s="6"/>
      <c r="AND1" s="6"/>
      <c r="ANE1" s="6"/>
      <c r="ANF1" s="6"/>
      <c r="ANG1" s="6"/>
      <c r="ANH1" s="6"/>
      <c r="ANI1" s="6"/>
      <c r="ANJ1" s="6"/>
      <c r="ANK1" s="6"/>
      <c r="ANL1" s="6"/>
      <c r="ANM1" s="6"/>
      <c r="ANN1" s="6"/>
      <c r="ANO1" s="6"/>
      <c r="ANP1" s="6"/>
      <c r="ANQ1" s="6"/>
      <c r="ANR1" s="6"/>
      <c r="ANS1" s="6"/>
      <c r="ANT1" s="6"/>
      <c r="ANU1" s="6"/>
      <c r="ANV1" s="6"/>
      <c r="ANW1" s="6"/>
      <c r="ANX1" s="6"/>
      <c r="ANY1" s="6"/>
      <c r="ANZ1" s="6"/>
      <c r="AOA1" s="6"/>
      <c r="AOB1" s="6"/>
      <c r="AOC1" s="6"/>
      <c r="AOD1" s="6"/>
      <c r="AOE1" s="6"/>
      <c r="AOF1" s="6"/>
      <c r="AOG1" s="6"/>
      <c r="AOH1" s="6"/>
      <c r="AOI1" s="6"/>
      <c r="AOJ1" s="6"/>
      <c r="AOK1" s="6"/>
      <c r="AOL1" s="6"/>
      <c r="AOM1" s="6"/>
      <c r="AON1" s="6"/>
      <c r="AOO1" s="6"/>
      <c r="AOP1" s="6"/>
      <c r="AOQ1" s="6"/>
      <c r="AOR1" s="6"/>
      <c r="AOS1" s="6"/>
      <c r="AOT1" s="6"/>
      <c r="AOU1" s="6"/>
      <c r="AOV1" s="6"/>
      <c r="AOW1" s="6"/>
      <c r="AOX1" s="6"/>
      <c r="AOY1" s="6"/>
      <c r="AOZ1" s="6"/>
      <c r="APA1" s="6"/>
      <c r="APB1" s="6"/>
      <c r="APC1" s="6"/>
      <c r="APD1" s="6"/>
      <c r="APE1" s="6"/>
      <c r="APF1" s="6"/>
      <c r="APG1" s="6"/>
      <c r="APH1" s="6"/>
      <c r="API1" s="6"/>
      <c r="APJ1" s="6"/>
      <c r="APK1" s="6"/>
      <c r="APL1" s="6"/>
      <c r="APM1" s="6"/>
      <c r="APN1" s="6"/>
      <c r="APO1" s="6"/>
      <c r="APP1" s="6"/>
      <c r="APQ1" s="6"/>
      <c r="APR1" s="6"/>
      <c r="APS1" s="6"/>
      <c r="APT1" s="6"/>
      <c r="APU1" s="6"/>
      <c r="APV1" s="6"/>
      <c r="APW1" s="6"/>
      <c r="APX1" s="6"/>
      <c r="APY1" s="6"/>
      <c r="APZ1" s="6"/>
      <c r="AQA1" s="6"/>
      <c r="AQB1" s="6"/>
      <c r="AQC1" s="6"/>
      <c r="AQD1" s="6"/>
      <c r="AQE1" s="6"/>
      <c r="AQF1" s="6"/>
      <c r="AQG1" s="6"/>
      <c r="AQH1" s="6"/>
      <c r="AQI1" s="6"/>
      <c r="AQJ1" s="6"/>
      <c r="AQK1" s="6"/>
      <c r="AQL1" s="6"/>
      <c r="AQM1" s="6"/>
      <c r="AQN1" s="6"/>
      <c r="AQO1" s="6"/>
      <c r="AQP1" s="6"/>
      <c r="AQQ1" s="6"/>
      <c r="AQR1" s="6"/>
      <c r="AQS1" s="6"/>
      <c r="AQT1" s="6"/>
      <c r="AQU1" s="6"/>
      <c r="AQV1" s="6"/>
      <c r="AQW1" s="6"/>
      <c r="AQX1" s="6"/>
      <c r="AQY1" s="6"/>
      <c r="AQZ1" s="6"/>
      <c r="ARA1" s="6"/>
      <c r="ARB1" s="6"/>
      <c r="ARC1" s="6"/>
      <c r="ARD1" s="6"/>
      <c r="ARE1" s="6"/>
      <c r="ARF1" s="6"/>
      <c r="ARG1" s="6"/>
      <c r="ARH1" s="6"/>
      <c r="ARI1" s="6"/>
      <c r="ARJ1" s="6"/>
      <c r="ARK1" s="6"/>
      <c r="ARL1" s="6"/>
      <c r="ARM1" s="6"/>
      <c r="ARN1" s="6"/>
      <c r="ARO1" s="6"/>
      <c r="ARP1" s="6"/>
      <c r="ARQ1" s="6"/>
      <c r="ARR1" s="6"/>
      <c r="ARS1" s="6"/>
      <c r="ART1" s="6"/>
      <c r="ARU1" s="6"/>
      <c r="ARV1" s="6"/>
      <c r="ARW1" s="6"/>
      <c r="ARX1" s="6"/>
      <c r="ARY1" s="6"/>
      <c r="ARZ1" s="6"/>
      <c r="ASA1" s="6"/>
      <c r="ASB1" s="6"/>
      <c r="ASC1" s="6"/>
      <c r="ASD1" s="6"/>
      <c r="ASE1" s="6"/>
      <c r="ASF1" s="6"/>
      <c r="ASG1" s="6"/>
      <c r="ASH1" s="6"/>
      <c r="ASI1" s="6"/>
      <c r="ASJ1" s="6"/>
      <c r="ASK1" s="6"/>
      <c r="ASL1" s="6"/>
      <c r="ASM1" s="6"/>
      <c r="ASN1" s="6"/>
      <c r="ASO1" s="6"/>
      <c r="ASP1" s="6"/>
      <c r="ASQ1" s="6"/>
      <c r="ASR1" s="6"/>
      <c r="ASS1" s="6"/>
      <c r="AST1" s="6"/>
      <c r="ASU1" s="6"/>
      <c r="ASV1" s="6"/>
      <c r="ASW1" s="6"/>
      <c r="ASX1" s="6"/>
      <c r="ASY1" s="6"/>
      <c r="ASZ1" s="6"/>
      <c r="ATA1" s="6"/>
      <c r="ATB1" s="6"/>
      <c r="ATC1" s="6"/>
      <c r="ATD1" s="6"/>
      <c r="ATE1" s="6"/>
      <c r="ATF1" s="6"/>
      <c r="ATG1" s="6"/>
      <c r="ATH1" s="6"/>
      <c r="ATI1" s="6"/>
      <c r="ATJ1" s="6"/>
      <c r="ATK1" s="6"/>
      <c r="ATL1" s="6"/>
      <c r="ATM1" s="6"/>
      <c r="ATN1" s="6"/>
      <c r="ATO1" s="6"/>
      <c r="ATP1" s="6"/>
      <c r="ATQ1" s="6"/>
      <c r="ATR1" s="6"/>
      <c r="ATS1" s="6"/>
      <c r="ATT1" s="6"/>
      <c r="ATU1" s="6"/>
      <c r="ATV1" s="6"/>
      <c r="ATW1" s="6"/>
      <c r="ATX1" s="6"/>
      <c r="ATY1" s="6"/>
      <c r="ATZ1" s="6"/>
      <c r="AUA1" s="6"/>
      <c r="AUB1" s="6"/>
      <c r="AUC1" s="6"/>
      <c r="AUD1" s="6"/>
      <c r="AUE1" s="6"/>
      <c r="AUF1" s="6"/>
      <c r="AUG1" s="6"/>
      <c r="AUH1" s="6"/>
      <c r="AUI1" s="6"/>
      <c r="AUJ1" s="6"/>
      <c r="AUK1" s="6"/>
      <c r="AUL1" s="6"/>
      <c r="AUM1" s="6"/>
      <c r="AUN1" s="6"/>
      <c r="AUO1" s="6"/>
      <c r="AUP1" s="6"/>
      <c r="AUQ1" s="6"/>
      <c r="AUR1" s="6"/>
      <c r="AUS1" s="6"/>
      <c r="AUT1" s="6"/>
      <c r="AUU1" s="6"/>
      <c r="AUV1" s="6"/>
      <c r="AUW1" s="6"/>
      <c r="AUX1" s="6"/>
      <c r="AUY1" s="6"/>
      <c r="AUZ1" s="6"/>
      <c r="AVA1" s="6"/>
      <c r="AVB1" s="6"/>
      <c r="AVC1" s="6"/>
      <c r="AVD1" s="6"/>
      <c r="AVE1" s="6"/>
      <c r="AVF1" s="6"/>
      <c r="AVG1" s="6"/>
      <c r="AVH1" s="6"/>
      <c r="AVI1" s="6"/>
      <c r="AVJ1" s="6"/>
      <c r="AVK1" s="6"/>
      <c r="AVL1" s="6"/>
      <c r="AVM1" s="6"/>
      <c r="AVN1" s="6"/>
      <c r="AVO1" s="6"/>
      <c r="AVP1" s="6"/>
      <c r="AVQ1" s="6"/>
      <c r="AVR1" s="6"/>
      <c r="AVS1" s="6"/>
      <c r="AVT1" s="6"/>
      <c r="AVU1" s="6"/>
      <c r="AVV1" s="6"/>
      <c r="AVW1" s="6"/>
      <c r="AVX1" s="6"/>
      <c r="AVY1" s="6"/>
      <c r="AVZ1" s="6"/>
      <c r="AWA1" s="6"/>
      <c r="AWB1" s="6"/>
      <c r="AWC1" s="6"/>
      <c r="AWD1" s="6"/>
      <c r="AWE1" s="6"/>
      <c r="AWF1" s="6"/>
      <c r="AWG1" s="6"/>
      <c r="AWH1" s="6"/>
      <c r="AWI1" s="6"/>
      <c r="AWJ1" s="6"/>
      <c r="AWK1" s="6"/>
      <c r="AWL1" s="6"/>
      <c r="AWM1" s="6"/>
      <c r="AWN1" s="6"/>
      <c r="AWO1" s="6"/>
      <c r="AWP1" s="6"/>
      <c r="AWQ1" s="6"/>
      <c r="AWR1" s="6"/>
      <c r="AWS1" s="6"/>
      <c r="AWT1" s="6"/>
      <c r="AWU1" s="6"/>
      <c r="AWV1" s="6"/>
      <c r="AWW1" s="6"/>
      <c r="AWX1" s="6"/>
      <c r="AWY1" s="6"/>
      <c r="AWZ1" s="6"/>
      <c r="AXA1" s="6"/>
      <c r="AXB1" s="6"/>
      <c r="AXC1" s="6"/>
      <c r="AXD1" s="6"/>
      <c r="AXE1" s="6"/>
      <c r="AXF1" s="6"/>
      <c r="AXG1" s="6"/>
      <c r="AXH1" s="6"/>
      <c r="AXI1" s="6"/>
      <c r="AXJ1" s="6"/>
      <c r="AXK1" s="6"/>
      <c r="AXL1" s="6"/>
      <c r="AXM1" s="6"/>
      <c r="AXN1" s="6"/>
      <c r="AXO1" s="6"/>
      <c r="AXP1" s="6"/>
      <c r="AXQ1" s="6"/>
      <c r="AXR1" s="6"/>
      <c r="AXS1" s="6"/>
      <c r="AXT1" s="6"/>
      <c r="AXU1" s="6"/>
      <c r="AXV1" s="6"/>
      <c r="AXW1" s="6"/>
      <c r="AXX1" s="6"/>
      <c r="AXY1" s="6"/>
      <c r="AXZ1" s="6"/>
      <c r="AYA1" s="6"/>
      <c r="AYB1" s="6"/>
      <c r="AYC1" s="6"/>
      <c r="AYD1" s="6"/>
      <c r="AYE1" s="6"/>
      <c r="AYF1" s="6"/>
      <c r="AYG1" s="6"/>
      <c r="AYH1" s="6"/>
      <c r="AYI1" s="6"/>
      <c r="AYJ1" s="6"/>
      <c r="AYK1" s="6"/>
      <c r="AYL1" s="6"/>
      <c r="AYM1" s="6"/>
      <c r="AYN1" s="6"/>
      <c r="AYO1" s="6"/>
      <c r="AYP1" s="6"/>
      <c r="AYQ1" s="6"/>
      <c r="AYR1" s="6"/>
      <c r="AYS1" s="6"/>
      <c r="AYT1" s="6"/>
      <c r="AYU1" s="6"/>
      <c r="AYV1" s="6"/>
      <c r="AYW1" s="6"/>
      <c r="AYX1" s="6"/>
      <c r="AYY1" s="6"/>
      <c r="AYZ1" s="6"/>
      <c r="AZA1" s="6"/>
      <c r="AZB1" s="6"/>
      <c r="AZC1" s="6"/>
      <c r="AZD1" s="6"/>
      <c r="AZE1" s="6"/>
      <c r="AZF1" s="6"/>
      <c r="AZG1" s="6"/>
      <c r="AZH1" s="6"/>
      <c r="AZI1" s="6"/>
      <c r="AZJ1" s="6"/>
      <c r="AZK1" s="6"/>
      <c r="AZL1" s="6"/>
      <c r="AZM1" s="6"/>
      <c r="AZN1" s="6"/>
      <c r="AZO1" s="6"/>
      <c r="AZP1" s="6"/>
      <c r="AZQ1" s="6"/>
      <c r="AZR1" s="6"/>
      <c r="AZS1" s="6"/>
      <c r="AZT1" s="6"/>
      <c r="AZU1" s="6"/>
      <c r="AZV1" s="6"/>
      <c r="AZW1" s="6"/>
      <c r="AZX1" s="6"/>
      <c r="AZY1" s="6"/>
      <c r="AZZ1" s="6"/>
      <c r="BAA1" s="6"/>
      <c r="BAB1" s="6"/>
      <c r="BAC1" s="6"/>
      <c r="BAD1" s="6"/>
      <c r="BAE1" s="6"/>
      <c r="BAF1" s="6"/>
      <c r="BAG1" s="6"/>
      <c r="BAH1" s="6"/>
      <c r="BAI1" s="6"/>
      <c r="BAJ1" s="6"/>
      <c r="BAK1" s="6"/>
      <c r="BAL1" s="6"/>
      <c r="BAM1" s="6"/>
      <c r="BAN1" s="6"/>
      <c r="BAO1" s="6"/>
      <c r="BAP1" s="6"/>
      <c r="BAQ1" s="6"/>
      <c r="BAR1" s="6"/>
      <c r="BAS1" s="6"/>
      <c r="BAT1" s="6"/>
      <c r="BAU1" s="6"/>
      <c r="BAV1" s="6"/>
      <c r="BAW1" s="6"/>
      <c r="BAX1" s="6"/>
      <c r="BAY1" s="6"/>
      <c r="BAZ1" s="6"/>
      <c r="BBA1" s="6"/>
      <c r="BBB1" s="6"/>
      <c r="BBC1" s="6"/>
      <c r="BBD1" s="6"/>
      <c r="BBE1" s="6"/>
      <c r="BBF1" s="6"/>
      <c r="BBG1" s="6"/>
      <c r="BBH1" s="6"/>
      <c r="BBI1" s="6"/>
      <c r="BBJ1" s="6"/>
      <c r="BBK1" s="6"/>
      <c r="BBL1" s="6"/>
      <c r="BBM1" s="6"/>
      <c r="BBN1" s="6"/>
      <c r="BBO1" s="6"/>
      <c r="BBP1" s="6"/>
      <c r="BBQ1" s="6"/>
      <c r="BBR1" s="6"/>
      <c r="BBS1" s="6"/>
      <c r="BBT1" s="6"/>
      <c r="BBU1" s="6"/>
      <c r="BBV1" s="6"/>
      <c r="BBW1" s="6"/>
      <c r="BBX1" s="6"/>
      <c r="BBY1" s="6"/>
      <c r="BBZ1" s="6"/>
      <c r="BCA1" s="6"/>
      <c r="BCB1" s="6"/>
      <c r="BCC1" s="6"/>
      <c r="BCD1" s="6"/>
      <c r="BCE1" s="6"/>
      <c r="BCF1" s="6"/>
      <c r="BCG1" s="6"/>
      <c r="BCH1" s="6"/>
      <c r="BCI1" s="6"/>
      <c r="BCJ1" s="6"/>
      <c r="BCK1" s="6"/>
      <c r="BCL1" s="6"/>
      <c r="BCM1" s="6"/>
      <c r="BCN1" s="6"/>
      <c r="BCO1" s="6"/>
      <c r="BCP1" s="6"/>
      <c r="BCQ1" s="6"/>
      <c r="BCR1" s="6"/>
      <c r="BCS1" s="6"/>
      <c r="BCT1" s="6"/>
      <c r="BCU1" s="6"/>
      <c r="BCV1" s="6"/>
      <c r="BCW1" s="6"/>
      <c r="BCX1" s="6"/>
      <c r="BCY1" s="6"/>
      <c r="BCZ1" s="6"/>
      <c r="BDA1" s="6"/>
      <c r="BDB1" s="6"/>
      <c r="BDC1" s="6"/>
      <c r="BDD1" s="6"/>
      <c r="BDE1" s="6"/>
      <c r="BDF1" s="6"/>
      <c r="BDG1" s="6"/>
      <c r="BDH1" s="6"/>
      <c r="BDI1" s="6"/>
      <c r="BDJ1" s="6"/>
      <c r="BDK1" s="6"/>
      <c r="BDL1" s="6"/>
      <c r="BDM1" s="6"/>
      <c r="BDN1" s="6"/>
      <c r="BDO1" s="6"/>
      <c r="BDP1" s="6"/>
      <c r="BDQ1" s="6"/>
      <c r="BDR1" s="6"/>
      <c r="BDS1" s="6"/>
      <c r="BDT1" s="6"/>
      <c r="BDU1" s="6"/>
      <c r="BDV1" s="6"/>
      <c r="BDW1" s="6"/>
      <c r="BDX1" s="6"/>
      <c r="BDY1" s="6"/>
      <c r="BDZ1" s="6"/>
      <c r="BEA1" s="6"/>
      <c r="BEB1" s="6"/>
      <c r="BEC1" s="6"/>
      <c r="BED1" s="6"/>
      <c r="BEE1" s="6"/>
      <c r="BEF1" s="6"/>
      <c r="BEG1" s="6"/>
      <c r="BEH1" s="6"/>
      <c r="BEI1" s="6"/>
      <c r="BEJ1" s="6"/>
      <c r="BEK1" s="6"/>
      <c r="BEL1" s="6"/>
      <c r="BEM1" s="6"/>
      <c r="BEN1" s="6"/>
      <c r="BEO1" s="6"/>
      <c r="BEP1" s="6"/>
      <c r="BEQ1" s="6"/>
      <c r="BER1" s="6"/>
      <c r="BES1" s="6"/>
      <c r="BET1" s="6"/>
      <c r="BEU1" s="6"/>
      <c r="BEV1" s="6"/>
      <c r="BEW1" s="6"/>
      <c r="BEX1" s="6"/>
      <c r="BEY1" s="6"/>
      <c r="BEZ1" s="6"/>
      <c r="BFA1" s="6"/>
      <c r="BFB1" s="6"/>
      <c r="BFC1" s="6"/>
      <c r="BFD1" s="6"/>
      <c r="BFE1" s="6"/>
      <c r="BFF1" s="6"/>
      <c r="BFG1" s="6"/>
      <c r="BFH1" s="6"/>
      <c r="BFI1" s="6"/>
      <c r="BFJ1" s="6"/>
      <c r="BFK1" s="6"/>
      <c r="BFL1" s="6"/>
      <c r="BFM1" s="6"/>
      <c r="BFN1" s="6"/>
      <c r="BFO1" s="6"/>
      <c r="BFP1" s="6"/>
      <c r="BFQ1" s="6"/>
      <c r="BFR1" s="6"/>
      <c r="BFS1" s="6"/>
      <c r="BFT1" s="6"/>
      <c r="BFU1" s="6"/>
      <c r="BFV1" s="6"/>
      <c r="BFW1" s="6"/>
      <c r="BFX1" s="6"/>
      <c r="BFY1" s="6"/>
      <c r="BFZ1" s="6"/>
      <c r="BGA1" s="6"/>
      <c r="BGB1" s="6"/>
      <c r="BGC1" s="6"/>
      <c r="BGD1" s="6"/>
      <c r="BGE1" s="6"/>
      <c r="BGF1" s="6"/>
      <c r="BGG1" s="6"/>
      <c r="BGH1" s="6"/>
      <c r="BGI1" s="6"/>
      <c r="BGJ1" s="6"/>
      <c r="BGK1" s="6"/>
      <c r="BGL1" s="6"/>
      <c r="BGM1" s="6"/>
      <c r="BGN1" s="6"/>
      <c r="BGO1" s="6"/>
      <c r="BGP1" s="6"/>
      <c r="BGQ1" s="6"/>
      <c r="BGR1" s="6"/>
      <c r="BGS1" s="6"/>
      <c r="BGT1" s="6"/>
      <c r="BGU1" s="6"/>
      <c r="BGV1" s="6"/>
      <c r="BGW1" s="6"/>
      <c r="BGX1" s="6"/>
      <c r="BGY1" s="6"/>
      <c r="BGZ1" s="6"/>
      <c r="BHA1" s="6"/>
      <c r="BHB1" s="6"/>
      <c r="BHC1" s="6"/>
      <c r="BHD1" s="6"/>
      <c r="BHE1" s="6"/>
      <c r="BHF1" s="6"/>
      <c r="BHG1" s="6"/>
      <c r="BHH1" s="6"/>
      <c r="BHI1" s="6"/>
      <c r="BHJ1" s="6"/>
      <c r="BHK1" s="6"/>
      <c r="BHL1" s="6"/>
      <c r="BHM1" s="6"/>
      <c r="BHN1" s="6"/>
      <c r="BHO1" s="6"/>
      <c r="BHP1" s="6"/>
      <c r="BHQ1" s="6"/>
      <c r="BHR1" s="6"/>
      <c r="BHS1" s="6"/>
      <c r="BHT1" s="6"/>
      <c r="BHU1" s="6"/>
      <c r="BHV1" s="6"/>
      <c r="BHW1" s="6"/>
      <c r="BHX1" s="6"/>
      <c r="BHY1" s="6"/>
      <c r="BHZ1" s="6"/>
      <c r="BIA1" s="6"/>
      <c r="BIB1" s="6"/>
      <c r="BIC1" s="6"/>
      <c r="BID1" s="6"/>
      <c r="BIE1" s="6"/>
      <c r="BIF1" s="6"/>
      <c r="BIG1" s="6"/>
      <c r="BIH1" s="6"/>
      <c r="BII1" s="6"/>
      <c r="BIJ1" s="6"/>
      <c r="BIK1" s="6"/>
      <c r="BIL1" s="6"/>
      <c r="BIM1" s="6"/>
      <c r="BIN1" s="6"/>
      <c r="BIO1" s="6"/>
      <c r="BIP1" s="6"/>
      <c r="BIQ1" s="6"/>
      <c r="BIR1" s="6"/>
      <c r="BIS1" s="6"/>
      <c r="BIT1" s="6"/>
      <c r="BIU1" s="6"/>
      <c r="BIV1" s="6"/>
      <c r="BIW1" s="6"/>
      <c r="BIX1" s="6"/>
      <c r="BIY1" s="6"/>
      <c r="BIZ1" s="6"/>
      <c r="BJA1" s="6"/>
      <c r="BJB1" s="6"/>
      <c r="BJC1" s="6"/>
      <c r="BJD1" s="6"/>
      <c r="BJE1" s="6"/>
      <c r="BJF1" s="6"/>
      <c r="BJG1" s="6"/>
      <c r="BJH1" s="6"/>
      <c r="BJI1" s="6"/>
      <c r="BJJ1" s="6"/>
      <c r="BJK1" s="6"/>
      <c r="BJL1" s="6"/>
      <c r="BJM1" s="6"/>
      <c r="BJN1" s="6"/>
      <c r="BJO1" s="6"/>
      <c r="BJP1" s="6"/>
      <c r="BJQ1" s="6"/>
      <c r="BJR1" s="6"/>
      <c r="BJS1" s="6"/>
      <c r="BJT1" s="6"/>
      <c r="BJU1" s="6"/>
      <c r="BJV1" s="6"/>
      <c r="BJW1" s="6"/>
      <c r="BJX1" s="6"/>
      <c r="BJY1" s="6"/>
      <c r="BJZ1" s="6"/>
      <c r="BKA1" s="6"/>
      <c r="BKB1" s="6"/>
      <c r="BKC1" s="6"/>
      <c r="BKD1" s="6"/>
      <c r="BKE1" s="6"/>
      <c r="BKF1" s="6"/>
      <c r="BKG1" s="6"/>
      <c r="BKH1" s="6"/>
      <c r="BKI1" s="6"/>
      <c r="BKJ1" s="6"/>
      <c r="BKK1" s="6"/>
      <c r="BKL1" s="6"/>
      <c r="BKM1" s="6"/>
      <c r="BKN1" s="6"/>
      <c r="BKO1" s="6"/>
      <c r="BKP1" s="6"/>
      <c r="BKQ1" s="6"/>
      <c r="BKR1" s="6"/>
      <c r="BKS1" s="6"/>
      <c r="BKT1" s="6"/>
      <c r="BKU1" s="6"/>
      <c r="BKV1" s="6"/>
      <c r="BKW1" s="6"/>
      <c r="BKX1" s="6"/>
      <c r="BKY1" s="6"/>
      <c r="BKZ1" s="6"/>
      <c r="BLA1" s="6"/>
      <c r="BLB1" s="6"/>
      <c r="BLC1" s="6"/>
      <c r="BLD1" s="6"/>
      <c r="BLE1" s="6"/>
      <c r="BLF1" s="6"/>
      <c r="BLG1" s="6"/>
      <c r="BLH1" s="6"/>
      <c r="BLI1" s="6"/>
      <c r="BLJ1" s="6"/>
      <c r="BLK1" s="6"/>
      <c r="BLL1" s="6"/>
      <c r="BLM1" s="6"/>
      <c r="BLN1" s="6"/>
      <c r="BLO1" s="6"/>
      <c r="BLP1" s="6"/>
      <c r="BLQ1" s="6"/>
      <c r="BLR1" s="6"/>
      <c r="BLS1" s="6"/>
      <c r="BLT1" s="6"/>
      <c r="BLU1" s="6"/>
      <c r="BLV1" s="6"/>
      <c r="BLW1" s="6"/>
      <c r="BLX1" s="6"/>
      <c r="BLY1" s="6"/>
      <c r="BLZ1" s="6"/>
      <c r="BMA1" s="6"/>
      <c r="BMB1" s="6"/>
      <c r="BMC1" s="6"/>
      <c r="BMD1" s="6"/>
      <c r="BME1" s="6"/>
      <c r="BMF1" s="6"/>
      <c r="BMG1" s="6"/>
      <c r="BMH1" s="6"/>
      <c r="BMI1" s="6"/>
      <c r="BMJ1" s="6"/>
      <c r="BMK1" s="6"/>
      <c r="BML1" s="6"/>
      <c r="BMM1" s="6"/>
      <c r="BMN1" s="6"/>
      <c r="BMO1" s="6"/>
      <c r="BMP1" s="6"/>
      <c r="BMQ1" s="6"/>
      <c r="BMR1" s="6"/>
      <c r="BMS1" s="6"/>
      <c r="BMT1" s="6"/>
      <c r="BMU1" s="6"/>
      <c r="BMV1" s="6"/>
      <c r="BMW1" s="6"/>
      <c r="BMX1" s="6"/>
      <c r="BMY1" s="6"/>
      <c r="BMZ1" s="6"/>
      <c r="BNA1" s="6"/>
      <c r="BNB1" s="6"/>
      <c r="BNC1" s="6"/>
      <c r="BND1" s="6"/>
      <c r="BNE1" s="6"/>
      <c r="BNF1" s="6"/>
      <c r="BNG1" s="6"/>
      <c r="BNH1" s="6"/>
      <c r="BNI1" s="6"/>
      <c r="BNJ1" s="6"/>
      <c r="BNK1" s="6"/>
      <c r="BNL1" s="6"/>
      <c r="BNM1" s="6"/>
      <c r="BNN1" s="6"/>
      <c r="BNO1" s="6"/>
      <c r="BNP1" s="6"/>
      <c r="BNQ1" s="6"/>
      <c r="BNR1" s="6"/>
      <c r="BNS1" s="6"/>
      <c r="BNT1" s="6"/>
      <c r="BNU1" s="6"/>
      <c r="BNV1" s="6"/>
      <c r="BNW1" s="6"/>
      <c r="BNX1" s="6"/>
      <c r="BNY1" s="6"/>
      <c r="BNZ1" s="6"/>
      <c r="BOA1" s="6"/>
      <c r="BOB1" s="6"/>
      <c r="BOC1" s="6"/>
      <c r="BOD1" s="6"/>
      <c r="BOE1" s="6"/>
      <c r="BOF1" s="6"/>
      <c r="BOG1" s="6"/>
      <c r="BOH1" s="6"/>
      <c r="BOI1" s="6"/>
      <c r="BOJ1" s="6"/>
      <c r="BOK1" s="6"/>
      <c r="BOL1" s="6"/>
      <c r="BOM1" s="6"/>
      <c r="BON1" s="6"/>
      <c r="BOO1" s="6"/>
      <c r="BOP1" s="6"/>
      <c r="BOQ1" s="6"/>
      <c r="BOR1" s="6"/>
      <c r="BOS1" s="6"/>
      <c r="BOT1" s="6"/>
      <c r="BOU1" s="6"/>
      <c r="BOV1" s="6"/>
      <c r="BOW1" s="6"/>
      <c r="BOX1" s="6"/>
      <c r="BOY1" s="6"/>
      <c r="BOZ1" s="6"/>
      <c r="BPA1" s="6"/>
      <c r="BPB1" s="6"/>
      <c r="BPC1" s="6"/>
      <c r="BPD1" s="6"/>
      <c r="BPE1" s="6"/>
      <c r="BPF1" s="6"/>
      <c r="BPG1" s="6"/>
      <c r="BPH1" s="6"/>
      <c r="BPI1" s="6"/>
      <c r="BPJ1" s="6"/>
      <c r="BPK1" s="6"/>
      <c r="BPL1" s="6"/>
      <c r="BPM1" s="6"/>
      <c r="BPN1" s="6"/>
      <c r="BPO1" s="6"/>
      <c r="BPP1" s="6"/>
      <c r="BPQ1" s="6"/>
      <c r="BPR1" s="6"/>
      <c r="BPS1" s="6"/>
      <c r="BPT1" s="6"/>
      <c r="BPU1" s="6"/>
      <c r="BPV1" s="6"/>
      <c r="BPW1" s="6"/>
      <c r="BPX1" s="6"/>
      <c r="BPY1" s="6"/>
      <c r="BPZ1" s="6"/>
      <c r="BQA1" s="6"/>
      <c r="BQB1" s="6"/>
      <c r="BQC1" s="6"/>
      <c r="BQD1" s="6"/>
      <c r="BQE1" s="6"/>
      <c r="BQF1" s="6"/>
      <c r="BQG1" s="6"/>
      <c r="BQH1" s="6"/>
      <c r="BQI1" s="6"/>
      <c r="BQJ1" s="6"/>
      <c r="BQK1" s="6"/>
      <c r="BQL1" s="6"/>
      <c r="BQM1" s="6"/>
      <c r="BQN1" s="6"/>
      <c r="BQO1" s="6"/>
      <c r="BQP1" s="6"/>
      <c r="BQQ1" s="6"/>
      <c r="BQR1" s="6"/>
      <c r="BQS1" s="6"/>
      <c r="BQT1" s="6"/>
      <c r="BQU1" s="6"/>
      <c r="BQV1" s="6"/>
      <c r="BQW1" s="6"/>
      <c r="BQX1" s="6"/>
      <c r="BQY1" s="6"/>
      <c r="BQZ1" s="6"/>
      <c r="BRA1" s="6"/>
      <c r="BRB1" s="6"/>
      <c r="BRC1" s="6"/>
      <c r="BRD1" s="6"/>
      <c r="BRE1" s="6"/>
      <c r="BRF1" s="6"/>
      <c r="BRG1" s="6"/>
      <c r="BRH1" s="6"/>
      <c r="BRI1" s="6"/>
      <c r="BRJ1" s="6"/>
      <c r="BRK1" s="6"/>
      <c r="BRL1" s="6"/>
      <c r="BRM1" s="6"/>
      <c r="BRN1" s="6"/>
      <c r="BRO1" s="6"/>
      <c r="BRP1" s="6"/>
      <c r="BRQ1" s="6"/>
      <c r="BRR1" s="6"/>
      <c r="BRS1" s="6"/>
      <c r="BRT1" s="6"/>
      <c r="BRU1" s="6"/>
      <c r="BRV1" s="6"/>
      <c r="BRW1" s="6"/>
      <c r="BRX1" s="6"/>
      <c r="BRY1" s="6"/>
      <c r="BRZ1" s="6"/>
      <c r="BSA1" s="6"/>
      <c r="BSB1" s="6"/>
      <c r="BSC1" s="6"/>
      <c r="BSD1" s="6"/>
      <c r="BSE1" s="6"/>
      <c r="BSF1" s="6"/>
      <c r="BSG1" s="6"/>
      <c r="BSH1" s="6"/>
      <c r="BSI1" s="6"/>
      <c r="BSJ1" s="6"/>
      <c r="BSK1" s="6"/>
      <c r="BSL1" s="6"/>
      <c r="BSM1" s="6"/>
      <c r="BSN1" s="6"/>
      <c r="BSO1" s="6"/>
      <c r="BSP1" s="6"/>
      <c r="BSQ1" s="6"/>
      <c r="BSR1" s="6"/>
      <c r="BSS1" s="6"/>
      <c r="BST1" s="6"/>
      <c r="BSU1" s="6"/>
      <c r="BSV1" s="6"/>
      <c r="BSW1" s="6"/>
      <c r="BSX1" s="6"/>
      <c r="BSY1" s="6"/>
      <c r="BSZ1" s="6"/>
      <c r="BTA1" s="6"/>
      <c r="BTB1" s="6"/>
      <c r="BTC1" s="6"/>
      <c r="BTD1" s="6"/>
      <c r="BTE1" s="6"/>
      <c r="BTF1" s="6"/>
      <c r="BTG1" s="6"/>
      <c r="BTH1" s="6"/>
      <c r="BTI1" s="6"/>
      <c r="BTJ1" s="6"/>
      <c r="BTK1" s="6"/>
      <c r="BTL1" s="6"/>
      <c r="BTM1" s="6"/>
      <c r="BTN1" s="6"/>
      <c r="BTO1" s="6"/>
      <c r="BTP1" s="6"/>
      <c r="BTQ1" s="6"/>
      <c r="BTR1" s="6"/>
      <c r="BTS1" s="6"/>
      <c r="BTT1" s="6"/>
      <c r="BTU1" s="6"/>
      <c r="BTV1" s="6"/>
      <c r="BTW1" s="6"/>
      <c r="BTX1" s="6"/>
      <c r="BTY1" s="6"/>
      <c r="BTZ1" s="6"/>
      <c r="BUA1" s="6"/>
      <c r="BUB1" s="6"/>
      <c r="BUC1" s="6"/>
      <c r="BUD1" s="6"/>
      <c r="BUE1" s="6"/>
      <c r="BUF1" s="6"/>
      <c r="BUG1" s="6"/>
      <c r="BUH1" s="6"/>
      <c r="BUI1" s="6"/>
      <c r="BUJ1" s="6"/>
      <c r="BUK1" s="6"/>
      <c r="BUL1" s="6"/>
      <c r="BUM1" s="6"/>
      <c r="BUN1" s="6"/>
      <c r="BUO1" s="6"/>
      <c r="BUP1" s="6"/>
      <c r="BUQ1" s="6"/>
      <c r="BUR1" s="6"/>
      <c r="BUS1" s="6"/>
      <c r="BUT1" s="6"/>
      <c r="BUU1" s="6"/>
      <c r="BUV1" s="6"/>
      <c r="BUW1" s="6"/>
      <c r="BUX1" s="6"/>
      <c r="BUY1" s="6"/>
      <c r="BUZ1" s="6"/>
      <c r="BVA1" s="6"/>
      <c r="BVB1" s="6"/>
      <c r="BVC1" s="6"/>
      <c r="BVD1" s="6"/>
      <c r="BVE1" s="6"/>
      <c r="BVF1" s="6"/>
      <c r="BVG1" s="6"/>
      <c r="BVH1" s="6"/>
      <c r="BVI1" s="6"/>
      <c r="BVJ1" s="6"/>
      <c r="BVK1" s="6"/>
      <c r="BVL1" s="6"/>
      <c r="BVM1" s="6"/>
      <c r="BVN1" s="6"/>
      <c r="BVO1" s="6"/>
      <c r="BVP1" s="6"/>
      <c r="BVQ1" s="6"/>
      <c r="BVR1" s="6"/>
      <c r="BVS1" s="6"/>
      <c r="BVT1" s="6"/>
      <c r="BVU1" s="6"/>
      <c r="BVV1" s="6"/>
      <c r="BVW1" s="6"/>
      <c r="BVX1" s="6"/>
      <c r="BVY1" s="6"/>
      <c r="BVZ1" s="6"/>
      <c r="BWA1" s="6"/>
      <c r="BWB1" s="6"/>
      <c r="BWC1" s="6"/>
      <c r="BWD1" s="6"/>
      <c r="BWE1" s="6"/>
      <c r="BWF1" s="6"/>
      <c r="BWG1" s="6"/>
      <c r="BWH1" s="6"/>
      <c r="BWI1" s="6"/>
      <c r="BWJ1" s="6"/>
      <c r="BWK1" s="6"/>
      <c r="BWL1" s="6"/>
      <c r="BWM1" s="6"/>
      <c r="BWN1" s="6"/>
      <c r="BWO1" s="6"/>
      <c r="BWP1" s="6"/>
      <c r="BWQ1" s="6"/>
      <c r="BWR1" s="6"/>
      <c r="BWS1" s="6"/>
      <c r="BWT1" s="6"/>
      <c r="BWU1" s="6"/>
      <c r="BWV1" s="6"/>
      <c r="BWW1" s="6"/>
      <c r="BWX1" s="6"/>
      <c r="BWY1" s="6"/>
      <c r="BWZ1" s="6"/>
      <c r="BXA1" s="6"/>
      <c r="BXB1" s="6"/>
      <c r="BXC1" s="6"/>
      <c r="BXD1" s="6"/>
      <c r="BXE1" s="6"/>
      <c r="BXF1" s="6"/>
      <c r="BXG1" s="6"/>
      <c r="BXH1" s="6"/>
      <c r="BXI1" s="6"/>
      <c r="BXJ1" s="6"/>
      <c r="BXK1" s="6"/>
      <c r="BXL1" s="6"/>
      <c r="BXM1" s="6"/>
      <c r="BXN1" s="6"/>
      <c r="BXO1" s="6"/>
      <c r="BXP1" s="6"/>
      <c r="BXQ1" s="6"/>
      <c r="BXR1" s="6"/>
      <c r="BXS1" s="6"/>
      <c r="BXT1" s="6"/>
      <c r="BXU1" s="6"/>
      <c r="BXV1" s="6"/>
      <c r="BXW1" s="6"/>
      <c r="BXX1" s="6"/>
      <c r="BXY1" s="6"/>
      <c r="BXZ1" s="6"/>
      <c r="BYA1" s="6"/>
      <c r="BYB1" s="6"/>
      <c r="BYC1" s="6"/>
      <c r="BYD1" s="6"/>
      <c r="BYE1" s="6"/>
      <c r="BYF1" s="6"/>
      <c r="BYG1" s="6"/>
      <c r="BYH1" s="6"/>
      <c r="BYI1" s="6"/>
      <c r="BYJ1" s="6"/>
      <c r="BYK1" s="6"/>
      <c r="BYL1" s="6"/>
      <c r="BYM1" s="6"/>
      <c r="BYN1" s="6"/>
      <c r="BYO1" s="6"/>
      <c r="BYP1" s="6"/>
      <c r="BYQ1" s="6"/>
      <c r="BYR1" s="6"/>
      <c r="BYS1" s="6"/>
      <c r="BYT1" s="6"/>
      <c r="BYU1" s="6"/>
      <c r="BYV1" s="6"/>
      <c r="BYW1" s="6"/>
      <c r="BYX1" s="6"/>
      <c r="BYY1" s="6"/>
      <c r="BYZ1" s="6"/>
      <c r="BZA1" s="6"/>
      <c r="BZB1" s="6"/>
      <c r="BZC1" s="6"/>
      <c r="BZD1" s="6"/>
      <c r="BZE1" s="6"/>
      <c r="BZF1" s="6"/>
      <c r="BZG1" s="6"/>
      <c r="BZH1" s="6"/>
      <c r="BZI1" s="6"/>
      <c r="BZJ1" s="6"/>
      <c r="BZK1" s="6"/>
      <c r="BZL1" s="6"/>
      <c r="BZM1" s="6"/>
      <c r="BZN1" s="6"/>
      <c r="BZO1" s="6"/>
      <c r="BZP1" s="6"/>
      <c r="BZQ1" s="6"/>
      <c r="BZR1" s="6"/>
      <c r="BZS1" s="6"/>
      <c r="BZT1" s="6"/>
      <c r="BZU1" s="6"/>
      <c r="BZV1" s="6"/>
      <c r="BZW1" s="6"/>
      <c r="BZX1" s="6"/>
      <c r="BZY1" s="6"/>
      <c r="BZZ1" s="6"/>
      <c r="CAA1" s="6"/>
      <c r="CAB1" s="6"/>
      <c r="CAC1" s="6"/>
      <c r="CAD1" s="6"/>
      <c r="CAE1" s="6"/>
      <c r="CAF1" s="6"/>
      <c r="CAG1" s="6"/>
      <c r="CAH1" s="6"/>
      <c r="CAI1" s="6"/>
      <c r="CAJ1" s="6"/>
      <c r="CAK1" s="6"/>
      <c r="CAL1" s="6"/>
      <c r="CAM1" s="6"/>
      <c r="CAN1" s="6"/>
      <c r="CAO1" s="6"/>
      <c r="CAP1" s="6"/>
      <c r="CAQ1" s="6"/>
      <c r="CAR1" s="6"/>
      <c r="CAS1" s="6"/>
      <c r="CAT1" s="6"/>
      <c r="CAU1" s="6"/>
      <c r="CAV1" s="6"/>
      <c r="CAW1" s="6"/>
      <c r="CAX1" s="6"/>
      <c r="CAY1" s="6"/>
      <c r="CAZ1" s="6"/>
      <c r="CBA1" s="6"/>
      <c r="CBB1" s="6"/>
      <c r="CBC1" s="6"/>
      <c r="CBD1" s="6"/>
      <c r="CBE1" s="6"/>
      <c r="CBF1" s="6"/>
      <c r="CBG1" s="6"/>
      <c r="CBH1" s="6"/>
      <c r="CBI1" s="6"/>
      <c r="CBJ1" s="6"/>
      <c r="CBK1" s="6"/>
      <c r="CBL1" s="6"/>
      <c r="CBM1" s="6"/>
      <c r="CBN1" s="6"/>
      <c r="CBO1" s="6"/>
      <c r="CBP1" s="6"/>
      <c r="CBQ1" s="6"/>
      <c r="CBR1" s="6"/>
      <c r="CBS1" s="6"/>
      <c r="CBT1" s="6"/>
      <c r="CBU1" s="6"/>
      <c r="CBV1" s="6"/>
      <c r="CBW1" s="6"/>
      <c r="CBX1" s="6"/>
      <c r="CBY1" s="6"/>
      <c r="CBZ1" s="6"/>
      <c r="CCA1" s="6"/>
      <c r="CCB1" s="6"/>
      <c r="CCC1" s="6"/>
      <c r="CCD1" s="6"/>
      <c r="CCE1" s="6"/>
      <c r="CCF1" s="6"/>
      <c r="CCG1" s="6"/>
      <c r="CCH1" s="6"/>
      <c r="CCI1" s="6"/>
      <c r="CCJ1" s="6"/>
      <c r="CCK1" s="6"/>
      <c r="CCL1" s="6"/>
      <c r="CCM1" s="6"/>
      <c r="CCN1" s="6"/>
      <c r="CCO1" s="6"/>
      <c r="CCP1" s="6"/>
      <c r="CCQ1" s="6"/>
      <c r="CCR1" s="6"/>
      <c r="CCS1" s="6"/>
      <c r="CCT1" s="6"/>
      <c r="CCU1" s="6"/>
      <c r="CCV1" s="6"/>
      <c r="CCW1" s="6"/>
      <c r="CCX1" s="6"/>
      <c r="CCY1" s="6"/>
      <c r="CCZ1" s="6"/>
      <c r="CDA1" s="6"/>
      <c r="CDB1" s="6"/>
      <c r="CDC1" s="6"/>
      <c r="CDD1" s="6"/>
      <c r="CDE1" s="6"/>
      <c r="CDF1" s="6"/>
      <c r="CDG1" s="6"/>
      <c r="CDH1" s="6"/>
      <c r="CDI1" s="6"/>
      <c r="CDJ1" s="6"/>
      <c r="CDK1" s="6"/>
      <c r="CDL1" s="6"/>
      <c r="CDM1" s="6"/>
      <c r="CDN1" s="6"/>
      <c r="CDO1" s="6"/>
      <c r="CDP1" s="6"/>
      <c r="CDQ1" s="6"/>
      <c r="CDR1" s="6"/>
      <c r="CDS1" s="6"/>
      <c r="CDT1" s="6"/>
      <c r="CDU1" s="6"/>
      <c r="CDV1" s="6"/>
      <c r="CDW1" s="6"/>
      <c r="CDX1" s="6"/>
      <c r="CDY1" s="6"/>
      <c r="CDZ1" s="6"/>
      <c r="CEA1" s="6"/>
      <c r="CEB1" s="6"/>
      <c r="CEC1" s="6"/>
      <c r="CED1" s="6"/>
      <c r="CEE1" s="6"/>
      <c r="CEF1" s="6"/>
      <c r="CEG1" s="6"/>
      <c r="CEH1" s="6"/>
      <c r="CEI1" s="6"/>
      <c r="CEJ1" s="6"/>
      <c r="CEK1" s="6"/>
      <c r="CEL1" s="6"/>
      <c r="CEM1" s="6"/>
      <c r="CEN1" s="6"/>
      <c r="CEO1" s="6"/>
      <c r="CEP1" s="6"/>
      <c r="CEQ1" s="6"/>
      <c r="CER1" s="6"/>
      <c r="CES1" s="6"/>
      <c r="CET1" s="6"/>
      <c r="CEU1" s="6"/>
      <c r="CEV1" s="6"/>
      <c r="CEW1" s="6"/>
      <c r="CEX1" s="6"/>
      <c r="CEY1" s="6"/>
      <c r="CEZ1" s="6"/>
      <c r="CFA1" s="6"/>
      <c r="CFB1" s="6"/>
      <c r="CFC1" s="6"/>
      <c r="CFD1" s="6"/>
      <c r="CFE1" s="6"/>
      <c r="CFF1" s="6"/>
      <c r="CFG1" s="6"/>
      <c r="CFH1" s="6"/>
      <c r="CFI1" s="6"/>
      <c r="CFJ1" s="6"/>
      <c r="CFK1" s="6"/>
      <c r="CFL1" s="6"/>
      <c r="CFM1" s="6"/>
      <c r="CFN1" s="6"/>
      <c r="CFO1" s="6"/>
      <c r="CFP1" s="6"/>
      <c r="CFQ1" s="6"/>
      <c r="CFR1" s="6"/>
      <c r="CFS1" s="6"/>
      <c r="CFT1" s="6"/>
      <c r="CFU1" s="6"/>
      <c r="CFV1" s="6"/>
      <c r="CFW1" s="6"/>
      <c r="CFX1" s="6"/>
      <c r="CFY1" s="6"/>
      <c r="CFZ1" s="6"/>
      <c r="CGA1" s="6"/>
      <c r="CGB1" s="6"/>
      <c r="CGC1" s="6"/>
      <c r="CGD1" s="6"/>
      <c r="CGE1" s="6"/>
      <c r="CGF1" s="6"/>
      <c r="CGG1" s="6"/>
      <c r="CGH1" s="6"/>
      <c r="CGI1" s="6"/>
      <c r="CGJ1" s="6"/>
      <c r="CGK1" s="6"/>
      <c r="CGL1" s="6"/>
      <c r="CGM1" s="6"/>
      <c r="CGN1" s="6"/>
      <c r="CGO1" s="6"/>
      <c r="CGP1" s="6"/>
      <c r="CGQ1" s="6"/>
      <c r="CGR1" s="6"/>
      <c r="CGS1" s="6"/>
      <c r="CGT1" s="6"/>
      <c r="CGU1" s="6"/>
      <c r="CGV1" s="6"/>
      <c r="CGW1" s="6"/>
      <c r="CGX1" s="6"/>
      <c r="CGY1" s="6"/>
      <c r="CGZ1" s="6"/>
      <c r="CHA1" s="6"/>
      <c r="CHB1" s="6"/>
      <c r="CHC1" s="6"/>
      <c r="CHD1" s="6"/>
      <c r="CHE1" s="6"/>
      <c r="CHF1" s="6"/>
      <c r="CHG1" s="6"/>
      <c r="CHH1" s="6"/>
      <c r="CHI1" s="6"/>
      <c r="CHJ1" s="6"/>
      <c r="CHK1" s="6"/>
      <c r="CHL1" s="6"/>
      <c r="CHM1" s="6"/>
      <c r="CHN1" s="6"/>
      <c r="CHO1" s="6"/>
      <c r="CHP1" s="6"/>
      <c r="CHQ1" s="6"/>
      <c r="CHR1" s="6"/>
      <c r="CHS1" s="6"/>
      <c r="CHT1" s="6"/>
      <c r="CHU1" s="6"/>
      <c r="CHV1" s="6"/>
      <c r="CHW1" s="6"/>
      <c r="CHX1" s="6"/>
      <c r="CHY1" s="6"/>
      <c r="CHZ1" s="6"/>
      <c r="CIA1" s="6"/>
      <c r="CIB1" s="6"/>
      <c r="CIC1" s="6"/>
      <c r="CID1" s="6"/>
      <c r="CIE1" s="6"/>
      <c r="CIF1" s="6"/>
      <c r="CIG1" s="6"/>
      <c r="CIH1" s="6"/>
      <c r="CII1" s="6"/>
      <c r="CIJ1" s="6"/>
      <c r="CIK1" s="6"/>
      <c r="CIL1" s="6"/>
      <c r="CIM1" s="6"/>
      <c r="CIN1" s="6"/>
      <c r="CIO1" s="6"/>
      <c r="CIP1" s="6"/>
      <c r="CIQ1" s="6"/>
      <c r="CIR1" s="6"/>
      <c r="CIS1" s="6"/>
      <c r="CIT1" s="6"/>
      <c r="CIU1" s="6"/>
      <c r="CIV1" s="6"/>
      <c r="CIW1" s="6"/>
      <c r="CIX1" s="6"/>
      <c r="CIY1" s="6"/>
      <c r="CIZ1" s="6"/>
      <c r="CJA1" s="6"/>
      <c r="CJB1" s="6"/>
      <c r="CJC1" s="6"/>
      <c r="CJD1" s="6"/>
      <c r="CJE1" s="6"/>
      <c r="CJF1" s="6"/>
      <c r="CJG1" s="6"/>
      <c r="CJH1" s="6"/>
      <c r="CJI1" s="6"/>
      <c r="CJJ1" s="6"/>
      <c r="CJK1" s="6"/>
      <c r="CJL1" s="6"/>
      <c r="CJM1" s="6"/>
      <c r="CJN1" s="6"/>
      <c r="CJO1" s="6"/>
      <c r="CJP1" s="6"/>
      <c r="CJQ1" s="6"/>
      <c r="CJR1" s="6"/>
      <c r="CJS1" s="6"/>
      <c r="CJT1" s="6"/>
      <c r="CJU1" s="6"/>
      <c r="CJV1" s="6"/>
      <c r="CJW1" s="6"/>
      <c r="CJX1" s="6"/>
      <c r="CJY1" s="6"/>
      <c r="CJZ1" s="6"/>
      <c r="CKA1" s="6"/>
      <c r="CKB1" s="6"/>
      <c r="CKC1" s="6"/>
      <c r="CKD1" s="6"/>
      <c r="CKE1" s="6"/>
      <c r="CKF1" s="6"/>
      <c r="CKG1" s="6"/>
      <c r="CKH1" s="6"/>
      <c r="CKI1" s="6"/>
      <c r="CKJ1" s="6"/>
      <c r="CKK1" s="6"/>
      <c r="CKL1" s="6"/>
      <c r="CKM1" s="6"/>
      <c r="CKN1" s="6"/>
      <c r="CKO1" s="6"/>
      <c r="CKP1" s="6"/>
      <c r="CKQ1" s="6"/>
      <c r="CKR1" s="6"/>
      <c r="CKS1" s="6"/>
      <c r="CKT1" s="6"/>
      <c r="CKU1" s="6"/>
      <c r="CKV1" s="6"/>
      <c r="CKW1" s="6"/>
      <c r="CKX1" s="6"/>
      <c r="CKY1" s="6"/>
      <c r="CKZ1" s="6"/>
      <c r="CLA1" s="6"/>
      <c r="CLB1" s="6"/>
      <c r="CLC1" s="6"/>
      <c r="CLD1" s="6"/>
      <c r="CLE1" s="6"/>
      <c r="CLF1" s="6"/>
      <c r="CLG1" s="6"/>
      <c r="CLH1" s="6"/>
      <c r="CLI1" s="6"/>
      <c r="CLJ1" s="6"/>
      <c r="CLK1" s="6"/>
      <c r="CLL1" s="6"/>
      <c r="CLM1" s="6"/>
      <c r="CLN1" s="6"/>
      <c r="CLO1" s="6"/>
      <c r="CLP1" s="6"/>
      <c r="CLQ1" s="6"/>
      <c r="CLR1" s="6"/>
      <c r="CLS1" s="6"/>
      <c r="CLT1" s="6"/>
      <c r="CLU1" s="6"/>
      <c r="CLV1" s="6"/>
      <c r="CLW1" s="6"/>
      <c r="CLX1" s="6"/>
      <c r="CLY1" s="6"/>
      <c r="CLZ1" s="6"/>
      <c r="CMA1" s="6"/>
      <c r="CMB1" s="6"/>
      <c r="CMC1" s="6"/>
      <c r="CMD1" s="6"/>
      <c r="CME1" s="6"/>
      <c r="CMF1" s="6"/>
      <c r="CMG1" s="6"/>
      <c r="CMH1" s="6"/>
      <c r="CMI1" s="6"/>
      <c r="CMJ1" s="6"/>
      <c r="CMK1" s="6"/>
      <c r="CML1" s="6"/>
      <c r="CMM1" s="6"/>
      <c r="CMN1" s="6"/>
      <c r="CMO1" s="6"/>
      <c r="CMP1" s="6"/>
      <c r="CMQ1" s="6"/>
      <c r="CMR1" s="6"/>
      <c r="CMS1" s="6"/>
      <c r="CMT1" s="6"/>
      <c r="CMU1" s="6"/>
      <c r="CMV1" s="6"/>
      <c r="CMW1" s="6"/>
      <c r="CMX1" s="6"/>
      <c r="CMY1" s="6"/>
      <c r="CMZ1" s="6"/>
      <c r="CNA1" s="6"/>
      <c r="CNB1" s="6"/>
      <c r="CNC1" s="6"/>
      <c r="CND1" s="6"/>
      <c r="CNE1" s="6"/>
      <c r="CNF1" s="6"/>
      <c r="CNG1" s="6"/>
      <c r="CNH1" s="6"/>
      <c r="CNI1" s="6"/>
      <c r="CNJ1" s="6"/>
      <c r="CNK1" s="6"/>
      <c r="CNL1" s="6"/>
      <c r="CNM1" s="6"/>
      <c r="CNN1" s="6"/>
      <c r="CNO1" s="6"/>
      <c r="CNP1" s="6"/>
      <c r="CNQ1" s="6"/>
      <c r="CNR1" s="6"/>
      <c r="CNS1" s="6"/>
      <c r="CNT1" s="6"/>
      <c r="CNU1" s="6"/>
      <c r="CNV1" s="6"/>
      <c r="CNW1" s="6"/>
      <c r="CNX1" s="6"/>
      <c r="CNY1" s="6"/>
      <c r="CNZ1" s="6"/>
      <c r="COA1" s="6"/>
      <c r="COB1" s="6"/>
      <c r="COC1" s="6"/>
      <c r="COD1" s="6"/>
      <c r="COE1" s="6"/>
      <c r="COF1" s="6"/>
      <c r="COG1" s="6"/>
      <c r="COH1" s="6"/>
      <c r="COI1" s="6"/>
      <c r="COJ1" s="6"/>
      <c r="COK1" s="6"/>
      <c r="COL1" s="6"/>
      <c r="COM1" s="6"/>
      <c r="CON1" s="6"/>
      <c r="COO1" s="6"/>
      <c r="COP1" s="6"/>
      <c r="COQ1" s="6"/>
      <c r="COR1" s="6"/>
      <c r="COS1" s="6"/>
      <c r="COT1" s="6"/>
      <c r="COU1" s="6"/>
      <c r="COV1" s="6"/>
      <c r="COW1" s="6"/>
      <c r="COX1" s="6"/>
      <c r="COY1" s="6"/>
      <c r="COZ1" s="6"/>
      <c r="CPA1" s="6"/>
      <c r="CPB1" s="6"/>
      <c r="CPC1" s="6"/>
      <c r="CPD1" s="6"/>
      <c r="CPE1" s="6"/>
      <c r="CPF1" s="6"/>
      <c r="CPG1" s="6"/>
      <c r="CPH1" s="6"/>
      <c r="CPI1" s="6"/>
      <c r="CPJ1" s="6"/>
      <c r="CPK1" s="6"/>
      <c r="CPL1" s="6"/>
      <c r="CPM1" s="6"/>
      <c r="CPN1" s="6"/>
      <c r="CPO1" s="6"/>
      <c r="CPP1" s="6"/>
      <c r="CPQ1" s="6"/>
      <c r="CPR1" s="6"/>
      <c r="CPS1" s="6"/>
      <c r="CPT1" s="6"/>
      <c r="CPU1" s="6"/>
      <c r="CPV1" s="6"/>
      <c r="CPW1" s="6"/>
      <c r="CPX1" s="6"/>
      <c r="CPY1" s="6"/>
      <c r="CPZ1" s="6"/>
      <c r="CQA1" s="6"/>
      <c r="CQB1" s="6"/>
      <c r="CQC1" s="6"/>
      <c r="CQD1" s="6"/>
      <c r="CQE1" s="6"/>
      <c r="CQF1" s="6"/>
      <c r="CQG1" s="6"/>
      <c r="CQH1" s="6"/>
      <c r="CQI1" s="6"/>
      <c r="CQJ1" s="6"/>
      <c r="CQK1" s="6"/>
      <c r="CQL1" s="6"/>
      <c r="CQM1" s="6"/>
      <c r="CQN1" s="6"/>
      <c r="CQO1" s="6"/>
      <c r="CQP1" s="6"/>
      <c r="CQQ1" s="6"/>
      <c r="CQR1" s="6"/>
      <c r="CQS1" s="6"/>
      <c r="CQT1" s="6"/>
      <c r="CQU1" s="6"/>
      <c r="CQV1" s="6"/>
      <c r="CQW1" s="6"/>
      <c r="CQX1" s="6"/>
      <c r="CQY1" s="6"/>
      <c r="CQZ1" s="6"/>
      <c r="CRA1" s="6"/>
      <c r="CRB1" s="6"/>
      <c r="CRC1" s="6"/>
      <c r="CRD1" s="6"/>
      <c r="CRE1" s="6"/>
      <c r="CRF1" s="6"/>
      <c r="CRG1" s="6"/>
      <c r="CRH1" s="6"/>
      <c r="CRI1" s="6"/>
      <c r="CRJ1" s="6"/>
      <c r="CRK1" s="6"/>
      <c r="CRL1" s="6"/>
      <c r="CRM1" s="6"/>
      <c r="CRN1" s="6"/>
      <c r="CRO1" s="6"/>
      <c r="CRP1" s="6"/>
      <c r="CRQ1" s="6"/>
      <c r="CRR1" s="6"/>
      <c r="CRS1" s="6"/>
      <c r="CRT1" s="6"/>
      <c r="CRU1" s="6"/>
      <c r="CRV1" s="6"/>
      <c r="CRW1" s="6"/>
      <c r="CRX1" s="6"/>
      <c r="CRY1" s="6"/>
      <c r="CRZ1" s="6"/>
      <c r="CSA1" s="6"/>
      <c r="CSB1" s="6"/>
      <c r="CSC1" s="6"/>
      <c r="CSD1" s="6"/>
      <c r="CSE1" s="6"/>
      <c r="CSF1" s="6"/>
      <c r="CSG1" s="6"/>
      <c r="CSH1" s="6"/>
      <c r="CSI1" s="6"/>
      <c r="CSJ1" s="6"/>
      <c r="CSK1" s="6"/>
      <c r="CSL1" s="6"/>
      <c r="CSM1" s="6"/>
      <c r="CSN1" s="6"/>
      <c r="CSO1" s="6"/>
      <c r="CSP1" s="6"/>
      <c r="CSQ1" s="6"/>
      <c r="CSR1" s="6"/>
      <c r="CSS1" s="6"/>
      <c r="CST1" s="6"/>
      <c r="CSU1" s="6"/>
      <c r="CSV1" s="6"/>
      <c r="CSW1" s="6"/>
      <c r="CSX1" s="6"/>
      <c r="CSY1" s="6"/>
      <c r="CSZ1" s="6"/>
      <c r="CTA1" s="6"/>
      <c r="CTB1" s="6"/>
      <c r="CTC1" s="6"/>
      <c r="CTD1" s="6"/>
      <c r="CTE1" s="6"/>
      <c r="CTF1" s="6"/>
      <c r="CTG1" s="6"/>
      <c r="CTH1" s="6"/>
      <c r="CTI1" s="6"/>
      <c r="CTJ1" s="6"/>
      <c r="CTK1" s="6"/>
      <c r="CTL1" s="6"/>
      <c r="CTM1" s="6"/>
      <c r="CTN1" s="6"/>
      <c r="CTO1" s="6"/>
      <c r="CTP1" s="6"/>
      <c r="CTQ1" s="6"/>
      <c r="CTR1" s="6"/>
      <c r="CTS1" s="6"/>
      <c r="CTT1" s="6"/>
      <c r="CTU1" s="6"/>
      <c r="CTV1" s="6"/>
      <c r="CTW1" s="6"/>
      <c r="CTX1" s="6"/>
      <c r="CTY1" s="6"/>
      <c r="CTZ1" s="6"/>
      <c r="CUA1" s="6"/>
      <c r="CUB1" s="6"/>
      <c r="CUC1" s="6"/>
      <c r="CUD1" s="6"/>
      <c r="CUE1" s="6"/>
      <c r="CUF1" s="6"/>
      <c r="CUG1" s="6"/>
      <c r="CUH1" s="6"/>
      <c r="CUI1" s="6"/>
      <c r="CUJ1" s="6"/>
      <c r="CUK1" s="6"/>
      <c r="CUL1" s="6"/>
      <c r="CUM1" s="6"/>
      <c r="CUN1" s="6"/>
      <c r="CUO1" s="6"/>
      <c r="CUP1" s="6"/>
      <c r="CUQ1" s="6"/>
      <c r="CUR1" s="6"/>
      <c r="CUS1" s="6"/>
      <c r="CUT1" s="6"/>
      <c r="CUU1" s="6"/>
      <c r="CUV1" s="6"/>
      <c r="CUW1" s="6"/>
      <c r="CUX1" s="6"/>
      <c r="CUY1" s="6"/>
      <c r="CUZ1" s="6"/>
      <c r="CVA1" s="6"/>
      <c r="CVB1" s="6"/>
      <c r="CVC1" s="6"/>
      <c r="CVD1" s="6"/>
      <c r="CVE1" s="6"/>
      <c r="CVF1" s="6"/>
      <c r="CVG1" s="6"/>
      <c r="CVH1" s="6"/>
      <c r="CVI1" s="6"/>
      <c r="CVJ1" s="6"/>
      <c r="CVK1" s="6"/>
      <c r="CVL1" s="6"/>
      <c r="CVM1" s="6"/>
      <c r="CVN1" s="6"/>
      <c r="CVO1" s="6"/>
      <c r="CVP1" s="6"/>
      <c r="CVQ1" s="6"/>
      <c r="CVR1" s="6"/>
      <c r="CVS1" s="6"/>
      <c r="CVT1" s="6"/>
      <c r="CVU1" s="6"/>
      <c r="CVV1" s="6"/>
      <c r="CVW1" s="6"/>
      <c r="CVX1" s="6"/>
      <c r="CVY1" s="6"/>
      <c r="CVZ1" s="6"/>
      <c r="CWA1" s="6"/>
      <c r="CWB1" s="6"/>
      <c r="CWC1" s="6"/>
      <c r="CWD1" s="6"/>
      <c r="CWE1" s="6"/>
      <c r="CWF1" s="6"/>
      <c r="CWG1" s="6"/>
      <c r="CWH1" s="6"/>
      <c r="CWI1" s="6"/>
      <c r="CWJ1" s="6"/>
      <c r="CWK1" s="6"/>
      <c r="CWL1" s="6"/>
      <c r="CWM1" s="6"/>
      <c r="CWN1" s="6"/>
      <c r="CWO1" s="6"/>
      <c r="CWP1" s="6"/>
      <c r="CWQ1" s="6"/>
      <c r="CWR1" s="6"/>
      <c r="CWS1" s="6"/>
      <c r="CWT1" s="6"/>
      <c r="CWU1" s="6"/>
      <c r="CWV1" s="6"/>
      <c r="CWW1" s="6"/>
      <c r="CWX1" s="6"/>
      <c r="CWY1" s="6"/>
      <c r="CWZ1" s="6"/>
      <c r="CXA1" s="6"/>
      <c r="CXB1" s="6"/>
      <c r="CXC1" s="6"/>
      <c r="CXD1" s="6"/>
      <c r="CXE1" s="6"/>
      <c r="CXF1" s="6"/>
      <c r="CXG1" s="6"/>
      <c r="CXH1" s="6"/>
      <c r="CXI1" s="6"/>
      <c r="CXJ1" s="6"/>
      <c r="CXK1" s="6"/>
      <c r="CXL1" s="6"/>
      <c r="CXM1" s="6"/>
      <c r="CXN1" s="6"/>
      <c r="CXO1" s="6"/>
      <c r="CXP1" s="6"/>
      <c r="CXQ1" s="6"/>
      <c r="CXR1" s="6"/>
      <c r="CXS1" s="6"/>
      <c r="CXT1" s="6"/>
      <c r="CXU1" s="6"/>
      <c r="CXV1" s="6"/>
      <c r="CXW1" s="6"/>
      <c r="CXX1" s="6"/>
      <c r="CXY1" s="6"/>
      <c r="CXZ1" s="6"/>
      <c r="CYA1" s="6"/>
      <c r="CYB1" s="6"/>
      <c r="CYC1" s="6"/>
      <c r="CYD1" s="6"/>
      <c r="CYE1" s="6"/>
      <c r="CYF1" s="6"/>
      <c r="CYG1" s="6"/>
      <c r="CYH1" s="6"/>
      <c r="CYI1" s="6"/>
      <c r="CYJ1" s="6"/>
      <c r="CYK1" s="6"/>
      <c r="CYL1" s="6"/>
      <c r="CYM1" s="6"/>
      <c r="CYN1" s="6"/>
      <c r="CYO1" s="6"/>
      <c r="CYP1" s="6"/>
      <c r="CYQ1" s="6"/>
      <c r="CYR1" s="6"/>
      <c r="CYS1" s="6"/>
      <c r="CYT1" s="6"/>
      <c r="CYU1" s="6"/>
      <c r="CYV1" s="6"/>
      <c r="CYW1" s="6"/>
      <c r="CYX1" s="6"/>
      <c r="CYY1" s="6"/>
      <c r="CYZ1" s="6"/>
      <c r="CZA1" s="6"/>
      <c r="CZB1" s="6"/>
      <c r="CZC1" s="6"/>
      <c r="CZD1" s="6"/>
      <c r="CZE1" s="6"/>
      <c r="CZF1" s="6"/>
      <c r="CZG1" s="6"/>
      <c r="CZH1" s="6"/>
      <c r="CZI1" s="6"/>
      <c r="CZJ1" s="6"/>
      <c r="CZK1" s="6"/>
      <c r="CZL1" s="6"/>
      <c r="CZM1" s="6"/>
      <c r="CZN1" s="6"/>
      <c r="CZO1" s="6"/>
      <c r="CZP1" s="6"/>
      <c r="CZQ1" s="6"/>
      <c r="CZR1" s="6"/>
      <c r="CZS1" s="6"/>
      <c r="CZT1" s="6"/>
      <c r="CZU1" s="6"/>
      <c r="CZV1" s="6"/>
      <c r="CZW1" s="6"/>
      <c r="CZX1" s="6"/>
      <c r="CZY1" s="6"/>
      <c r="CZZ1" s="6"/>
      <c r="DAA1" s="6"/>
      <c r="DAB1" s="6"/>
      <c r="DAC1" s="6"/>
      <c r="DAD1" s="6"/>
      <c r="DAE1" s="6"/>
      <c r="DAF1" s="6"/>
      <c r="DAG1" s="6"/>
      <c r="DAH1" s="6"/>
      <c r="DAI1" s="6"/>
      <c r="DAJ1" s="6"/>
      <c r="DAK1" s="6"/>
      <c r="DAL1" s="6"/>
      <c r="DAM1" s="6"/>
      <c r="DAN1" s="6"/>
      <c r="DAO1" s="6"/>
      <c r="DAP1" s="6"/>
      <c r="DAQ1" s="6"/>
      <c r="DAR1" s="6"/>
      <c r="DAS1" s="6"/>
      <c r="DAT1" s="6"/>
      <c r="DAU1" s="6"/>
      <c r="DAV1" s="6"/>
      <c r="DAW1" s="6"/>
      <c r="DAX1" s="6"/>
      <c r="DAY1" s="6"/>
      <c r="DAZ1" s="6"/>
      <c r="DBA1" s="6"/>
      <c r="DBB1" s="6"/>
      <c r="DBC1" s="6"/>
      <c r="DBD1" s="6"/>
      <c r="DBE1" s="6"/>
      <c r="DBF1" s="6"/>
      <c r="DBG1" s="6"/>
      <c r="DBH1" s="6"/>
      <c r="DBI1" s="6"/>
      <c r="DBJ1" s="6"/>
      <c r="DBK1" s="6"/>
      <c r="DBL1" s="6"/>
      <c r="DBM1" s="6"/>
      <c r="DBN1" s="6"/>
      <c r="DBO1" s="6"/>
      <c r="DBP1" s="6"/>
      <c r="DBQ1" s="6"/>
      <c r="DBR1" s="6"/>
      <c r="DBS1" s="6"/>
      <c r="DBT1" s="6"/>
      <c r="DBU1" s="6"/>
      <c r="DBV1" s="6"/>
      <c r="DBW1" s="6"/>
      <c r="DBX1" s="6"/>
      <c r="DBY1" s="6"/>
      <c r="DBZ1" s="6"/>
      <c r="DCA1" s="6"/>
      <c r="DCB1" s="6"/>
      <c r="DCC1" s="6"/>
      <c r="DCD1" s="6"/>
      <c r="DCE1" s="6"/>
      <c r="DCF1" s="6"/>
      <c r="DCG1" s="6"/>
      <c r="DCH1" s="6"/>
      <c r="DCI1" s="6"/>
      <c r="DCJ1" s="6"/>
      <c r="DCK1" s="6"/>
      <c r="DCL1" s="6"/>
      <c r="DCM1" s="6"/>
      <c r="DCN1" s="6"/>
      <c r="DCO1" s="6"/>
      <c r="DCP1" s="6"/>
      <c r="DCQ1" s="6"/>
      <c r="DCR1" s="6"/>
      <c r="DCS1" s="6"/>
      <c r="DCT1" s="6"/>
      <c r="DCU1" s="6"/>
      <c r="DCV1" s="6"/>
      <c r="DCW1" s="6"/>
      <c r="DCX1" s="6"/>
      <c r="DCY1" s="6"/>
      <c r="DCZ1" s="6"/>
      <c r="DDA1" s="6"/>
      <c r="DDB1" s="6"/>
      <c r="DDC1" s="6"/>
      <c r="DDD1" s="6"/>
      <c r="DDE1" s="6"/>
      <c r="DDF1" s="6"/>
      <c r="DDG1" s="6"/>
      <c r="DDH1" s="6"/>
      <c r="DDI1" s="6"/>
      <c r="DDJ1" s="6"/>
      <c r="DDK1" s="6"/>
      <c r="DDL1" s="6"/>
      <c r="DDM1" s="6"/>
      <c r="DDN1" s="6"/>
      <c r="DDO1" s="6"/>
      <c r="DDP1" s="6"/>
      <c r="DDQ1" s="6"/>
      <c r="DDR1" s="6"/>
      <c r="DDS1" s="6"/>
      <c r="DDT1" s="6"/>
      <c r="DDU1" s="6"/>
      <c r="DDV1" s="6"/>
      <c r="DDW1" s="6"/>
      <c r="DDX1" s="6"/>
      <c r="DDY1" s="6"/>
      <c r="DDZ1" s="6"/>
      <c r="DEA1" s="6"/>
      <c r="DEB1" s="6"/>
      <c r="DEC1" s="6"/>
      <c r="DED1" s="6"/>
      <c r="DEE1" s="6"/>
      <c r="DEF1" s="6"/>
      <c r="DEG1" s="6"/>
      <c r="DEH1" s="6"/>
      <c r="DEI1" s="6"/>
      <c r="DEJ1" s="6"/>
      <c r="DEK1" s="6"/>
      <c r="DEL1" s="6"/>
      <c r="DEM1" s="6"/>
      <c r="DEN1" s="6"/>
      <c r="DEO1" s="6"/>
      <c r="DEP1" s="6"/>
      <c r="DEQ1" s="6"/>
      <c r="DER1" s="6"/>
      <c r="DES1" s="6"/>
      <c r="DET1" s="6"/>
      <c r="DEU1" s="6"/>
      <c r="DEV1" s="6"/>
      <c r="DEW1" s="6"/>
      <c r="DEX1" s="6"/>
      <c r="DEY1" s="6"/>
      <c r="DEZ1" s="6"/>
      <c r="DFA1" s="6"/>
      <c r="DFB1" s="6"/>
      <c r="DFC1" s="6"/>
      <c r="DFD1" s="6"/>
      <c r="DFE1" s="6"/>
      <c r="DFF1" s="6"/>
      <c r="DFG1" s="6"/>
      <c r="DFH1" s="6"/>
      <c r="DFI1" s="6"/>
      <c r="DFJ1" s="6"/>
      <c r="DFK1" s="6"/>
      <c r="DFL1" s="6"/>
      <c r="DFM1" s="6"/>
      <c r="DFN1" s="6"/>
      <c r="DFO1" s="6"/>
      <c r="DFP1" s="6"/>
      <c r="DFQ1" s="6"/>
      <c r="DFR1" s="6"/>
      <c r="DFS1" s="6"/>
      <c r="DFT1" s="6"/>
      <c r="DFU1" s="6"/>
      <c r="DFV1" s="6"/>
      <c r="DFW1" s="6"/>
      <c r="DFX1" s="6"/>
      <c r="DFY1" s="6"/>
      <c r="DFZ1" s="6"/>
      <c r="DGA1" s="6"/>
      <c r="DGB1" s="6"/>
      <c r="DGC1" s="6"/>
      <c r="DGD1" s="6"/>
      <c r="DGE1" s="6"/>
      <c r="DGF1" s="6"/>
      <c r="DGG1" s="6"/>
      <c r="DGH1" s="6"/>
      <c r="DGI1" s="6"/>
      <c r="DGJ1" s="6"/>
      <c r="DGK1" s="6"/>
      <c r="DGL1" s="6"/>
      <c r="DGM1" s="6"/>
      <c r="DGN1" s="6"/>
      <c r="DGO1" s="6"/>
      <c r="DGP1" s="6"/>
      <c r="DGQ1" s="6"/>
      <c r="DGR1" s="6"/>
      <c r="DGS1" s="6"/>
      <c r="DGT1" s="6"/>
      <c r="DGU1" s="6"/>
      <c r="DGV1" s="6"/>
      <c r="DGW1" s="6"/>
      <c r="DGX1" s="6"/>
      <c r="DGY1" s="6"/>
      <c r="DGZ1" s="6"/>
      <c r="DHA1" s="6"/>
      <c r="DHB1" s="6"/>
      <c r="DHC1" s="6"/>
      <c r="DHD1" s="6"/>
      <c r="DHE1" s="6"/>
      <c r="DHF1" s="6"/>
      <c r="DHG1" s="6"/>
      <c r="DHH1" s="6"/>
      <c r="DHI1" s="6"/>
      <c r="DHJ1" s="6"/>
      <c r="DHK1" s="6"/>
      <c r="DHL1" s="6"/>
      <c r="DHM1" s="6"/>
      <c r="DHN1" s="6"/>
      <c r="DHO1" s="6"/>
      <c r="DHP1" s="6"/>
      <c r="DHQ1" s="6"/>
      <c r="DHR1" s="6"/>
      <c r="DHS1" s="6"/>
      <c r="DHT1" s="6"/>
      <c r="DHU1" s="6"/>
      <c r="DHV1" s="6"/>
      <c r="DHW1" s="6"/>
      <c r="DHX1" s="6"/>
      <c r="DHY1" s="6"/>
      <c r="DHZ1" s="6"/>
      <c r="DIA1" s="6"/>
      <c r="DIB1" s="6"/>
      <c r="DIC1" s="6"/>
      <c r="DID1" s="6"/>
      <c r="DIE1" s="6"/>
      <c r="DIF1" s="6"/>
      <c r="DIG1" s="6"/>
      <c r="DIH1" s="6"/>
      <c r="DII1" s="6"/>
      <c r="DIJ1" s="6"/>
      <c r="DIK1" s="6"/>
      <c r="DIL1" s="6"/>
      <c r="DIM1" s="6"/>
      <c r="DIN1" s="6"/>
      <c r="DIO1" s="6"/>
      <c r="DIP1" s="6"/>
      <c r="DIQ1" s="6"/>
      <c r="DIR1" s="6"/>
      <c r="DIS1" s="6"/>
      <c r="DIT1" s="6"/>
      <c r="DIU1" s="6"/>
      <c r="DIV1" s="6"/>
      <c r="DIW1" s="6"/>
      <c r="DIX1" s="6"/>
      <c r="DIY1" s="6"/>
      <c r="DIZ1" s="6"/>
      <c r="DJA1" s="6"/>
      <c r="DJB1" s="6"/>
      <c r="DJC1" s="6"/>
      <c r="DJD1" s="6"/>
      <c r="DJE1" s="6"/>
      <c r="DJF1" s="6"/>
      <c r="DJG1" s="6"/>
      <c r="DJH1" s="6"/>
      <c r="DJI1" s="6"/>
      <c r="DJJ1" s="6"/>
      <c r="DJK1" s="6"/>
      <c r="DJL1" s="6"/>
      <c r="DJM1" s="6"/>
      <c r="DJN1" s="6"/>
      <c r="DJO1" s="6"/>
      <c r="DJP1" s="6"/>
      <c r="DJQ1" s="6"/>
      <c r="DJR1" s="6"/>
      <c r="DJS1" s="6"/>
      <c r="DJT1" s="6"/>
      <c r="DJU1" s="6"/>
      <c r="DJV1" s="6"/>
      <c r="DJW1" s="6"/>
      <c r="DJX1" s="6"/>
      <c r="DJY1" s="6"/>
      <c r="DJZ1" s="6"/>
      <c r="DKA1" s="6"/>
      <c r="DKB1" s="6"/>
      <c r="DKC1" s="6"/>
      <c r="DKD1" s="6"/>
      <c r="DKE1" s="6"/>
      <c r="DKF1" s="6"/>
      <c r="DKG1" s="6"/>
      <c r="DKH1" s="6"/>
      <c r="DKI1" s="6"/>
      <c r="DKJ1" s="6"/>
      <c r="DKK1" s="6"/>
      <c r="DKL1" s="6"/>
      <c r="DKM1" s="6"/>
      <c r="DKN1" s="6"/>
      <c r="DKO1" s="6"/>
      <c r="DKP1" s="6"/>
      <c r="DKQ1" s="6"/>
      <c r="DKR1" s="6"/>
      <c r="DKS1" s="6"/>
      <c r="DKT1" s="6"/>
      <c r="DKU1" s="6"/>
      <c r="DKV1" s="6"/>
      <c r="DKW1" s="6"/>
      <c r="DKX1" s="6"/>
      <c r="DKY1" s="6"/>
      <c r="DKZ1" s="6"/>
      <c r="DLA1" s="6"/>
      <c r="DLB1" s="6"/>
      <c r="DLC1" s="6"/>
      <c r="DLD1" s="6"/>
      <c r="DLE1" s="6"/>
      <c r="DLF1" s="6"/>
      <c r="DLG1" s="6"/>
      <c r="DLH1" s="6"/>
      <c r="DLI1" s="6"/>
      <c r="DLJ1" s="6"/>
      <c r="DLK1" s="6"/>
      <c r="DLL1" s="6"/>
      <c r="DLM1" s="6"/>
      <c r="DLN1" s="6"/>
      <c r="DLO1" s="6"/>
      <c r="DLP1" s="6"/>
      <c r="DLQ1" s="6"/>
      <c r="DLR1" s="6"/>
      <c r="DLS1" s="6"/>
      <c r="DLT1" s="6"/>
      <c r="DLU1" s="6"/>
      <c r="DLV1" s="6"/>
      <c r="DLW1" s="6"/>
      <c r="DLX1" s="6"/>
      <c r="DLY1" s="6"/>
      <c r="DLZ1" s="6"/>
      <c r="DMA1" s="6"/>
      <c r="DMB1" s="6"/>
      <c r="DMC1" s="6"/>
      <c r="DMD1" s="6"/>
      <c r="DME1" s="6"/>
      <c r="DMF1" s="6"/>
      <c r="DMG1" s="6"/>
      <c r="DMH1" s="6"/>
      <c r="DMI1" s="6"/>
      <c r="DMJ1" s="6"/>
      <c r="DMK1" s="6"/>
      <c r="DML1" s="6"/>
      <c r="DMM1" s="6"/>
      <c r="DMN1" s="6"/>
      <c r="DMO1" s="6"/>
      <c r="DMP1" s="6"/>
      <c r="DMQ1" s="6"/>
      <c r="DMR1" s="6"/>
      <c r="DMS1" s="6"/>
      <c r="DMT1" s="6"/>
      <c r="DMU1" s="6"/>
      <c r="DMV1" s="6"/>
      <c r="DMW1" s="6"/>
      <c r="DMX1" s="6"/>
      <c r="DMY1" s="6"/>
      <c r="DMZ1" s="6"/>
      <c r="DNA1" s="6"/>
      <c r="DNB1" s="6"/>
      <c r="DNC1" s="6"/>
      <c r="DND1" s="6"/>
      <c r="DNE1" s="6"/>
      <c r="DNF1" s="6"/>
      <c r="DNG1" s="6"/>
      <c r="DNH1" s="6"/>
      <c r="DNI1" s="6"/>
      <c r="DNJ1" s="6"/>
      <c r="DNK1" s="6"/>
      <c r="DNL1" s="6"/>
      <c r="DNM1" s="6"/>
      <c r="DNN1" s="6"/>
      <c r="DNO1" s="6"/>
      <c r="DNP1" s="6"/>
      <c r="DNQ1" s="6"/>
      <c r="DNR1" s="6"/>
      <c r="DNS1" s="6"/>
      <c r="DNT1" s="6"/>
      <c r="DNU1" s="6"/>
      <c r="DNV1" s="6"/>
      <c r="DNW1" s="6"/>
      <c r="DNX1" s="6"/>
      <c r="DNY1" s="6"/>
      <c r="DNZ1" s="6"/>
      <c r="DOA1" s="6"/>
      <c r="DOB1" s="6"/>
      <c r="DOC1" s="6"/>
      <c r="DOD1" s="6"/>
      <c r="DOE1" s="6"/>
      <c r="DOF1" s="6"/>
      <c r="DOG1" s="6"/>
      <c r="DOH1" s="6"/>
      <c r="DOI1" s="6"/>
      <c r="DOJ1" s="6"/>
      <c r="DOK1" s="6"/>
      <c r="DOL1" s="6"/>
      <c r="DOM1" s="6"/>
      <c r="DON1" s="6"/>
      <c r="DOO1" s="6"/>
      <c r="DOP1" s="6"/>
      <c r="DOQ1" s="6"/>
      <c r="DOR1" s="6"/>
      <c r="DOS1" s="6"/>
      <c r="DOT1" s="6"/>
      <c r="DOU1" s="6"/>
      <c r="DOV1" s="6"/>
      <c r="DOW1" s="6"/>
      <c r="DOX1" s="6"/>
      <c r="DOY1" s="6"/>
      <c r="DOZ1" s="6"/>
      <c r="DPA1" s="6"/>
      <c r="DPB1" s="6"/>
      <c r="DPC1" s="6"/>
      <c r="DPD1" s="6"/>
      <c r="DPE1" s="6"/>
      <c r="DPF1" s="6"/>
      <c r="DPG1" s="6"/>
      <c r="DPH1" s="6"/>
      <c r="DPI1" s="6"/>
      <c r="DPJ1" s="6"/>
      <c r="DPK1" s="6"/>
      <c r="DPL1" s="6"/>
      <c r="DPM1" s="6"/>
      <c r="DPN1" s="6"/>
      <c r="DPO1" s="6"/>
      <c r="DPP1" s="6"/>
      <c r="DPQ1" s="6"/>
      <c r="DPR1" s="6"/>
      <c r="DPS1" s="6"/>
      <c r="DPT1" s="6"/>
      <c r="DPU1" s="6"/>
      <c r="DPV1" s="6"/>
      <c r="DPW1" s="6"/>
      <c r="DPX1" s="6"/>
      <c r="DPY1" s="6"/>
      <c r="DPZ1" s="6"/>
      <c r="DQA1" s="6"/>
      <c r="DQB1" s="6"/>
      <c r="DQC1" s="6"/>
      <c r="DQD1" s="6"/>
      <c r="DQE1" s="6"/>
      <c r="DQF1" s="6"/>
      <c r="DQG1" s="6"/>
      <c r="DQH1" s="6"/>
      <c r="DQI1" s="6"/>
      <c r="DQJ1" s="6"/>
      <c r="DQK1" s="6"/>
      <c r="DQL1" s="6"/>
      <c r="DQM1" s="6"/>
      <c r="DQN1" s="6"/>
      <c r="DQO1" s="6"/>
      <c r="DQP1" s="6"/>
      <c r="DQQ1" s="6"/>
      <c r="DQR1" s="6"/>
      <c r="DQS1" s="6"/>
      <c r="DQT1" s="6"/>
      <c r="DQU1" s="6"/>
      <c r="DQV1" s="6"/>
      <c r="DQW1" s="6"/>
      <c r="DQX1" s="6"/>
      <c r="DQY1" s="6"/>
      <c r="DQZ1" s="6"/>
      <c r="DRA1" s="6"/>
      <c r="DRB1" s="6"/>
      <c r="DRC1" s="6"/>
      <c r="DRD1" s="6"/>
      <c r="DRE1" s="6"/>
      <c r="DRF1" s="6"/>
      <c r="DRG1" s="6"/>
      <c r="DRH1" s="6"/>
      <c r="DRI1" s="6"/>
      <c r="DRJ1" s="6"/>
      <c r="DRK1" s="6"/>
      <c r="DRL1" s="6"/>
      <c r="DRM1" s="6"/>
      <c r="DRN1" s="6"/>
      <c r="DRO1" s="6"/>
      <c r="DRP1" s="6"/>
      <c r="DRQ1" s="6"/>
      <c r="DRR1" s="6"/>
      <c r="DRS1" s="6"/>
      <c r="DRT1" s="6"/>
      <c r="DRU1" s="6"/>
      <c r="DRV1" s="6"/>
      <c r="DRW1" s="6"/>
      <c r="DRX1" s="6"/>
      <c r="DRY1" s="6"/>
      <c r="DRZ1" s="6"/>
      <c r="DSA1" s="6"/>
      <c r="DSB1" s="6"/>
      <c r="DSC1" s="6"/>
      <c r="DSD1" s="6"/>
      <c r="DSE1" s="6"/>
      <c r="DSF1" s="6"/>
      <c r="DSG1" s="6"/>
      <c r="DSH1" s="6"/>
      <c r="DSI1" s="6"/>
      <c r="DSJ1" s="6"/>
      <c r="DSK1" s="6"/>
      <c r="DSL1" s="6"/>
      <c r="DSM1" s="6"/>
      <c r="DSN1" s="6"/>
      <c r="DSO1" s="6"/>
      <c r="DSP1" s="6"/>
      <c r="DSQ1" s="6"/>
      <c r="DSR1" s="6"/>
      <c r="DSS1" s="6"/>
      <c r="DST1" s="6"/>
      <c r="DSU1" s="6"/>
      <c r="DSV1" s="6"/>
      <c r="DSW1" s="6"/>
      <c r="DSX1" s="6"/>
      <c r="DSY1" s="6"/>
      <c r="DSZ1" s="6"/>
      <c r="DTA1" s="6"/>
      <c r="DTB1" s="6"/>
      <c r="DTC1" s="6"/>
      <c r="DTD1" s="6"/>
      <c r="DTE1" s="6"/>
      <c r="DTF1" s="6"/>
      <c r="DTG1" s="6"/>
      <c r="DTH1" s="6"/>
      <c r="DTI1" s="6"/>
      <c r="DTJ1" s="6"/>
      <c r="DTK1" s="6"/>
      <c r="DTL1" s="6"/>
      <c r="DTM1" s="6"/>
      <c r="DTN1" s="6"/>
      <c r="DTO1" s="6"/>
      <c r="DTP1" s="6"/>
      <c r="DTQ1" s="6"/>
      <c r="DTR1" s="6"/>
      <c r="DTS1" s="6"/>
      <c r="DTT1" s="6"/>
      <c r="DTU1" s="6"/>
      <c r="DTV1" s="6"/>
      <c r="DTW1" s="6"/>
      <c r="DTX1" s="6"/>
      <c r="DTY1" s="6"/>
      <c r="DTZ1" s="6"/>
      <c r="DUA1" s="6"/>
      <c r="DUB1" s="6"/>
      <c r="DUC1" s="6"/>
      <c r="DUD1" s="6"/>
      <c r="DUE1" s="6"/>
      <c r="DUF1" s="6"/>
      <c r="DUG1" s="6"/>
      <c r="DUH1" s="6"/>
      <c r="DUI1" s="6"/>
      <c r="DUJ1" s="6"/>
      <c r="DUK1" s="6"/>
      <c r="DUL1" s="6"/>
      <c r="DUM1" s="6"/>
      <c r="DUN1" s="6"/>
      <c r="DUO1" s="6"/>
      <c r="DUP1" s="6"/>
      <c r="DUQ1" s="6"/>
      <c r="DUR1" s="6"/>
      <c r="DUS1" s="6"/>
      <c r="DUT1" s="6"/>
      <c r="DUU1" s="6"/>
      <c r="DUV1" s="6"/>
      <c r="DUW1" s="6"/>
      <c r="DUX1" s="6"/>
      <c r="DUY1" s="6"/>
      <c r="DUZ1" s="6"/>
      <c r="DVA1" s="6"/>
      <c r="DVB1" s="6"/>
      <c r="DVC1" s="6"/>
      <c r="DVD1" s="6"/>
      <c r="DVE1" s="6"/>
      <c r="DVF1" s="6"/>
      <c r="DVG1" s="6"/>
      <c r="DVH1" s="6"/>
      <c r="DVI1" s="6"/>
      <c r="DVJ1" s="6"/>
      <c r="DVK1" s="6"/>
      <c r="DVL1" s="6"/>
      <c r="DVM1" s="6"/>
      <c r="DVN1" s="6"/>
      <c r="DVO1" s="6"/>
      <c r="DVP1" s="6"/>
      <c r="DVQ1" s="6"/>
      <c r="DVR1" s="6"/>
      <c r="DVS1" s="6"/>
      <c r="DVT1" s="6"/>
      <c r="DVU1" s="6"/>
      <c r="DVV1" s="6"/>
      <c r="DVW1" s="6"/>
      <c r="DVX1" s="6"/>
      <c r="DVY1" s="6"/>
      <c r="DVZ1" s="6"/>
      <c r="DWA1" s="6"/>
      <c r="DWB1" s="6"/>
      <c r="DWC1" s="6"/>
      <c r="DWD1" s="6"/>
      <c r="DWE1" s="6"/>
      <c r="DWF1" s="6"/>
      <c r="DWG1" s="6"/>
      <c r="DWH1" s="6"/>
      <c r="DWI1" s="6"/>
      <c r="DWJ1" s="6"/>
      <c r="DWK1" s="6"/>
      <c r="DWL1" s="6"/>
      <c r="DWM1" s="6"/>
      <c r="DWN1" s="6"/>
      <c r="DWO1" s="6"/>
      <c r="DWP1" s="6"/>
      <c r="DWQ1" s="6"/>
      <c r="DWR1" s="6"/>
      <c r="DWS1" s="6"/>
      <c r="DWT1" s="6"/>
      <c r="DWU1" s="6"/>
      <c r="DWV1" s="6"/>
      <c r="DWW1" s="6"/>
      <c r="DWX1" s="6"/>
      <c r="DWY1" s="6"/>
      <c r="DWZ1" s="6"/>
      <c r="DXA1" s="6"/>
      <c r="DXB1" s="6"/>
      <c r="DXC1" s="6"/>
      <c r="DXD1" s="6"/>
      <c r="DXE1" s="6"/>
      <c r="DXF1" s="6"/>
      <c r="DXG1" s="6"/>
      <c r="DXH1" s="6"/>
      <c r="DXI1" s="6"/>
      <c r="DXJ1" s="6"/>
      <c r="DXK1" s="6"/>
      <c r="DXL1" s="6"/>
      <c r="DXM1" s="6"/>
      <c r="DXN1" s="6"/>
      <c r="DXO1" s="6"/>
      <c r="DXP1" s="6"/>
      <c r="DXQ1" s="6"/>
      <c r="DXR1" s="6"/>
      <c r="DXS1" s="6"/>
      <c r="DXT1" s="6"/>
      <c r="DXU1" s="6"/>
      <c r="DXV1" s="6"/>
      <c r="DXW1" s="6"/>
      <c r="DXX1" s="6"/>
      <c r="DXY1" s="6"/>
      <c r="DXZ1" s="6"/>
      <c r="DYA1" s="6"/>
      <c r="DYB1" s="6"/>
      <c r="DYC1" s="6"/>
      <c r="DYD1" s="6"/>
      <c r="DYE1" s="6"/>
      <c r="DYF1" s="6"/>
      <c r="DYG1" s="6"/>
      <c r="DYH1" s="6"/>
      <c r="DYI1" s="6"/>
      <c r="DYJ1" s="6"/>
      <c r="DYK1" s="6"/>
      <c r="DYL1" s="6"/>
      <c r="DYM1" s="6"/>
      <c r="DYN1" s="6"/>
      <c r="DYO1" s="6"/>
      <c r="DYP1" s="6"/>
      <c r="DYQ1" s="6"/>
      <c r="DYR1" s="6"/>
      <c r="DYS1" s="6"/>
      <c r="DYT1" s="6"/>
      <c r="DYU1" s="6"/>
      <c r="DYV1" s="6"/>
      <c r="DYW1" s="6"/>
      <c r="DYX1" s="6"/>
      <c r="DYY1" s="6"/>
      <c r="DYZ1" s="6"/>
      <c r="DZA1" s="6"/>
      <c r="DZB1" s="6"/>
      <c r="DZC1" s="6"/>
      <c r="DZD1" s="6"/>
      <c r="DZE1" s="6"/>
      <c r="DZF1" s="6"/>
      <c r="DZG1" s="6"/>
      <c r="DZH1" s="6"/>
      <c r="DZI1" s="6"/>
      <c r="DZJ1" s="6"/>
      <c r="DZK1" s="6"/>
      <c r="DZL1" s="6"/>
      <c r="DZM1" s="6"/>
      <c r="DZN1" s="6"/>
      <c r="DZO1" s="6"/>
      <c r="DZP1" s="6"/>
      <c r="DZQ1" s="6"/>
      <c r="DZR1" s="6"/>
      <c r="DZS1" s="6"/>
      <c r="DZT1" s="6"/>
      <c r="DZU1" s="6"/>
      <c r="DZV1" s="6"/>
      <c r="DZW1" s="6"/>
      <c r="DZX1" s="6"/>
      <c r="DZY1" s="6"/>
      <c r="DZZ1" s="6"/>
      <c r="EAA1" s="6"/>
      <c r="EAB1" s="6"/>
      <c r="EAC1" s="6"/>
      <c r="EAD1" s="6"/>
      <c r="EAE1" s="6"/>
      <c r="EAF1" s="6"/>
      <c r="EAG1" s="6"/>
      <c r="EAH1" s="6"/>
      <c r="EAI1" s="6"/>
      <c r="EAJ1" s="6"/>
      <c r="EAK1" s="6"/>
      <c r="EAL1" s="6"/>
      <c r="EAM1" s="6"/>
      <c r="EAN1" s="6"/>
      <c r="EAO1" s="6"/>
      <c r="EAP1" s="6"/>
      <c r="EAQ1" s="6"/>
      <c r="EAR1" s="6"/>
      <c r="EAS1" s="6"/>
      <c r="EAT1" s="6"/>
      <c r="EAU1" s="6"/>
      <c r="EAV1" s="6"/>
      <c r="EAW1" s="6"/>
      <c r="EAX1" s="6"/>
      <c r="EAY1" s="6"/>
      <c r="EAZ1" s="6"/>
      <c r="EBA1" s="6"/>
      <c r="EBB1" s="6"/>
      <c r="EBC1" s="6"/>
      <c r="EBD1" s="6"/>
      <c r="EBE1" s="6"/>
      <c r="EBF1" s="6"/>
      <c r="EBG1" s="6"/>
      <c r="EBH1" s="6"/>
      <c r="EBI1" s="6"/>
      <c r="EBJ1" s="6"/>
      <c r="EBK1" s="6"/>
      <c r="EBL1" s="6"/>
      <c r="EBM1" s="6"/>
      <c r="EBN1" s="6"/>
      <c r="EBO1" s="6"/>
      <c r="EBP1" s="6"/>
      <c r="EBQ1" s="6"/>
      <c r="EBR1" s="6"/>
      <c r="EBS1" s="6"/>
      <c r="EBT1" s="6"/>
      <c r="EBU1" s="6"/>
      <c r="EBV1" s="6"/>
      <c r="EBW1" s="6"/>
      <c r="EBX1" s="6"/>
      <c r="EBY1" s="6"/>
      <c r="EBZ1" s="6"/>
      <c r="ECA1" s="6"/>
      <c r="ECB1" s="6"/>
      <c r="ECC1" s="6"/>
      <c r="ECD1" s="6"/>
      <c r="ECE1" s="6"/>
      <c r="ECF1" s="6"/>
      <c r="ECG1" s="6"/>
      <c r="ECH1" s="6"/>
      <c r="ECI1" s="6"/>
      <c r="ECJ1" s="6"/>
      <c r="ECK1" s="6"/>
      <c r="ECL1" s="6"/>
      <c r="ECM1" s="6"/>
      <c r="ECN1" s="6"/>
      <c r="ECO1" s="6"/>
      <c r="ECP1" s="6"/>
      <c r="ECQ1" s="6"/>
      <c r="ECR1" s="6"/>
      <c r="ECS1" s="6"/>
      <c r="ECT1" s="6"/>
      <c r="ECU1" s="6"/>
      <c r="ECV1" s="6"/>
      <c r="ECW1" s="6"/>
      <c r="ECX1" s="6"/>
      <c r="ECY1" s="6"/>
      <c r="ECZ1" s="6"/>
      <c r="EDA1" s="6"/>
      <c r="EDB1" s="6"/>
      <c r="EDC1" s="6"/>
      <c r="EDD1" s="6"/>
      <c r="EDE1" s="6"/>
      <c r="EDF1" s="6"/>
      <c r="EDG1" s="6"/>
      <c r="EDH1" s="6"/>
      <c r="EDI1" s="6"/>
      <c r="EDJ1" s="6"/>
      <c r="EDK1" s="6"/>
      <c r="EDL1" s="6"/>
      <c r="EDM1" s="6"/>
      <c r="EDN1" s="6"/>
      <c r="EDO1" s="6"/>
      <c r="EDP1" s="6"/>
      <c r="EDQ1" s="6"/>
      <c r="EDR1" s="6"/>
      <c r="EDS1" s="6"/>
      <c r="EDT1" s="6"/>
      <c r="EDU1" s="6"/>
      <c r="EDV1" s="6"/>
      <c r="EDW1" s="6"/>
      <c r="EDX1" s="6"/>
      <c r="EDY1" s="6"/>
      <c r="EDZ1" s="6"/>
      <c r="EEA1" s="6"/>
      <c r="EEB1" s="6"/>
      <c r="EEC1" s="6"/>
      <c r="EED1" s="6"/>
      <c r="EEE1" s="6"/>
      <c r="EEF1" s="6"/>
      <c r="EEG1" s="6"/>
      <c r="EEH1" s="6"/>
      <c r="EEI1" s="6"/>
      <c r="EEJ1" s="6"/>
      <c r="EEK1" s="6"/>
      <c r="EEL1" s="6"/>
      <c r="EEM1" s="6"/>
      <c r="EEN1" s="6"/>
      <c r="EEO1" s="6"/>
      <c r="EEP1" s="6"/>
      <c r="EEQ1" s="6"/>
      <c r="EER1" s="6"/>
      <c r="EES1" s="6"/>
      <c r="EET1" s="6"/>
      <c r="EEU1" s="6"/>
      <c r="EEV1" s="6"/>
      <c r="EEW1" s="6"/>
      <c r="EEX1" s="6"/>
      <c r="EEY1" s="6"/>
      <c r="EEZ1" s="6"/>
      <c r="EFA1" s="6"/>
      <c r="EFB1" s="6"/>
      <c r="EFC1" s="6"/>
      <c r="EFD1" s="6"/>
      <c r="EFE1" s="6"/>
      <c r="EFF1" s="6"/>
      <c r="EFG1" s="6"/>
      <c r="EFH1" s="6"/>
      <c r="EFI1" s="6"/>
      <c r="EFJ1" s="6"/>
      <c r="EFK1" s="6"/>
      <c r="EFL1" s="6"/>
      <c r="EFM1" s="6"/>
      <c r="EFN1" s="6"/>
      <c r="EFO1" s="6"/>
      <c r="EFP1" s="6"/>
      <c r="EFQ1" s="6"/>
      <c r="EFR1" s="6"/>
      <c r="EFS1" s="6"/>
      <c r="EFT1" s="6"/>
      <c r="EFU1" s="6"/>
      <c r="EFV1" s="6"/>
      <c r="EFW1" s="6"/>
      <c r="EFX1" s="6"/>
      <c r="EFY1" s="6"/>
      <c r="EFZ1" s="6"/>
      <c r="EGA1" s="6"/>
      <c r="EGB1" s="6"/>
      <c r="EGC1" s="6"/>
      <c r="EGD1" s="6"/>
      <c r="EGE1" s="6"/>
      <c r="EGF1" s="6"/>
      <c r="EGG1" s="6"/>
      <c r="EGH1" s="6"/>
      <c r="EGI1" s="6"/>
      <c r="EGJ1" s="6"/>
      <c r="EGK1" s="6"/>
      <c r="EGL1" s="6"/>
      <c r="EGM1" s="6"/>
      <c r="EGN1" s="6"/>
      <c r="EGO1" s="6"/>
      <c r="EGP1" s="6"/>
      <c r="EGQ1" s="6"/>
      <c r="EGR1" s="6"/>
      <c r="EGS1" s="6"/>
      <c r="EGT1" s="6"/>
      <c r="EGU1" s="6"/>
      <c r="EGV1" s="6"/>
      <c r="EGW1" s="6"/>
      <c r="EGX1" s="6"/>
      <c r="EGY1" s="6"/>
      <c r="EGZ1" s="6"/>
      <c r="EHA1" s="6"/>
      <c r="EHB1" s="6"/>
      <c r="EHC1" s="6"/>
      <c r="EHD1" s="6"/>
      <c r="EHE1" s="6"/>
      <c r="EHF1" s="6"/>
      <c r="EHG1" s="6"/>
      <c r="EHH1" s="6"/>
      <c r="EHI1" s="6"/>
      <c r="EHJ1" s="6"/>
      <c r="EHK1" s="6"/>
      <c r="EHL1" s="6"/>
      <c r="EHM1" s="6"/>
      <c r="EHN1" s="6"/>
      <c r="EHO1" s="6"/>
      <c r="EHP1" s="6"/>
      <c r="EHQ1" s="6"/>
      <c r="EHR1" s="6"/>
      <c r="EHS1" s="6"/>
      <c r="EHT1" s="6"/>
      <c r="EHU1" s="6"/>
      <c r="EHV1" s="6"/>
      <c r="EHW1" s="6"/>
      <c r="EHX1" s="6"/>
      <c r="EHY1" s="6"/>
      <c r="EHZ1" s="6"/>
      <c r="EIA1" s="6"/>
      <c r="EIB1" s="6"/>
      <c r="EIC1" s="6"/>
      <c r="EID1" s="6"/>
      <c r="EIE1" s="6"/>
      <c r="EIF1" s="6"/>
      <c r="EIG1" s="6"/>
      <c r="EIH1" s="6"/>
      <c r="EII1" s="6"/>
      <c r="EIJ1" s="6"/>
      <c r="EIK1" s="6"/>
      <c r="EIL1" s="6"/>
      <c r="EIM1" s="6"/>
      <c r="EIN1" s="6"/>
      <c r="EIO1" s="6"/>
      <c r="EIP1" s="6"/>
      <c r="EIQ1" s="6"/>
      <c r="EIR1" s="6"/>
      <c r="EIS1" s="6"/>
      <c r="EIT1" s="6"/>
      <c r="EIU1" s="6"/>
      <c r="EIV1" s="6"/>
      <c r="EIW1" s="6"/>
      <c r="EIX1" s="6"/>
      <c r="EIY1" s="6"/>
      <c r="EIZ1" s="6"/>
      <c r="EJA1" s="6"/>
      <c r="EJB1" s="6"/>
      <c r="EJC1" s="6"/>
      <c r="EJD1" s="6"/>
      <c r="EJE1" s="6"/>
      <c r="EJF1" s="6"/>
      <c r="EJG1" s="6"/>
      <c r="EJH1" s="6"/>
      <c r="EJI1" s="6"/>
      <c r="EJJ1" s="6"/>
      <c r="EJK1" s="6"/>
      <c r="EJL1" s="6"/>
      <c r="EJM1" s="6"/>
      <c r="EJN1" s="6"/>
      <c r="EJO1" s="6"/>
      <c r="EJP1" s="6"/>
      <c r="EJQ1" s="6"/>
      <c r="EJR1" s="6"/>
      <c r="EJS1" s="6"/>
      <c r="EJT1" s="6"/>
      <c r="EJU1" s="6"/>
      <c r="EJV1" s="6"/>
      <c r="EJW1" s="6"/>
      <c r="EJX1" s="6"/>
      <c r="EJY1" s="6"/>
      <c r="EJZ1" s="6"/>
      <c r="EKA1" s="6"/>
      <c r="EKB1" s="6"/>
      <c r="EKC1" s="6"/>
      <c r="EKD1" s="6"/>
      <c r="EKE1" s="6"/>
      <c r="EKF1" s="6"/>
      <c r="EKG1" s="6"/>
      <c r="EKH1" s="6"/>
      <c r="EKI1" s="6"/>
      <c r="EKJ1" s="6"/>
      <c r="EKK1" s="6"/>
      <c r="EKL1" s="6"/>
      <c r="EKM1" s="6"/>
      <c r="EKN1" s="6"/>
      <c r="EKO1" s="6"/>
      <c r="EKP1" s="6"/>
      <c r="EKQ1" s="6"/>
      <c r="EKR1" s="6"/>
      <c r="EKS1" s="6"/>
      <c r="EKT1" s="6"/>
      <c r="EKU1" s="6"/>
      <c r="EKV1" s="6"/>
      <c r="EKW1" s="6"/>
      <c r="EKX1" s="6"/>
      <c r="EKY1" s="6"/>
      <c r="EKZ1" s="6"/>
      <c r="ELA1" s="6"/>
      <c r="ELB1" s="6"/>
      <c r="ELC1" s="6"/>
      <c r="ELD1" s="6"/>
      <c r="ELE1" s="6"/>
      <c r="ELF1" s="6"/>
      <c r="ELG1" s="6"/>
      <c r="ELH1" s="6"/>
      <c r="ELI1" s="6"/>
      <c r="ELJ1" s="6"/>
      <c r="ELK1" s="6"/>
      <c r="ELL1" s="6"/>
      <c r="ELM1" s="6"/>
      <c r="ELN1" s="6"/>
      <c r="ELO1" s="6"/>
      <c r="ELP1" s="6"/>
      <c r="ELQ1" s="6"/>
      <c r="ELR1" s="6"/>
      <c r="ELS1" s="6"/>
      <c r="ELT1" s="6"/>
      <c r="ELU1" s="6"/>
      <c r="ELV1" s="6"/>
      <c r="ELW1" s="6"/>
      <c r="ELX1" s="6"/>
      <c r="ELY1" s="6"/>
      <c r="ELZ1" s="6"/>
      <c r="EMA1" s="6"/>
      <c r="EMB1" s="6"/>
      <c r="EMC1" s="6"/>
      <c r="EMD1" s="6"/>
      <c r="EME1" s="6"/>
      <c r="EMF1" s="6"/>
      <c r="EMG1" s="6"/>
      <c r="EMH1" s="6"/>
      <c r="EMI1" s="6"/>
      <c r="EMJ1" s="6"/>
      <c r="EMK1" s="6"/>
      <c r="EML1" s="6"/>
      <c r="EMM1" s="6"/>
      <c r="EMN1" s="6"/>
      <c r="EMO1" s="6"/>
      <c r="EMP1" s="6"/>
      <c r="EMQ1" s="6"/>
      <c r="EMR1" s="6"/>
      <c r="EMS1" s="6"/>
      <c r="EMT1" s="6"/>
      <c r="EMU1" s="6"/>
      <c r="EMV1" s="6"/>
      <c r="EMW1" s="6"/>
      <c r="EMX1" s="6"/>
      <c r="EMY1" s="6"/>
      <c r="EMZ1" s="6"/>
      <c r="ENA1" s="6"/>
      <c r="ENB1" s="6"/>
      <c r="ENC1" s="6"/>
      <c r="END1" s="6"/>
      <c r="ENE1" s="6"/>
      <c r="ENF1" s="6"/>
      <c r="ENG1" s="6"/>
      <c r="ENH1" s="6"/>
      <c r="ENI1" s="6"/>
      <c r="ENJ1" s="6"/>
      <c r="ENK1" s="6"/>
      <c r="ENL1" s="6"/>
      <c r="ENM1" s="6"/>
      <c r="ENN1" s="6"/>
      <c r="ENO1" s="6"/>
      <c r="ENP1" s="6"/>
      <c r="ENQ1" s="6"/>
      <c r="ENR1" s="6"/>
      <c r="ENS1" s="6"/>
      <c r="ENT1" s="6"/>
      <c r="ENU1" s="6"/>
      <c r="ENV1" s="6"/>
      <c r="ENW1" s="6"/>
      <c r="ENX1" s="6"/>
      <c r="ENY1" s="6"/>
      <c r="ENZ1" s="6"/>
      <c r="EOA1" s="6"/>
      <c r="EOB1" s="6"/>
      <c r="EOC1" s="6"/>
      <c r="EOD1" s="6"/>
      <c r="EOE1" s="6"/>
      <c r="EOF1" s="6"/>
      <c r="EOG1" s="6"/>
      <c r="EOH1" s="6"/>
      <c r="EOI1" s="6"/>
      <c r="EOJ1" s="6"/>
      <c r="EOK1" s="6"/>
      <c r="EOL1" s="6"/>
      <c r="EOM1" s="6"/>
      <c r="EON1" s="6"/>
      <c r="EOO1" s="6"/>
      <c r="EOP1" s="6"/>
      <c r="EOQ1" s="6"/>
      <c r="EOR1" s="6"/>
      <c r="EOS1" s="6"/>
      <c r="EOT1" s="6"/>
      <c r="EOU1" s="6"/>
      <c r="EOV1" s="6"/>
      <c r="EOW1" s="6"/>
      <c r="EOX1" s="6"/>
      <c r="EOY1" s="6"/>
      <c r="EOZ1" s="6"/>
      <c r="EPA1" s="6"/>
      <c r="EPB1" s="6"/>
      <c r="EPC1" s="6"/>
      <c r="EPD1" s="6"/>
      <c r="EPE1" s="6"/>
      <c r="EPF1" s="6"/>
      <c r="EPG1" s="6"/>
      <c r="EPH1" s="6"/>
      <c r="EPI1" s="6"/>
      <c r="EPJ1" s="6"/>
      <c r="EPK1" s="6"/>
      <c r="EPL1" s="6"/>
      <c r="EPM1" s="6"/>
      <c r="EPN1" s="6"/>
      <c r="EPO1" s="6"/>
      <c r="EPP1" s="6"/>
      <c r="EPQ1" s="6"/>
      <c r="EPR1" s="6"/>
      <c r="EPS1" s="6"/>
      <c r="EPT1" s="6"/>
      <c r="EPU1" s="6"/>
      <c r="EPV1" s="6"/>
      <c r="EPW1" s="6"/>
      <c r="EPX1" s="6"/>
      <c r="EPY1" s="6"/>
      <c r="EPZ1" s="6"/>
      <c r="EQA1" s="6"/>
      <c r="EQB1" s="6"/>
      <c r="EQC1" s="6"/>
      <c r="EQD1" s="6"/>
      <c r="EQE1" s="6"/>
      <c r="EQF1" s="6"/>
      <c r="EQG1" s="6"/>
      <c r="EQH1" s="6"/>
      <c r="EQI1" s="6"/>
      <c r="EQJ1" s="6"/>
      <c r="EQK1" s="6"/>
      <c r="EQL1" s="6"/>
      <c r="EQM1" s="6"/>
      <c r="EQN1" s="6"/>
      <c r="EQO1" s="6"/>
      <c r="EQP1" s="6"/>
      <c r="EQQ1" s="6"/>
      <c r="EQR1" s="6"/>
      <c r="EQS1" s="6"/>
      <c r="EQT1" s="6"/>
      <c r="EQU1" s="6"/>
      <c r="EQV1" s="6"/>
      <c r="EQW1" s="6"/>
      <c r="EQX1" s="6"/>
      <c r="EQY1" s="6"/>
      <c r="EQZ1" s="6"/>
      <c r="ERA1" s="6"/>
      <c r="ERB1" s="6"/>
      <c r="ERC1" s="6"/>
      <c r="ERD1" s="6"/>
      <c r="ERE1" s="6"/>
      <c r="ERF1" s="6"/>
      <c r="ERG1" s="6"/>
      <c r="ERH1" s="6"/>
      <c r="ERI1" s="6"/>
      <c r="ERJ1" s="6"/>
      <c r="ERK1" s="6"/>
      <c r="ERL1" s="6"/>
      <c r="ERM1" s="6"/>
      <c r="ERN1" s="6"/>
      <c r="ERO1" s="6"/>
      <c r="ERP1" s="6"/>
      <c r="ERQ1" s="6"/>
      <c r="ERR1" s="6"/>
      <c r="ERS1" s="6"/>
      <c r="ERT1" s="6"/>
      <c r="ERU1" s="6"/>
      <c r="ERV1" s="6"/>
      <c r="ERW1" s="6"/>
      <c r="ERX1" s="6"/>
      <c r="ERY1" s="6"/>
      <c r="ERZ1" s="6"/>
      <c r="ESA1" s="6"/>
      <c r="ESB1" s="6"/>
      <c r="ESC1" s="6"/>
      <c r="ESD1" s="6"/>
      <c r="ESE1" s="6"/>
      <c r="ESF1" s="6"/>
      <c r="ESG1" s="6"/>
      <c r="ESH1" s="6"/>
      <c r="ESI1" s="6"/>
      <c r="ESJ1" s="6"/>
      <c r="ESK1" s="6"/>
      <c r="ESL1" s="6"/>
      <c r="ESM1" s="6"/>
      <c r="ESN1" s="6"/>
      <c r="ESO1" s="6"/>
      <c r="ESP1" s="6"/>
      <c r="ESQ1" s="6"/>
      <c r="ESR1" s="6"/>
      <c r="ESS1" s="6"/>
      <c r="EST1" s="6"/>
      <c r="ESU1" s="6"/>
      <c r="ESV1" s="6"/>
      <c r="ESW1" s="6"/>
      <c r="ESX1" s="6"/>
      <c r="ESY1" s="6"/>
      <c r="ESZ1" s="6"/>
      <c r="ETA1" s="6"/>
      <c r="ETB1" s="6"/>
      <c r="ETC1" s="6"/>
      <c r="ETD1" s="6"/>
      <c r="ETE1" s="6"/>
      <c r="ETF1" s="6"/>
      <c r="ETG1" s="6"/>
      <c r="ETH1" s="6"/>
      <c r="ETI1" s="6"/>
      <c r="ETJ1" s="6"/>
      <c r="ETK1" s="6"/>
      <c r="ETL1" s="6"/>
      <c r="ETM1" s="6"/>
      <c r="ETN1" s="6"/>
      <c r="ETO1" s="6"/>
      <c r="ETP1" s="6"/>
      <c r="ETQ1" s="6"/>
      <c r="ETR1" s="6"/>
      <c r="ETS1" s="6"/>
      <c r="ETT1" s="6"/>
      <c r="ETU1" s="6"/>
      <c r="ETV1" s="6"/>
      <c r="ETW1" s="6"/>
      <c r="ETX1" s="6"/>
      <c r="ETY1" s="6"/>
      <c r="ETZ1" s="6"/>
      <c r="EUA1" s="6"/>
      <c r="EUB1" s="6"/>
      <c r="EUC1" s="6"/>
      <c r="EUD1" s="6"/>
      <c r="EUE1" s="6"/>
      <c r="EUF1" s="6"/>
      <c r="EUG1" s="6"/>
      <c r="EUH1" s="6"/>
      <c r="EUI1" s="6"/>
      <c r="EUJ1" s="6"/>
      <c r="EUK1" s="6"/>
      <c r="EUL1" s="6"/>
      <c r="EUM1" s="6"/>
      <c r="EUN1" s="6"/>
      <c r="EUO1" s="6"/>
      <c r="EUP1" s="6"/>
      <c r="EUQ1" s="6"/>
      <c r="EUR1" s="6"/>
      <c r="EUS1" s="6"/>
      <c r="EUT1" s="6"/>
      <c r="EUU1" s="6"/>
      <c r="EUV1" s="6"/>
      <c r="EUW1" s="6"/>
      <c r="EUX1" s="6"/>
      <c r="EUY1" s="6"/>
      <c r="EUZ1" s="6"/>
      <c r="EVA1" s="6"/>
      <c r="EVB1" s="6"/>
      <c r="EVC1" s="6"/>
      <c r="EVD1" s="6"/>
      <c r="EVE1" s="6"/>
      <c r="EVF1" s="6"/>
      <c r="EVG1" s="6"/>
      <c r="EVH1" s="6"/>
      <c r="EVI1" s="6"/>
      <c r="EVJ1" s="6"/>
      <c r="EVK1" s="6"/>
      <c r="EVL1" s="6"/>
      <c r="EVM1" s="6"/>
      <c r="EVN1" s="6"/>
      <c r="EVO1" s="6"/>
      <c r="EVP1" s="6"/>
      <c r="EVQ1" s="6"/>
      <c r="EVR1" s="6"/>
      <c r="EVS1" s="6"/>
      <c r="EVT1" s="6"/>
      <c r="EVU1" s="6"/>
      <c r="EVV1" s="6"/>
      <c r="EVW1" s="6"/>
      <c r="EVX1" s="6"/>
      <c r="EVY1" s="6"/>
      <c r="EVZ1" s="6"/>
      <c r="EWA1" s="6"/>
      <c r="EWB1" s="6"/>
      <c r="EWC1" s="6"/>
      <c r="EWD1" s="6"/>
      <c r="EWE1" s="6"/>
      <c r="EWF1" s="6"/>
      <c r="EWG1" s="6"/>
      <c r="EWH1" s="6"/>
      <c r="EWI1" s="6"/>
      <c r="EWJ1" s="6"/>
      <c r="EWK1" s="6"/>
      <c r="EWL1" s="6"/>
      <c r="EWM1" s="6"/>
      <c r="EWN1" s="6"/>
      <c r="EWO1" s="6"/>
      <c r="EWP1" s="6"/>
      <c r="EWQ1" s="6"/>
      <c r="EWR1" s="6"/>
      <c r="EWS1" s="6"/>
      <c r="EWT1" s="6"/>
      <c r="EWU1" s="6"/>
      <c r="EWV1" s="6"/>
      <c r="EWW1" s="6"/>
      <c r="EWX1" s="6"/>
      <c r="EWY1" s="6"/>
      <c r="EWZ1" s="6"/>
      <c r="EXA1" s="6"/>
      <c r="EXB1" s="6"/>
      <c r="EXC1" s="6"/>
      <c r="EXD1" s="6"/>
      <c r="EXE1" s="6"/>
      <c r="EXF1" s="6"/>
      <c r="EXG1" s="6"/>
      <c r="EXH1" s="6"/>
      <c r="EXI1" s="6"/>
      <c r="EXJ1" s="6"/>
      <c r="EXK1" s="6"/>
      <c r="EXL1" s="6"/>
      <c r="EXM1" s="6"/>
      <c r="EXN1" s="6"/>
      <c r="EXO1" s="6"/>
      <c r="EXP1" s="6"/>
      <c r="EXQ1" s="6"/>
      <c r="EXR1" s="6"/>
      <c r="EXS1" s="6"/>
      <c r="EXT1" s="6"/>
      <c r="EXU1" s="6"/>
      <c r="EXV1" s="6"/>
      <c r="EXW1" s="6"/>
      <c r="EXX1" s="6"/>
      <c r="EXY1" s="6"/>
      <c r="EXZ1" s="6"/>
      <c r="EYA1" s="6"/>
      <c r="EYB1" s="6"/>
      <c r="EYC1" s="6"/>
      <c r="EYD1" s="6"/>
      <c r="EYE1" s="6"/>
      <c r="EYF1" s="6"/>
      <c r="EYG1" s="6"/>
      <c r="EYH1" s="6"/>
      <c r="EYI1" s="6"/>
      <c r="EYJ1" s="6"/>
      <c r="EYK1" s="6"/>
      <c r="EYL1" s="6"/>
      <c r="EYM1" s="6"/>
      <c r="EYN1" s="6"/>
      <c r="EYO1" s="6"/>
      <c r="EYP1" s="6"/>
      <c r="EYQ1" s="6"/>
      <c r="EYR1" s="6"/>
      <c r="EYS1" s="6"/>
      <c r="EYT1" s="6"/>
      <c r="EYU1" s="6"/>
      <c r="EYV1" s="6"/>
      <c r="EYW1" s="6"/>
      <c r="EYX1" s="6"/>
      <c r="EYY1" s="6"/>
      <c r="EYZ1" s="6"/>
      <c r="EZA1" s="6"/>
      <c r="EZB1" s="6"/>
      <c r="EZC1" s="6"/>
      <c r="EZD1" s="6"/>
      <c r="EZE1" s="6"/>
      <c r="EZF1" s="6"/>
      <c r="EZG1" s="6"/>
      <c r="EZH1" s="6"/>
      <c r="EZI1" s="6"/>
      <c r="EZJ1" s="6"/>
      <c r="EZK1" s="6"/>
      <c r="EZL1" s="6"/>
      <c r="EZM1" s="6"/>
      <c r="EZN1" s="6"/>
      <c r="EZO1" s="6"/>
      <c r="EZP1" s="6"/>
      <c r="EZQ1" s="6"/>
      <c r="EZR1" s="6"/>
      <c r="EZS1" s="6"/>
      <c r="EZT1" s="6"/>
      <c r="EZU1" s="6"/>
      <c r="EZV1" s="6"/>
      <c r="EZW1" s="6"/>
      <c r="EZX1" s="6"/>
      <c r="EZY1" s="6"/>
      <c r="EZZ1" s="6"/>
      <c r="FAA1" s="6"/>
      <c r="FAB1" s="6"/>
      <c r="FAC1" s="6"/>
      <c r="FAD1" s="6"/>
      <c r="FAE1" s="6"/>
      <c r="FAF1" s="6"/>
      <c r="FAG1" s="6"/>
      <c r="FAH1" s="6"/>
      <c r="FAI1" s="6"/>
      <c r="FAJ1" s="6"/>
      <c r="FAK1" s="6"/>
      <c r="FAL1" s="6"/>
      <c r="FAM1" s="6"/>
      <c r="FAN1" s="6"/>
      <c r="FAO1" s="6"/>
      <c r="FAP1" s="6"/>
      <c r="FAQ1" s="6"/>
      <c r="FAR1" s="6"/>
      <c r="FAS1" s="6"/>
      <c r="FAT1" s="6"/>
      <c r="FAU1" s="6"/>
      <c r="FAV1" s="6"/>
      <c r="FAW1" s="6"/>
      <c r="FAX1" s="6"/>
      <c r="FAY1" s="6"/>
      <c r="FAZ1" s="6"/>
      <c r="FBA1" s="6"/>
      <c r="FBB1" s="6"/>
      <c r="FBC1" s="6"/>
      <c r="FBD1" s="6"/>
      <c r="FBE1" s="6"/>
      <c r="FBF1" s="6"/>
      <c r="FBG1" s="6"/>
      <c r="FBH1" s="6"/>
      <c r="FBI1" s="6"/>
      <c r="FBJ1" s="6"/>
      <c r="FBK1" s="6"/>
      <c r="FBL1" s="6"/>
      <c r="FBM1" s="6"/>
      <c r="FBN1" s="6"/>
      <c r="FBO1" s="6"/>
      <c r="FBP1" s="6"/>
      <c r="FBQ1" s="6"/>
      <c r="FBR1" s="6"/>
      <c r="FBS1" s="6"/>
      <c r="FBT1" s="6"/>
      <c r="FBU1" s="6"/>
      <c r="FBV1" s="6"/>
      <c r="FBW1" s="6"/>
      <c r="FBX1" s="6"/>
      <c r="FBY1" s="6"/>
      <c r="FBZ1" s="6"/>
      <c r="FCA1" s="6"/>
      <c r="FCB1" s="6"/>
      <c r="FCC1" s="6"/>
      <c r="FCD1" s="6"/>
      <c r="FCE1" s="6"/>
      <c r="FCF1" s="6"/>
      <c r="FCG1" s="6"/>
      <c r="FCH1" s="6"/>
      <c r="FCI1" s="6"/>
      <c r="FCJ1" s="6"/>
      <c r="FCK1" s="6"/>
      <c r="FCL1" s="6"/>
      <c r="FCM1" s="6"/>
      <c r="FCN1" s="6"/>
      <c r="FCO1" s="6"/>
      <c r="FCP1" s="6"/>
      <c r="FCQ1" s="6"/>
      <c r="FCR1" s="6"/>
      <c r="FCS1" s="6"/>
      <c r="FCT1" s="6"/>
      <c r="FCU1" s="6"/>
      <c r="FCV1" s="6"/>
      <c r="FCW1" s="6"/>
      <c r="FCX1" s="6"/>
      <c r="FCY1" s="6"/>
      <c r="FCZ1" s="6"/>
      <c r="FDA1" s="6"/>
      <c r="FDB1" s="6"/>
      <c r="FDC1" s="6"/>
      <c r="FDD1" s="6"/>
      <c r="FDE1" s="6"/>
      <c r="FDF1" s="6"/>
      <c r="FDG1" s="6"/>
      <c r="FDH1" s="6"/>
      <c r="FDI1" s="6"/>
      <c r="FDJ1" s="6"/>
      <c r="FDK1" s="6"/>
      <c r="FDL1" s="6"/>
      <c r="FDM1" s="6"/>
      <c r="FDN1" s="6"/>
      <c r="FDO1" s="6"/>
      <c r="FDP1" s="6"/>
      <c r="FDQ1" s="6"/>
      <c r="FDR1" s="6"/>
      <c r="FDS1" s="6"/>
      <c r="FDT1" s="6"/>
      <c r="FDU1" s="6"/>
      <c r="FDV1" s="6"/>
      <c r="FDW1" s="6"/>
      <c r="FDX1" s="6"/>
      <c r="FDY1" s="6"/>
      <c r="FDZ1" s="6"/>
      <c r="FEA1" s="6"/>
      <c r="FEB1" s="6"/>
      <c r="FEC1" s="6"/>
      <c r="FED1" s="6"/>
      <c r="FEE1" s="6"/>
      <c r="FEF1" s="6"/>
      <c r="FEG1" s="6"/>
      <c r="FEH1" s="6"/>
      <c r="FEI1" s="6"/>
      <c r="FEJ1" s="6"/>
      <c r="FEK1" s="6"/>
      <c r="FEL1" s="6"/>
      <c r="FEM1" s="6"/>
      <c r="FEN1" s="6"/>
      <c r="FEO1" s="6"/>
      <c r="FEP1" s="6"/>
      <c r="FEQ1" s="6"/>
      <c r="FER1" s="6"/>
      <c r="FES1" s="6"/>
      <c r="FET1" s="6"/>
      <c r="FEU1" s="6"/>
      <c r="FEV1" s="6"/>
      <c r="FEW1" s="6"/>
      <c r="FEX1" s="6"/>
      <c r="FEY1" s="6"/>
      <c r="FEZ1" s="6"/>
      <c r="FFA1" s="6"/>
      <c r="FFB1" s="6"/>
      <c r="FFC1" s="6"/>
      <c r="FFD1" s="6"/>
      <c r="FFE1" s="6"/>
      <c r="FFF1" s="6"/>
      <c r="FFG1" s="6"/>
      <c r="FFH1" s="6"/>
      <c r="FFI1" s="6"/>
      <c r="FFJ1" s="6"/>
      <c r="FFK1" s="6"/>
      <c r="FFL1" s="6"/>
      <c r="FFM1" s="6"/>
      <c r="FFN1" s="6"/>
      <c r="FFO1" s="6"/>
      <c r="FFP1" s="6"/>
      <c r="FFQ1" s="6"/>
      <c r="FFR1" s="6"/>
      <c r="FFS1" s="6"/>
      <c r="FFT1" s="6"/>
      <c r="FFU1" s="6"/>
      <c r="FFV1" s="6"/>
      <c r="FFW1" s="6"/>
      <c r="FFX1" s="6"/>
      <c r="FFY1" s="6"/>
      <c r="FFZ1" s="6"/>
      <c r="FGA1" s="6"/>
      <c r="FGB1" s="6"/>
      <c r="FGC1" s="6"/>
      <c r="FGD1" s="6"/>
      <c r="FGE1" s="6"/>
      <c r="FGF1" s="6"/>
      <c r="FGG1" s="6"/>
      <c r="FGH1" s="6"/>
      <c r="FGI1" s="6"/>
      <c r="FGJ1" s="6"/>
      <c r="FGK1" s="6"/>
      <c r="FGL1" s="6"/>
      <c r="FGM1" s="6"/>
      <c r="FGN1" s="6"/>
      <c r="FGO1" s="6"/>
      <c r="FGP1" s="6"/>
      <c r="FGQ1" s="6"/>
      <c r="FGR1" s="6"/>
      <c r="FGS1" s="6"/>
      <c r="FGT1" s="6"/>
      <c r="FGU1" s="6"/>
      <c r="FGV1" s="6"/>
      <c r="FGW1" s="6"/>
      <c r="FGX1" s="6"/>
      <c r="FGY1" s="6"/>
      <c r="FGZ1" s="6"/>
      <c r="FHA1" s="6"/>
      <c r="FHB1" s="6"/>
      <c r="FHC1" s="6"/>
      <c r="FHD1" s="6"/>
      <c r="FHE1" s="6"/>
      <c r="FHF1" s="6"/>
      <c r="FHG1" s="6"/>
      <c r="FHH1" s="6"/>
      <c r="FHI1" s="6"/>
      <c r="FHJ1" s="6"/>
      <c r="FHK1" s="6"/>
      <c r="FHL1" s="6"/>
      <c r="FHM1" s="6"/>
      <c r="FHN1" s="6"/>
      <c r="FHO1" s="6"/>
      <c r="FHP1" s="6"/>
      <c r="FHQ1" s="6"/>
      <c r="FHR1" s="6"/>
      <c r="FHS1" s="6"/>
      <c r="FHT1" s="6"/>
      <c r="FHU1" s="6"/>
      <c r="FHV1" s="6"/>
      <c r="FHW1" s="6"/>
      <c r="FHX1" s="6"/>
      <c r="FHY1" s="6"/>
      <c r="FHZ1" s="6"/>
      <c r="FIA1" s="6"/>
      <c r="FIB1" s="6"/>
      <c r="FIC1" s="6"/>
      <c r="FID1" s="6"/>
      <c r="FIE1" s="6"/>
      <c r="FIF1" s="6"/>
      <c r="FIG1" s="6"/>
      <c r="FIH1" s="6"/>
      <c r="FII1" s="6"/>
      <c r="FIJ1" s="6"/>
      <c r="FIK1" s="6"/>
      <c r="FIL1" s="6"/>
      <c r="FIM1" s="6"/>
      <c r="FIN1" s="6"/>
      <c r="FIO1" s="6"/>
      <c r="FIP1" s="6"/>
      <c r="FIQ1" s="6"/>
      <c r="FIR1" s="6"/>
      <c r="FIS1" s="6"/>
      <c r="FIT1" s="6"/>
      <c r="FIU1" s="6"/>
      <c r="FIV1" s="6"/>
      <c r="FIW1" s="6"/>
      <c r="FIX1" s="6"/>
      <c r="FIY1" s="6"/>
      <c r="FIZ1" s="6"/>
      <c r="FJA1" s="6"/>
      <c r="FJB1" s="6"/>
      <c r="FJC1" s="6"/>
      <c r="FJD1" s="6"/>
      <c r="FJE1" s="6"/>
      <c r="FJF1" s="6"/>
      <c r="FJG1" s="6"/>
      <c r="FJH1" s="6"/>
      <c r="FJI1" s="6"/>
      <c r="FJJ1" s="6"/>
      <c r="FJK1" s="6"/>
      <c r="FJL1" s="6"/>
      <c r="FJM1" s="6"/>
      <c r="FJN1" s="6"/>
      <c r="FJO1" s="6"/>
      <c r="FJP1" s="6"/>
      <c r="FJQ1" s="6"/>
      <c r="FJR1" s="6"/>
      <c r="FJS1" s="6"/>
      <c r="FJT1" s="6"/>
      <c r="FJU1" s="6"/>
      <c r="FJV1" s="6"/>
      <c r="FJW1" s="6"/>
      <c r="FJX1" s="6"/>
      <c r="FJY1" s="6"/>
      <c r="FJZ1" s="6"/>
      <c r="FKA1" s="6"/>
      <c r="FKB1" s="6"/>
      <c r="FKC1" s="6"/>
      <c r="FKD1" s="6"/>
      <c r="FKE1" s="6"/>
      <c r="FKF1" s="6"/>
      <c r="FKG1" s="6"/>
      <c r="FKH1" s="6"/>
      <c r="FKI1" s="6"/>
      <c r="FKJ1" s="6"/>
      <c r="FKK1" s="6"/>
      <c r="FKL1" s="6"/>
      <c r="FKM1" s="6"/>
      <c r="FKN1" s="6"/>
      <c r="FKO1" s="6"/>
      <c r="FKP1" s="6"/>
      <c r="FKQ1" s="6"/>
      <c r="FKR1" s="6"/>
      <c r="FKS1" s="6"/>
      <c r="FKT1" s="6"/>
      <c r="FKU1" s="6"/>
      <c r="FKV1" s="6"/>
      <c r="FKW1" s="6"/>
      <c r="FKX1" s="6"/>
      <c r="FKY1" s="6"/>
      <c r="FKZ1" s="6"/>
      <c r="FLA1" s="6"/>
      <c r="FLB1" s="6"/>
      <c r="FLC1" s="6"/>
      <c r="FLD1" s="6"/>
      <c r="FLE1" s="6"/>
      <c r="FLF1" s="6"/>
      <c r="FLG1" s="6"/>
      <c r="FLH1" s="6"/>
      <c r="FLI1" s="6"/>
      <c r="FLJ1" s="6"/>
      <c r="FLK1" s="6"/>
      <c r="FLL1" s="6"/>
      <c r="FLM1" s="6"/>
      <c r="FLN1" s="6"/>
      <c r="FLO1" s="6"/>
      <c r="FLP1" s="6"/>
      <c r="FLQ1" s="6"/>
      <c r="FLR1" s="6"/>
      <c r="FLS1" s="6"/>
      <c r="FLT1" s="6"/>
      <c r="FLU1" s="6"/>
      <c r="FLV1" s="6"/>
      <c r="FLW1" s="6"/>
      <c r="FLX1" s="6"/>
      <c r="FLY1" s="6"/>
      <c r="FLZ1" s="6"/>
      <c r="FMA1" s="6"/>
      <c r="FMB1" s="6"/>
      <c r="FMC1" s="6"/>
      <c r="FMD1" s="6"/>
      <c r="FME1" s="6"/>
      <c r="FMF1" s="6"/>
      <c r="FMG1" s="6"/>
      <c r="FMH1" s="6"/>
      <c r="FMI1" s="6"/>
      <c r="FMJ1" s="6"/>
      <c r="FMK1" s="6"/>
      <c r="FML1" s="6"/>
      <c r="FMM1" s="6"/>
      <c r="FMN1" s="6"/>
      <c r="FMO1" s="6"/>
      <c r="FMP1" s="6"/>
      <c r="FMQ1" s="6"/>
      <c r="FMR1" s="6"/>
      <c r="FMS1" s="6"/>
      <c r="FMT1" s="6"/>
      <c r="FMU1" s="6"/>
      <c r="FMV1" s="6"/>
      <c r="FMW1" s="6"/>
      <c r="FMX1" s="6"/>
      <c r="FMY1" s="6"/>
      <c r="FMZ1" s="6"/>
      <c r="FNA1" s="6"/>
      <c r="FNB1" s="6"/>
      <c r="FNC1" s="6"/>
      <c r="FND1" s="6"/>
      <c r="FNE1" s="6"/>
      <c r="FNF1" s="6"/>
      <c r="FNG1" s="6"/>
      <c r="FNH1" s="6"/>
      <c r="FNI1" s="6"/>
      <c r="FNJ1" s="6"/>
      <c r="FNK1" s="6"/>
      <c r="FNL1" s="6"/>
      <c r="FNM1" s="6"/>
      <c r="FNN1" s="6"/>
      <c r="FNO1" s="6"/>
      <c r="FNP1" s="6"/>
      <c r="FNQ1" s="6"/>
      <c r="FNR1" s="6"/>
      <c r="FNS1" s="6"/>
      <c r="FNT1" s="6"/>
      <c r="FNU1" s="6"/>
      <c r="FNV1" s="6"/>
      <c r="FNW1" s="6"/>
      <c r="FNX1" s="6"/>
      <c r="FNY1" s="6"/>
      <c r="FNZ1" s="6"/>
      <c r="FOA1" s="6"/>
      <c r="FOB1" s="6"/>
      <c r="FOC1" s="6"/>
      <c r="FOD1" s="6"/>
      <c r="FOE1" s="6"/>
      <c r="FOF1" s="6"/>
      <c r="FOG1" s="6"/>
      <c r="FOH1" s="6"/>
      <c r="FOI1" s="6"/>
      <c r="FOJ1" s="6"/>
      <c r="FOK1" s="6"/>
      <c r="FOL1" s="6"/>
      <c r="FOM1" s="6"/>
      <c r="FON1" s="6"/>
      <c r="FOO1" s="6"/>
      <c r="FOP1" s="6"/>
      <c r="FOQ1" s="6"/>
      <c r="FOR1" s="6"/>
      <c r="FOS1" s="6"/>
      <c r="FOT1" s="6"/>
      <c r="FOU1" s="6"/>
      <c r="FOV1" s="6"/>
      <c r="FOW1" s="6"/>
      <c r="FOX1" s="6"/>
      <c r="FOY1" s="6"/>
      <c r="FOZ1" s="6"/>
      <c r="FPA1" s="6"/>
      <c r="FPB1" s="6"/>
      <c r="FPC1" s="6"/>
      <c r="FPD1" s="6"/>
      <c r="FPE1" s="6"/>
      <c r="FPF1" s="6"/>
      <c r="FPG1" s="6"/>
      <c r="FPH1" s="6"/>
      <c r="FPI1" s="6"/>
      <c r="FPJ1" s="6"/>
      <c r="FPK1" s="6"/>
      <c r="FPL1" s="6"/>
      <c r="FPM1" s="6"/>
      <c r="FPN1" s="6"/>
      <c r="FPO1" s="6"/>
      <c r="FPP1" s="6"/>
      <c r="FPQ1" s="6"/>
      <c r="FPR1" s="6"/>
      <c r="FPS1" s="6"/>
      <c r="FPT1" s="6"/>
      <c r="FPU1" s="6"/>
      <c r="FPV1" s="6"/>
      <c r="FPW1" s="6"/>
      <c r="FPX1" s="6"/>
      <c r="FPY1" s="6"/>
      <c r="FPZ1" s="6"/>
      <c r="FQA1" s="6"/>
      <c r="FQB1" s="6"/>
      <c r="FQC1" s="6"/>
      <c r="FQD1" s="6"/>
      <c r="FQE1" s="6"/>
      <c r="FQF1" s="6"/>
      <c r="FQG1" s="6"/>
      <c r="FQH1" s="6"/>
      <c r="FQI1" s="6"/>
      <c r="FQJ1" s="6"/>
      <c r="FQK1" s="6"/>
      <c r="FQL1" s="6"/>
      <c r="FQM1" s="6"/>
      <c r="FQN1" s="6"/>
      <c r="FQO1" s="6"/>
      <c r="FQP1" s="6"/>
      <c r="FQQ1" s="6"/>
      <c r="FQR1" s="6"/>
      <c r="FQS1" s="6"/>
      <c r="FQT1" s="6"/>
      <c r="FQU1" s="6"/>
      <c r="FQV1" s="6"/>
      <c r="FQW1" s="6"/>
      <c r="FQX1" s="6"/>
      <c r="FQY1" s="6"/>
      <c r="FQZ1" s="6"/>
      <c r="FRA1" s="6"/>
      <c r="FRB1" s="6"/>
      <c r="FRC1" s="6"/>
      <c r="FRD1" s="6"/>
      <c r="FRE1" s="6"/>
      <c r="FRF1" s="6"/>
      <c r="FRG1" s="6"/>
      <c r="FRH1" s="6"/>
      <c r="FRI1" s="6"/>
      <c r="FRJ1" s="6"/>
      <c r="FRK1" s="6"/>
      <c r="FRL1" s="6"/>
      <c r="FRM1" s="6"/>
      <c r="FRN1" s="6"/>
      <c r="FRO1" s="6"/>
      <c r="FRP1" s="6"/>
      <c r="FRQ1" s="6"/>
      <c r="FRR1" s="6"/>
      <c r="FRS1" s="6"/>
      <c r="FRT1" s="6"/>
      <c r="FRU1" s="6"/>
      <c r="FRV1" s="6"/>
      <c r="FRW1" s="6"/>
      <c r="FRX1" s="6"/>
      <c r="FRY1" s="6"/>
      <c r="FRZ1" s="6"/>
      <c r="FSA1" s="6"/>
      <c r="FSB1" s="6"/>
      <c r="FSC1" s="6"/>
      <c r="FSD1" s="6"/>
      <c r="FSE1" s="6"/>
      <c r="FSF1" s="6"/>
      <c r="FSG1" s="6"/>
      <c r="FSH1" s="6"/>
      <c r="FSI1" s="6"/>
      <c r="FSJ1" s="6"/>
      <c r="FSK1" s="6"/>
      <c r="FSL1" s="6"/>
      <c r="FSM1" s="6"/>
      <c r="FSN1" s="6"/>
      <c r="FSO1" s="6"/>
      <c r="FSP1" s="6"/>
      <c r="FSQ1" s="6"/>
      <c r="FSR1" s="6"/>
      <c r="FSS1" s="6"/>
      <c r="FST1" s="6"/>
      <c r="FSU1" s="6"/>
      <c r="FSV1" s="6"/>
      <c r="FSW1" s="6"/>
      <c r="FSX1" s="6"/>
      <c r="FSY1" s="6"/>
      <c r="FSZ1" s="6"/>
      <c r="FTA1" s="6"/>
      <c r="FTB1" s="6"/>
      <c r="FTC1" s="6"/>
      <c r="FTD1" s="6"/>
      <c r="FTE1" s="6"/>
      <c r="FTF1" s="6"/>
      <c r="FTG1" s="6"/>
      <c r="FTH1" s="6"/>
      <c r="FTI1" s="6"/>
      <c r="FTJ1" s="6"/>
      <c r="FTK1" s="6"/>
      <c r="FTL1" s="6"/>
      <c r="FTM1" s="6"/>
      <c r="FTN1" s="6"/>
      <c r="FTO1" s="6"/>
      <c r="FTP1" s="6"/>
      <c r="FTQ1" s="6"/>
      <c r="FTR1" s="6"/>
      <c r="FTS1" s="6"/>
      <c r="FTT1" s="6"/>
      <c r="FTU1" s="6"/>
      <c r="FTV1" s="6"/>
      <c r="FTW1" s="6"/>
      <c r="FTX1" s="6"/>
      <c r="FTY1" s="6"/>
      <c r="FTZ1" s="6"/>
      <c r="FUA1" s="6"/>
      <c r="FUB1" s="6"/>
      <c r="FUC1" s="6"/>
      <c r="FUD1" s="6"/>
      <c r="FUE1" s="6"/>
      <c r="FUF1" s="6"/>
      <c r="FUG1" s="6"/>
      <c r="FUH1" s="6"/>
      <c r="FUI1" s="6"/>
      <c r="FUJ1" s="6"/>
      <c r="FUK1" s="6"/>
      <c r="FUL1" s="6"/>
      <c r="FUM1" s="6"/>
      <c r="FUN1" s="6"/>
      <c r="FUO1" s="6"/>
      <c r="FUP1" s="6"/>
      <c r="FUQ1" s="6"/>
      <c r="FUR1" s="6"/>
      <c r="FUS1" s="6"/>
      <c r="FUT1" s="6"/>
      <c r="FUU1" s="6"/>
      <c r="FUV1" s="6"/>
      <c r="FUW1" s="6"/>
      <c r="FUX1" s="6"/>
      <c r="FUY1" s="6"/>
      <c r="FUZ1" s="6"/>
      <c r="FVA1" s="6"/>
      <c r="FVB1" s="6"/>
      <c r="FVC1" s="6"/>
      <c r="FVD1" s="6"/>
      <c r="FVE1" s="6"/>
      <c r="FVF1" s="6"/>
      <c r="FVG1" s="6"/>
      <c r="FVH1" s="6"/>
      <c r="FVI1" s="6"/>
      <c r="FVJ1" s="6"/>
      <c r="FVK1" s="6"/>
      <c r="FVL1" s="6"/>
      <c r="FVM1" s="6"/>
      <c r="FVN1" s="6"/>
      <c r="FVO1" s="6"/>
      <c r="FVP1" s="6"/>
      <c r="FVQ1" s="6"/>
      <c r="FVR1" s="6"/>
      <c r="FVS1" s="6"/>
      <c r="FVT1" s="6"/>
      <c r="FVU1" s="6"/>
      <c r="FVV1" s="6"/>
      <c r="FVW1" s="6"/>
      <c r="FVX1" s="6"/>
      <c r="FVY1" s="6"/>
      <c r="FVZ1" s="6"/>
      <c r="FWA1" s="6"/>
      <c r="FWB1" s="6"/>
      <c r="FWC1" s="6"/>
      <c r="FWD1" s="6"/>
      <c r="FWE1" s="6"/>
      <c r="FWF1" s="6"/>
      <c r="FWG1" s="6"/>
      <c r="FWH1" s="6"/>
      <c r="FWI1" s="6"/>
      <c r="FWJ1" s="6"/>
      <c r="FWK1" s="6"/>
      <c r="FWL1" s="6"/>
      <c r="FWM1" s="6"/>
      <c r="FWN1" s="6"/>
      <c r="FWO1" s="6"/>
      <c r="FWP1" s="6"/>
      <c r="FWQ1" s="6"/>
      <c r="FWR1" s="6"/>
      <c r="FWS1" s="6"/>
      <c r="FWT1" s="6"/>
      <c r="FWU1" s="6"/>
      <c r="FWV1" s="6"/>
      <c r="FWW1" s="6"/>
      <c r="FWX1" s="6"/>
      <c r="FWY1" s="6"/>
      <c r="FWZ1" s="6"/>
      <c r="FXA1" s="6"/>
      <c r="FXB1" s="6"/>
      <c r="FXC1" s="6"/>
      <c r="FXD1" s="6"/>
      <c r="FXE1" s="6"/>
      <c r="FXF1" s="6"/>
      <c r="FXG1" s="6"/>
      <c r="FXH1" s="6"/>
      <c r="FXI1" s="6"/>
      <c r="FXJ1" s="6"/>
      <c r="FXK1" s="6"/>
      <c r="FXL1" s="6"/>
      <c r="FXM1" s="6"/>
      <c r="FXN1" s="6"/>
      <c r="FXO1" s="6"/>
      <c r="FXP1" s="6"/>
      <c r="FXQ1" s="6"/>
      <c r="FXR1" s="6"/>
      <c r="FXS1" s="6"/>
      <c r="FXT1" s="6"/>
      <c r="FXU1" s="6"/>
      <c r="FXV1" s="6"/>
      <c r="FXW1" s="6"/>
      <c r="FXX1" s="6"/>
      <c r="FXY1" s="6"/>
      <c r="FXZ1" s="6"/>
      <c r="FYA1" s="6"/>
      <c r="FYB1" s="6"/>
      <c r="FYC1" s="6"/>
      <c r="FYD1" s="6"/>
      <c r="FYE1" s="6"/>
      <c r="FYF1" s="6"/>
      <c r="FYG1" s="6"/>
      <c r="FYH1" s="6"/>
      <c r="FYI1" s="6"/>
      <c r="FYJ1" s="6"/>
      <c r="FYK1" s="6"/>
      <c r="FYL1" s="6"/>
      <c r="FYM1" s="6"/>
      <c r="FYN1" s="6"/>
      <c r="FYO1" s="6"/>
      <c r="FYP1" s="6"/>
      <c r="FYQ1" s="6"/>
      <c r="FYR1" s="6"/>
      <c r="FYS1" s="6"/>
      <c r="FYT1" s="6"/>
      <c r="FYU1" s="6"/>
      <c r="FYV1" s="6"/>
      <c r="FYW1" s="6"/>
      <c r="FYX1" s="6"/>
      <c r="FYY1" s="6"/>
      <c r="FYZ1" s="6"/>
      <c r="FZA1" s="6"/>
      <c r="FZB1" s="6"/>
      <c r="FZC1" s="6"/>
      <c r="FZD1" s="6"/>
      <c r="FZE1" s="6"/>
      <c r="FZF1" s="6"/>
      <c r="FZG1" s="6"/>
      <c r="FZH1" s="6"/>
      <c r="FZI1" s="6"/>
      <c r="FZJ1" s="6"/>
      <c r="FZK1" s="6"/>
      <c r="FZL1" s="6"/>
      <c r="FZM1" s="6"/>
      <c r="FZN1" s="6"/>
      <c r="FZO1" s="6"/>
      <c r="FZP1" s="6"/>
      <c r="FZQ1" s="6"/>
      <c r="FZR1" s="6"/>
      <c r="FZS1" s="6"/>
      <c r="FZT1" s="6"/>
      <c r="FZU1" s="6"/>
      <c r="FZV1" s="6"/>
      <c r="FZW1" s="6"/>
      <c r="FZX1" s="6"/>
      <c r="FZY1" s="6"/>
      <c r="FZZ1" s="6"/>
      <c r="GAA1" s="6"/>
      <c r="GAB1" s="6"/>
      <c r="GAC1" s="6"/>
      <c r="GAD1" s="6"/>
      <c r="GAE1" s="6"/>
      <c r="GAF1" s="6"/>
      <c r="GAG1" s="6"/>
      <c r="GAH1" s="6"/>
      <c r="GAI1" s="6"/>
      <c r="GAJ1" s="6"/>
      <c r="GAK1" s="6"/>
      <c r="GAL1" s="6"/>
      <c r="GAM1" s="6"/>
      <c r="GAN1" s="6"/>
      <c r="GAO1" s="6"/>
      <c r="GAP1" s="6"/>
      <c r="GAQ1" s="6"/>
      <c r="GAR1" s="6"/>
      <c r="GAS1" s="6"/>
      <c r="GAT1" s="6"/>
      <c r="GAU1" s="6"/>
      <c r="GAV1" s="6"/>
      <c r="GAW1" s="6"/>
      <c r="GAX1" s="6"/>
      <c r="GAY1" s="6"/>
      <c r="GAZ1" s="6"/>
      <c r="GBA1" s="6"/>
      <c r="GBB1" s="6"/>
      <c r="GBC1" s="6"/>
      <c r="GBD1" s="6"/>
      <c r="GBE1" s="6"/>
      <c r="GBF1" s="6"/>
      <c r="GBG1" s="6"/>
      <c r="GBH1" s="6"/>
      <c r="GBI1" s="6"/>
      <c r="GBJ1" s="6"/>
      <c r="GBK1" s="6"/>
      <c r="GBL1" s="6"/>
      <c r="GBM1" s="6"/>
      <c r="GBN1" s="6"/>
      <c r="GBO1" s="6"/>
      <c r="GBP1" s="6"/>
      <c r="GBQ1" s="6"/>
      <c r="GBR1" s="6"/>
      <c r="GBS1" s="6"/>
      <c r="GBT1" s="6"/>
      <c r="GBU1" s="6"/>
      <c r="GBV1" s="6"/>
      <c r="GBW1" s="6"/>
      <c r="GBX1" s="6"/>
      <c r="GBY1" s="6"/>
      <c r="GBZ1" s="6"/>
      <c r="GCA1" s="6"/>
      <c r="GCB1" s="6"/>
      <c r="GCC1" s="6"/>
      <c r="GCD1" s="6"/>
      <c r="GCE1" s="6"/>
      <c r="GCF1" s="6"/>
      <c r="GCG1" s="6"/>
      <c r="GCH1" s="6"/>
      <c r="GCI1" s="6"/>
      <c r="GCJ1" s="6"/>
      <c r="GCK1" s="6"/>
      <c r="GCL1" s="6"/>
      <c r="GCM1" s="6"/>
      <c r="GCN1" s="6"/>
      <c r="GCO1" s="6"/>
      <c r="GCP1" s="6"/>
      <c r="GCQ1" s="6"/>
      <c r="GCR1" s="6"/>
      <c r="GCS1" s="6"/>
      <c r="GCT1" s="6"/>
      <c r="GCU1" s="6"/>
      <c r="GCV1" s="6"/>
      <c r="GCW1" s="6"/>
      <c r="GCX1" s="6"/>
      <c r="GCY1" s="6"/>
      <c r="GCZ1" s="6"/>
      <c r="GDA1" s="6"/>
      <c r="GDB1" s="6"/>
      <c r="GDC1" s="6"/>
      <c r="GDD1" s="6"/>
      <c r="GDE1" s="6"/>
      <c r="GDF1" s="6"/>
      <c r="GDG1" s="6"/>
      <c r="GDH1" s="6"/>
      <c r="GDI1" s="6"/>
      <c r="GDJ1" s="6"/>
      <c r="GDK1" s="6"/>
      <c r="GDL1" s="6"/>
      <c r="GDM1" s="6"/>
      <c r="GDN1" s="6"/>
      <c r="GDO1" s="6"/>
      <c r="GDP1" s="6"/>
      <c r="GDQ1" s="6"/>
      <c r="GDR1" s="6"/>
      <c r="GDS1" s="6"/>
      <c r="GDT1" s="6"/>
      <c r="GDU1" s="6"/>
      <c r="GDV1" s="6"/>
      <c r="GDW1" s="6"/>
      <c r="GDX1" s="6"/>
      <c r="GDY1" s="6"/>
      <c r="GDZ1" s="6"/>
      <c r="GEA1" s="6"/>
      <c r="GEB1" s="6"/>
      <c r="GEC1" s="6"/>
      <c r="GED1" s="6"/>
      <c r="GEE1" s="6"/>
      <c r="GEF1" s="6"/>
      <c r="GEG1" s="6"/>
      <c r="GEH1" s="6"/>
      <c r="GEI1" s="6"/>
      <c r="GEJ1" s="6"/>
      <c r="GEK1" s="6"/>
      <c r="GEL1" s="6"/>
      <c r="GEM1" s="6"/>
      <c r="GEN1" s="6"/>
      <c r="GEO1" s="6"/>
      <c r="GEP1" s="6"/>
      <c r="GEQ1" s="6"/>
      <c r="GER1" s="6"/>
      <c r="GES1" s="6"/>
      <c r="GET1" s="6"/>
      <c r="GEU1" s="6"/>
      <c r="GEV1" s="6"/>
      <c r="GEW1" s="6"/>
      <c r="GEX1" s="6"/>
      <c r="GEY1" s="6"/>
      <c r="GEZ1" s="6"/>
      <c r="GFA1" s="6"/>
      <c r="GFB1" s="6"/>
      <c r="GFC1" s="6"/>
      <c r="GFD1" s="6"/>
      <c r="GFE1" s="6"/>
      <c r="GFF1" s="6"/>
      <c r="GFG1" s="6"/>
      <c r="GFH1" s="6"/>
      <c r="GFI1" s="6"/>
      <c r="GFJ1" s="6"/>
      <c r="GFK1" s="6"/>
      <c r="GFL1" s="6"/>
      <c r="GFM1" s="6"/>
      <c r="GFN1" s="6"/>
      <c r="GFO1" s="6"/>
      <c r="GFP1" s="6"/>
      <c r="GFQ1" s="6"/>
      <c r="GFR1" s="6"/>
      <c r="GFS1" s="6"/>
      <c r="GFT1" s="6"/>
      <c r="GFU1" s="6"/>
      <c r="GFV1" s="6"/>
      <c r="GFW1" s="6"/>
      <c r="GFX1" s="6"/>
      <c r="GFY1" s="6"/>
      <c r="GFZ1" s="6"/>
      <c r="GGA1" s="6"/>
      <c r="GGB1" s="6"/>
      <c r="GGC1" s="6"/>
      <c r="GGD1" s="6"/>
      <c r="GGE1" s="6"/>
      <c r="GGF1" s="6"/>
      <c r="GGG1" s="6"/>
      <c r="GGH1" s="6"/>
      <c r="GGI1" s="6"/>
      <c r="GGJ1" s="6"/>
      <c r="GGK1" s="6"/>
      <c r="GGL1" s="6"/>
      <c r="GGM1" s="6"/>
      <c r="GGN1" s="6"/>
      <c r="GGO1" s="6"/>
      <c r="GGP1" s="6"/>
      <c r="GGQ1" s="6"/>
      <c r="GGR1" s="6"/>
      <c r="GGS1" s="6"/>
      <c r="GGT1" s="6"/>
      <c r="GGU1" s="6"/>
      <c r="GGV1" s="6"/>
      <c r="GGW1" s="6"/>
      <c r="GGX1" s="6"/>
      <c r="GGY1" s="6"/>
      <c r="GGZ1" s="6"/>
      <c r="GHA1" s="6"/>
      <c r="GHB1" s="6"/>
      <c r="GHC1" s="6"/>
      <c r="GHD1" s="6"/>
      <c r="GHE1" s="6"/>
      <c r="GHF1" s="6"/>
      <c r="GHG1" s="6"/>
      <c r="GHH1" s="6"/>
      <c r="GHI1" s="6"/>
      <c r="GHJ1" s="6"/>
      <c r="GHK1" s="6"/>
      <c r="GHL1" s="6"/>
      <c r="GHM1" s="6"/>
      <c r="GHN1" s="6"/>
      <c r="GHO1" s="6"/>
      <c r="GHP1" s="6"/>
      <c r="GHQ1" s="6"/>
      <c r="GHR1" s="6"/>
      <c r="GHS1" s="6"/>
      <c r="GHT1" s="6"/>
      <c r="GHU1" s="6"/>
      <c r="GHV1" s="6"/>
      <c r="GHW1" s="6"/>
      <c r="GHX1" s="6"/>
      <c r="GHY1" s="6"/>
      <c r="GHZ1" s="6"/>
      <c r="GIA1" s="6"/>
      <c r="GIB1" s="6"/>
      <c r="GIC1" s="6"/>
      <c r="GID1" s="6"/>
      <c r="GIE1" s="6"/>
      <c r="GIF1" s="6"/>
      <c r="GIG1" s="6"/>
      <c r="GIH1" s="6"/>
      <c r="GII1" s="6"/>
      <c r="GIJ1" s="6"/>
      <c r="GIK1" s="6"/>
      <c r="GIL1" s="6"/>
      <c r="GIM1" s="6"/>
      <c r="GIN1" s="6"/>
      <c r="GIO1" s="6"/>
      <c r="GIP1" s="6"/>
      <c r="GIQ1" s="6"/>
      <c r="GIR1" s="6"/>
      <c r="GIS1" s="6"/>
      <c r="GIT1" s="6"/>
      <c r="GIU1" s="6"/>
      <c r="GIV1" s="6"/>
      <c r="GIW1" s="6"/>
      <c r="GIX1" s="6"/>
      <c r="GIY1" s="6"/>
      <c r="GIZ1" s="6"/>
      <c r="GJA1" s="6"/>
      <c r="GJB1" s="6"/>
      <c r="GJC1" s="6"/>
      <c r="GJD1" s="6"/>
      <c r="GJE1" s="6"/>
      <c r="GJF1" s="6"/>
      <c r="GJG1" s="6"/>
      <c r="GJH1" s="6"/>
      <c r="GJI1" s="6"/>
      <c r="GJJ1" s="6"/>
      <c r="GJK1" s="6"/>
      <c r="GJL1" s="6"/>
      <c r="GJM1" s="6"/>
      <c r="GJN1" s="6"/>
      <c r="GJO1" s="6"/>
      <c r="GJP1" s="6"/>
      <c r="GJQ1" s="6"/>
      <c r="GJR1" s="6"/>
      <c r="GJS1" s="6"/>
      <c r="GJT1" s="6"/>
      <c r="GJU1" s="6"/>
      <c r="GJV1" s="6"/>
      <c r="GJW1" s="6"/>
      <c r="GJX1" s="6"/>
      <c r="GJY1" s="6"/>
      <c r="GJZ1" s="6"/>
      <c r="GKA1" s="6"/>
      <c r="GKB1" s="6"/>
      <c r="GKC1" s="6"/>
      <c r="GKD1" s="6"/>
      <c r="GKE1" s="6"/>
      <c r="GKF1" s="6"/>
      <c r="GKG1" s="6"/>
      <c r="GKH1" s="6"/>
      <c r="GKI1" s="6"/>
      <c r="GKJ1" s="6"/>
      <c r="GKK1" s="6"/>
      <c r="GKL1" s="6"/>
      <c r="GKM1" s="6"/>
      <c r="GKN1" s="6"/>
      <c r="GKO1" s="6"/>
      <c r="GKP1" s="6"/>
      <c r="GKQ1" s="6"/>
      <c r="GKR1" s="6"/>
      <c r="GKS1" s="6"/>
      <c r="GKT1" s="6"/>
      <c r="GKU1" s="6"/>
      <c r="GKV1" s="6"/>
      <c r="GKW1" s="6"/>
      <c r="GKX1" s="6"/>
      <c r="GKY1" s="6"/>
      <c r="GKZ1" s="6"/>
      <c r="GLA1" s="6"/>
      <c r="GLB1" s="6"/>
      <c r="GLC1" s="6"/>
      <c r="GLD1" s="6"/>
      <c r="GLE1" s="6"/>
      <c r="GLF1" s="6"/>
      <c r="GLG1" s="6"/>
      <c r="GLH1" s="6"/>
      <c r="GLI1" s="6"/>
      <c r="GLJ1" s="6"/>
      <c r="GLK1" s="6"/>
      <c r="GLL1" s="6"/>
      <c r="GLM1" s="6"/>
      <c r="GLN1" s="6"/>
      <c r="GLO1" s="6"/>
      <c r="GLP1" s="6"/>
      <c r="GLQ1" s="6"/>
      <c r="GLR1" s="6"/>
      <c r="GLS1" s="6"/>
      <c r="GLT1" s="6"/>
      <c r="GLU1" s="6"/>
      <c r="GLV1" s="6"/>
      <c r="GLW1" s="6"/>
      <c r="GLX1" s="6"/>
      <c r="GLY1" s="6"/>
      <c r="GLZ1" s="6"/>
      <c r="GMA1" s="6"/>
      <c r="GMB1" s="6"/>
      <c r="GMC1" s="6"/>
      <c r="GMD1" s="6"/>
      <c r="GME1" s="6"/>
      <c r="GMF1" s="6"/>
      <c r="GMG1" s="6"/>
      <c r="GMH1" s="6"/>
      <c r="GMI1" s="6"/>
      <c r="GMJ1" s="6"/>
      <c r="GMK1" s="6"/>
      <c r="GML1" s="6"/>
      <c r="GMM1" s="6"/>
      <c r="GMN1" s="6"/>
      <c r="GMO1" s="6"/>
      <c r="GMP1" s="6"/>
      <c r="GMQ1" s="6"/>
      <c r="GMR1" s="6"/>
      <c r="GMS1" s="6"/>
      <c r="GMT1" s="6"/>
      <c r="GMU1" s="6"/>
      <c r="GMV1" s="6"/>
      <c r="GMW1" s="6"/>
      <c r="GMX1" s="6"/>
      <c r="GMY1" s="6"/>
      <c r="GMZ1" s="6"/>
      <c r="GNA1" s="6"/>
      <c r="GNB1" s="6"/>
      <c r="GNC1" s="6"/>
      <c r="GND1" s="6"/>
      <c r="GNE1" s="6"/>
      <c r="GNF1" s="6"/>
      <c r="GNG1" s="6"/>
      <c r="GNH1" s="6"/>
      <c r="GNI1" s="6"/>
      <c r="GNJ1" s="6"/>
      <c r="GNK1" s="6"/>
      <c r="GNL1" s="6"/>
      <c r="GNM1" s="6"/>
      <c r="GNN1" s="6"/>
      <c r="GNO1" s="6"/>
      <c r="GNP1" s="6"/>
      <c r="GNQ1" s="6"/>
      <c r="GNR1" s="6"/>
      <c r="GNS1" s="6"/>
      <c r="GNT1" s="6"/>
      <c r="GNU1" s="6"/>
      <c r="GNV1" s="6"/>
      <c r="GNW1" s="6"/>
      <c r="GNX1" s="6"/>
      <c r="GNY1" s="6"/>
      <c r="GNZ1" s="6"/>
      <c r="GOA1" s="6"/>
      <c r="GOB1" s="6"/>
      <c r="GOC1" s="6"/>
      <c r="GOD1" s="6"/>
      <c r="GOE1" s="6"/>
      <c r="GOF1" s="6"/>
      <c r="GOG1" s="6"/>
      <c r="GOH1" s="6"/>
      <c r="GOI1" s="6"/>
      <c r="GOJ1" s="6"/>
      <c r="GOK1" s="6"/>
      <c r="GOL1" s="6"/>
      <c r="GOM1" s="6"/>
      <c r="GON1" s="6"/>
      <c r="GOO1" s="6"/>
      <c r="GOP1" s="6"/>
      <c r="GOQ1" s="6"/>
      <c r="GOR1" s="6"/>
      <c r="GOS1" s="6"/>
      <c r="GOT1" s="6"/>
      <c r="GOU1" s="6"/>
      <c r="GOV1" s="6"/>
      <c r="GOW1" s="6"/>
      <c r="GOX1" s="6"/>
      <c r="GOY1" s="6"/>
      <c r="GOZ1" s="6"/>
      <c r="GPA1" s="6"/>
      <c r="GPB1" s="6"/>
      <c r="GPC1" s="6"/>
      <c r="GPD1" s="6"/>
      <c r="GPE1" s="6"/>
      <c r="GPF1" s="6"/>
      <c r="GPG1" s="6"/>
      <c r="GPH1" s="6"/>
      <c r="GPI1" s="6"/>
      <c r="GPJ1" s="6"/>
      <c r="GPK1" s="6"/>
      <c r="GPL1" s="6"/>
      <c r="GPM1" s="6"/>
      <c r="GPN1" s="6"/>
      <c r="GPO1" s="6"/>
      <c r="GPP1" s="6"/>
      <c r="GPQ1" s="6"/>
      <c r="GPR1" s="6"/>
      <c r="GPS1" s="6"/>
      <c r="GPT1" s="6"/>
      <c r="GPU1" s="6"/>
      <c r="GPV1" s="6"/>
      <c r="GPW1" s="6"/>
      <c r="GPX1" s="6"/>
      <c r="GPY1" s="6"/>
      <c r="GPZ1" s="6"/>
      <c r="GQA1" s="6"/>
      <c r="GQB1" s="6"/>
      <c r="GQC1" s="6"/>
      <c r="GQD1" s="6"/>
      <c r="GQE1" s="6"/>
      <c r="GQF1" s="6"/>
      <c r="GQG1" s="6"/>
      <c r="GQH1" s="6"/>
      <c r="GQI1" s="6"/>
      <c r="GQJ1" s="6"/>
      <c r="GQK1" s="6"/>
      <c r="GQL1" s="6"/>
      <c r="GQM1" s="6"/>
      <c r="GQN1" s="6"/>
      <c r="GQO1" s="6"/>
      <c r="GQP1" s="6"/>
      <c r="GQQ1" s="6"/>
      <c r="GQR1" s="6"/>
      <c r="GQS1" s="6"/>
      <c r="GQT1" s="6"/>
      <c r="GQU1" s="6"/>
      <c r="GQV1" s="6"/>
      <c r="GQW1" s="6"/>
      <c r="GQX1" s="6"/>
      <c r="GQY1" s="6"/>
      <c r="GQZ1" s="6"/>
      <c r="GRA1" s="6"/>
      <c r="GRB1" s="6"/>
      <c r="GRC1" s="6"/>
      <c r="GRD1" s="6"/>
      <c r="GRE1" s="6"/>
      <c r="GRF1" s="6"/>
      <c r="GRG1" s="6"/>
      <c r="GRH1" s="6"/>
      <c r="GRI1" s="6"/>
      <c r="GRJ1" s="6"/>
      <c r="GRK1" s="6"/>
      <c r="GRL1" s="6"/>
      <c r="GRM1" s="6"/>
      <c r="GRN1" s="6"/>
      <c r="GRO1" s="6"/>
      <c r="GRP1" s="6"/>
      <c r="GRQ1" s="6"/>
      <c r="GRR1" s="6"/>
      <c r="GRS1" s="6"/>
      <c r="GRT1" s="6"/>
      <c r="GRU1" s="6"/>
      <c r="GRV1" s="6"/>
      <c r="GRW1" s="6"/>
      <c r="GRX1" s="6"/>
      <c r="GRY1" s="6"/>
      <c r="GRZ1" s="6"/>
      <c r="GSA1" s="6"/>
      <c r="GSB1" s="6"/>
      <c r="GSC1" s="6"/>
      <c r="GSD1" s="6"/>
      <c r="GSE1" s="6"/>
      <c r="GSF1" s="6"/>
      <c r="GSG1" s="6"/>
      <c r="GSH1" s="6"/>
      <c r="GSI1" s="6"/>
      <c r="GSJ1" s="6"/>
      <c r="GSK1" s="6"/>
      <c r="GSL1" s="6"/>
      <c r="GSM1" s="6"/>
      <c r="GSN1" s="6"/>
      <c r="GSO1" s="6"/>
      <c r="GSP1" s="6"/>
      <c r="GSQ1" s="6"/>
      <c r="GSR1" s="6"/>
      <c r="GSS1" s="6"/>
      <c r="GST1" s="6"/>
      <c r="GSU1" s="6"/>
      <c r="GSV1" s="6"/>
      <c r="GSW1" s="6"/>
      <c r="GSX1" s="6"/>
      <c r="GSY1" s="6"/>
      <c r="GSZ1" s="6"/>
      <c r="GTA1" s="6"/>
      <c r="GTB1" s="6"/>
      <c r="GTC1" s="6"/>
      <c r="GTD1" s="6"/>
      <c r="GTE1" s="6"/>
      <c r="GTF1" s="6"/>
      <c r="GTG1" s="6"/>
      <c r="GTH1" s="6"/>
      <c r="GTI1" s="6"/>
      <c r="GTJ1" s="6"/>
      <c r="GTK1" s="6"/>
      <c r="GTL1" s="6"/>
      <c r="GTM1" s="6"/>
      <c r="GTN1" s="6"/>
      <c r="GTO1" s="6"/>
      <c r="GTP1" s="6"/>
      <c r="GTQ1" s="6"/>
      <c r="GTR1" s="6"/>
      <c r="GTS1" s="6"/>
      <c r="GTT1" s="6"/>
      <c r="GTU1" s="6"/>
      <c r="GTV1" s="6"/>
      <c r="GTW1" s="6"/>
      <c r="GTX1" s="6"/>
      <c r="GTY1" s="6"/>
      <c r="GTZ1" s="6"/>
      <c r="GUA1" s="6"/>
      <c r="GUB1" s="6"/>
      <c r="GUC1" s="6"/>
      <c r="GUD1" s="6"/>
      <c r="GUE1" s="6"/>
      <c r="GUF1" s="6"/>
      <c r="GUG1" s="6"/>
      <c r="GUH1" s="6"/>
      <c r="GUI1" s="6"/>
      <c r="GUJ1" s="6"/>
      <c r="GUK1" s="6"/>
      <c r="GUL1" s="6"/>
      <c r="GUM1" s="6"/>
      <c r="GUN1" s="6"/>
      <c r="GUO1" s="6"/>
      <c r="GUP1" s="6"/>
      <c r="GUQ1" s="6"/>
      <c r="GUR1" s="6"/>
      <c r="GUS1" s="6"/>
      <c r="GUT1" s="6"/>
      <c r="GUU1" s="6"/>
      <c r="GUV1" s="6"/>
      <c r="GUW1" s="6"/>
      <c r="GUX1" s="6"/>
      <c r="GUY1" s="6"/>
      <c r="GUZ1" s="6"/>
      <c r="GVA1" s="6"/>
      <c r="GVB1" s="6"/>
      <c r="GVC1" s="6"/>
      <c r="GVD1" s="6"/>
      <c r="GVE1" s="6"/>
      <c r="GVF1" s="6"/>
      <c r="GVG1" s="6"/>
      <c r="GVH1" s="6"/>
      <c r="GVI1" s="6"/>
      <c r="GVJ1" s="6"/>
      <c r="GVK1" s="6"/>
      <c r="GVL1" s="6"/>
      <c r="GVM1" s="6"/>
      <c r="GVN1" s="6"/>
      <c r="GVO1" s="6"/>
      <c r="GVP1" s="6"/>
      <c r="GVQ1" s="6"/>
      <c r="GVR1" s="6"/>
      <c r="GVS1" s="6"/>
      <c r="GVT1" s="6"/>
      <c r="GVU1" s="6"/>
      <c r="GVV1" s="6"/>
      <c r="GVW1" s="6"/>
      <c r="GVX1" s="6"/>
      <c r="GVY1" s="6"/>
      <c r="GVZ1" s="6"/>
      <c r="GWA1" s="6"/>
      <c r="GWB1" s="6"/>
      <c r="GWC1" s="6"/>
      <c r="GWD1" s="6"/>
      <c r="GWE1" s="6"/>
      <c r="GWF1" s="6"/>
      <c r="GWG1" s="6"/>
      <c r="GWH1" s="6"/>
      <c r="GWI1" s="6"/>
      <c r="GWJ1" s="6"/>
      <c r="GWK1" s="6"/>
      <c r="GWL1" s="6"/>
      <c r="GWM1" s="6"/>
      <c r="GWN1" s="6"/>
      <c r="GWO1" s="6"/>
      <c r="GWP1" s="6"/>
      <c r="GWQ1" s="6"/>
      <c r="GWR1" s="6"/>
      <c r="GWS1" s="6"/>
      <c r="GWT1" s="6"/>
      <c r="GWU1" s="6"/>
      <c r="GWV1" s="6"/>
      <c r="GWW1" s="6"/>
      <c r="GWX1" s="6"/>
      <c r="GWY1" s="6"/>
      <c r="GWZ1" s="6"/>
      <c r="GXA1" s="6"/>
      <c r="GXB1" s="6"/>
      <c r="GXC1" s="6"/>
      <c r="GXD1" s="6"/>
      <c r="GXE1" s="6"/>
      <c r="GXF1" s="6"/>
      <c r="GXG1" s="6"/>
      <c r="GXH1" s="6"/>
      <c r="GXI1" s="6"/>
      <c r="GXJ1" s="6"/>
      <c r="GXK1" s="6"/>
      <c r="GXL1" s="6"/>
      <c r="GXM1" s="6"/>
      <c r="GXN1" s="6"/>
      <c r="GXO1" s="6"/>
      <c r="GXP1" s="6"/>
      <c r="GXQ1" s="6"/>
      <c r="GXR1" s="6"/>
      <c r="GXS1" s="6"/>
      <c r="GXT1" s="6"/>
      <c r="GXU1" s="6"/>
      <c r="GXV1" s="6"/>
      <c r="GXW1" s="6"/>
      <c r="GXX1" s="6"/>
      <c r="GXY1" s="6"/>
      <c r="GXZ1" s="6"/>
      <c r="GYA1" s="6"/>
      <c r="GYB1" s="6"/>
      <c r="GYC1" s="6"/>
      <c r="GYD1" s="6"/>
      <c r="GYE1" s="6"/>
      <c r="GYF1" s="6"/>
      <c r="GYG1" s="6"/>
      <c r="GYH1" s="6"/>
      <c r="GYI1" s="6"/>
      <c r="GYJ1" s="6"/>
      <c r="GYK1" s="6"/>
      <c r="GYL1" s="6"/>
      <c r="GYM1" s="6"/>
      <c r="GYN1" s="6"/>
      <c r="GYO1" s="6"/>
      <c r="GYP1" s="6"/>
      <c r="GYQ1" s="6"/>
      <c r="GYR1" s="6"/>
      <c r="GYS1" s="6"/>
      <c r="GYT1" s="6"/>
      <c r="GYU1" s="6"/>
      <c r="GYV1" s="6"/>
      <c r="GYW1" s="6"/>
      <c r="GYX1" s="6"/>
      <c r="GYY1" s="6"/>
      <c r="GYZ1" s="6"/>
      <c r="GZA1" s="6"/>
      <c r="GZB1" s="6"/>
      <c r="GZC1" s="6"/>
      <c r="GZD1" s="6"/>
      <c r="GZE1" s="6"/>
      <c r="GZF1" s="6"/>
      <c r="GZG1" s="6"/>
      <c r="GZH1" s="6"/>
      <c r="GZI1" s="6"/>
      <c r="GZJ1" s="6"/>
      <c r="GZK1" s="6"/>
      <c r="GZL1" s="6"/>
      <c r="GZM1" s="6"/>
      <c r="GZN1" s="6"/>
      <c r="GZO1" s="6"/>
      <c r="GZP1" s="6"/>
      <c r="GZQ1" s="6"/>
      <c r="GZR1" s="6"/>
      <c r="GZS1" s="6"/>
      <c r="GZT1" s="6"/>
      <c r="GZU1" s="6"/>
      <c r="GZV1" s="6"/>
      <c r="GZW1" s="6"/>
      <c r="GZX1" s="6"/>
      <c r="GZY1" s="6"/>
      <c r="GZZ1" s="6"/>
      <c r="HAA1" s="6"/>
      <c r="HAB1" s="6"/>
      <c r="HAC1" s="6"/>
      <c r="HAD1" s="6"/>
      <c r="HAE1" s="6"/>
      <c r="HAF1" s="6"/>
      <c r="HAG1" s="6"/>
      <c r="HAH1" s="6"/>
      <c r="HAI1" s="6"/>
      <c r="HAJ1" s="6"/>
      <c r="HAK1" s="6"/>
      <c r="HAL1" s="6"/>
      <c r="HAM1" s="6"/>
      <c r="HAN1" s="6"/>
      <c r="HAO1" s="6"/>
      <c r="HAP1" s="6"/>
      <c r="HAQ1" s="6"/>
      <c r="HAR1" s="6"/>
      <c r="HAS1" s="6"/>
      <c r="HAT1" s="6"/>
      <c r="HAU1" s="6"/>
      <c r="HAV1" s="6"/>
      <c r="HAW1" s="6"/>
      <c r="HAX1" s="6"/>
      <c r="HAY1" s="6"/>
      <c r="HAZ1" s="6"/>
      <c r="HBA1" s="6"/>
      <c r="HBB1" s="6"/>
      <c r="HBC1" s="6"/>
      <c r="HBD1" s="6"/>
      <c r="HBE1" s="6"/>
      <c r="HBF1" s="6"/>
      <c r="HBG1" s="6"/>
      <c r="HBH1" s="6"/>
      <c r="HBI1" s="6"/>
      <c r="HBJ1" s="6"/>
      <c r="HBK1" s="6"/>
      <c r="HBL1" s="6"/>
      <c r="HBM1" s="6"/>
      <c r="HBN1" s="6"/>
      <c r="HBO1" s="6"/>
      <c r="HBP1" s="6"/>
      <c r="HBQ1" s="6"/>
      <c r="HBR1" s="6"/>
      <c r="HBS1" s="6"/>
      <c r="HBT1" s="6"/>
      <c r="HBU1" s="6"/>
      <c r="HBV1" s="6"/>
      <c r="HBW1" s="6"/>
      <c r="HBX1" s="6"/>
      <c r="HBY1" s="6"/>
      <c r="HBZ1" s="6"/>
      <c r="HCA1" s="6"/>
      <c r="HCB1" s="6"/>
      <c r="HCC1" s="6"/>
      <c r="HCD1" s="6"/>
      <c r="HCE1" s="6"/>
      <c r="HCF1" s="6"/>
      <c r="HCG1" s="6"/>
      <c r="HCH1" s="6"/>
      <c r="HCI1" s="6"/>
      <c r="HCJ1" s="6"/>
      <c r="HCK1" s="6"/>
      <c r="HCL1" s="6"/>
      <c r="HCM1" s="6"/>
      <c r="HCN1" s="6"/>
      <c r="HCO1" s="6"/>
      <c r="HCP1" s="6"/>
      <c r="HCQ1" s="6"/>
      <c r="HCR1" s="6"/>
      <c r="HCS1" s="6"/>
      <c r="HCT1" s="6"/>
      <c r="HCU1" s="6"/>
      <c r="HCV1" s="6"/>
      <c r="HCW1" s="6"/>
      <c r="HCX1" s="6"/>
      <c r="HCY1" s="6"/>
      <c r="HCZ1" s="6"/>
      <c r="HDA1" s="6"/>
      <c r="HDB1" s="6"/>
      <c r="HDC1" s="6"/>
      <c r="HDD1" s="6"/>
      <c r="HDE1" s="6"/>
      <c r="HDF1" s="6"/>
      <c r="HDG1" s="6"/>
      <c r="HDH1" s="6"/>
      <c r="HDI1" s="6"/>
      <c r="HDJ1" s="6"/>
      <c r="HDK1" s="6"/>
      <c r="HDL1" s="6"/>
      <c r="HDM1" s="6"/>
      <c r="HDN1" s="6"/>
      <c r="HDO1" s="6"/>
      <c r="HDP1" s="6"/>
      <c r="HDQ1" s="6"/>
      <c r="HDR1" s="6"/>
      <c r="HDS1" s="6"/>
      <c r="HDT1" s="6"/>
      <c r="HDU1" s="6"/>
      <c r="HDV1" s="6"/>
      <c r="HDW1" s="6"/>
      <c r="HDX1" s="6"/>
      <c r="HDY1" s="6"/>
      <c r="HDZ1" s="6"/>
      <c r="HEA1" s="6"/>
      <c r="HEB1" s="6"/>
      <c r="HEC1" s="6"/>
      <c r="HED1" s="6"/>
      <c r="HEE1" s="6"/>
      <c r="HEF1" s="6"/>
      <c r="HEG1" s="6"/>
      <c r="HEH1" s="6"/>
      <c r="HEI1" s="6"/>
      <c r="HEJ1" s="6"/>
      <c r="HEK1" s="6"/>
      <c r="HEL1" s="6"/>
      <c r="HEM1" s="6"/>
      <c r="HEN1" s="6"/>
      <c r="HEO1" s="6"/>
      <c r="HEP1" s="6"/>
      <c r="HEQ1" s="6"/>
      <c r="HER1" s="6"/>
      <c r="HES1" s="6"/>
      <c r="HET1" s="6"/>
      <c r="HEU1" s="6"/>
      <c r="HEV1" s="6"/>
      <c r="HEW1" s="6"/>
      <c r="HEX1" s="6"/>
      <c r="HEY1" s="6"/>
      <c r="HEZ1" s="6"/>
      <c r="HFA1" s="6"/>
      <c r="HFB1" s="6"/>
      <c r="HFC1" s="6"/>
      <c r="HFD1" s="6"/>
      <c r="HFE1" s="6"/>
      <c r="HFF1" s="6"/>
      <c r="HFG1" s="6"/>
      <c r="HFH1" s="6"/>
      <c r="HFI1" s="6"/>
      <c r="HFJ1" s="6"/>
      <c r="HFK1" s="6"/>
      <c r="HFL1" s="6"/>
      <c r="HFM1" s="6"/>
      <c r="HFN1" s="6"/>
      <c r="HFO1" s="6"/>
      <c r="HFP1" s="6"/>
      <c r="HFQ1" s="6"/>
      <c r="HFR1" s="6"/>
      <c r="HFS1" s="6"/>
      <c r="HFT1" s="6"/>
      <c r="HFU1" s="6"/>
      <c r="HFV1" s="6"/>
      <c r="HFW1" s="6"/>
      <c r="HFX1" s="6"/>
      <c r="HFY1" s="6"/>
      <c r="HFZ1" s="6"/>
      <c r="HGA1" s="6"/>
      <c r="HGB1" s="6"/>
      <c r="HGC1" s="6"/>
      <c r="HGD1" s="6"/>
      <c r="HGE1" s="6"/>
      <c r="HGF1" s="6"/>
      <c r="HGG1" s="6"/>
      <c r="HGH1" s="6"/>
      <c r="HGI1" s="6"/>
      <c r="HGJ1" s="6"/>
      <c r="HGK1" s="6"/>
      <c r="HGL1" s="6"/>
      <c r="HGM1" s="6"/>
      <c r="HGN1" s="6"/>
      <c r="HGO1" s="6"/>
      <c r="HGP1" s="6"/>
      <c r="HGQ1" s="6"/>
      <c r="HGR1" s="6"/>
      <c r="HGS1" s="6"/>
      <c r="HGT1" s="6"/>
      <c r="HGU1" s="6"/>
      <c r="HGV1" s="6"/>
      <c r="HGW1" s="6"/>
      <c r="HGX1" s="6"/>
      <c r="HGY1" s="6"/>
      <c r="HGZ1" s="6"/>
      <c r="HHA1" s="6"/>
      <c r="HHB1" s="6"/>
      <c r="HHC1" s="6"/>
      <c r="HHD1" s="6"/>
      <c r="HHE1" s="6"/>
      <c r="HHF1" s="6"/>
      <c r="HHG1" s="6"/>
      <c r="HHH1" s="6"/>
      <c r="HHI1" s="6"/>
      <c r="HHJ1" s="6"/>
      <c r="HHK1" s="6"/>
      <c r="HHL1" s="6"/>
      <c r="HHM1" s="6"/>
      <c r="HHN1" s="6"/>
      <c r="HHO1" s="6"/>
      <c r="HHP1" s="6"/>
      <c r="HHQ1" s="6"/>
      <c r="HHR1" s="6"/>
      <c r="HHS1" s="6"/>
      <c r="HHT1" s="6"/>
      <c r="HHU1" s="6"/>
      <c r="HHV1" s="6"/>
      <c r="HHW1" s="6"/>
      <c r="HHX1" s="6"/>
      <c r="HHY1" s="6"/>
      <c r="HHZ1" s="6"/>
      <c r="HIA1" s="6"/>
      <c r="HIB1" s="6"/>
      <c r="HIC1" s="6"/>
      <c r="HID1" s="6"/>
      <c r="HIE1" s="6"/>
      <c r="HIF1" s="6"/>
      <c r="HIG1" s="6"/>
      <c r="HIH1" s="6"/>
      <c r="HII1" s="6"/>
      <c r="HIJ1" s="6"/>
      <c r="HIK1" s="6"/>
      <c r="HIL1" s="6"/>
      <c r="HIM1" s="6"/>
      <c r="HIN1" s="6"/>
      <c r="HIO1" s="6"/>
      <c r="HIP1" s="6"/>
      <c r="HIQ1" s="6"/>
      <c r="HIR1" s="6"/>
      <c r="HIS1" s="6"/>
      <c r="HIT1" s="6"/>
      <c r="HIU1" s="6"/>
      <c r="HIV1" s="6"/>
      <c r="HIW1" s="6"/>
      <c r="HIX1" s="6"/>
      <c r="HIY1" s="6"/>
      <c r="HIZ1" s="6"/>
      <c r="HJA1" s="6"/>
      <c r="HJB1" s="6"/>
      <c r="HJC1" s="6"/>
      <c r="HJD1" s="6"/>
      <c r="HJE1" s="6"/>
      <c r="HJF1" s="6"/>
      <c r="HJG1" s="6"/>
      <c r="HJH1" s="6"/>
      <c r="HJI1" s="6"/>
      <c r="HJJ1" s="6"/>
      <c r="HJK1" s="6"/>
      <c r="HJL1" s="6"/>
      <c r="HJM1" s="6"/>
      <c r="HJN1" s="6"/>
      <c r="HJO1" s="6"/>
      <c r="HJP1" s="6"/>
      <c r="HJQ1" s="6"/>
      <c r="HJR1" s="6"/>
      <c r="HJS1" s="6"/>
      <c r="HJT1" s="6"/>
      <c r="HJU1" s="6"/>
      <c r="HJV1" s="6"/>
      <c r="HJW1" s="6"/>
      <c r="HJX1" s="6"/>
      <c r="HJY1" s="6"/>
      <c r="HJZ1" s="6"/>
      <c r="HKA1" s="6"/>
      <c r="HKB1" s="6"/>
      <c r="HKC1" s="6"/>
      <c r="HKD1" s="6"/>
      <c r="HKE1" s="6"/>
      <c r="HKF1" s="6"/>
      <c r="HKG1" s="6"/>
      <c r="HKH1" s="6"/>
      <c r="HKI1" s="6"/>
      <c r="HKJ1" s="6"/>
      <c r="HKK1" s="6"/>
      <c r="HKL1" s="6"/>
      <c r="HKM1" s="6"/>
      <c r="HKN1" s="6"/>
      <c r="HKO1" s="6"/>
      <c r="HKP1" s="6"/>
      <c r="HKQ1" s="6"/>
      <c r="HKR1" s="6"/>
      <c r="HKS1" s="6"/>
      <c r="HKT1" s="6"/>
      <c r="HKU1" s="6"/>
      <c r="HKV1" s="6"/>
      <c r="HKW1" s="6"/>
      <c r="HKX1" s="6"/>
      <c r="HKY1" s="6"/>
      <c r="HKZ1" s="6"/>
      <c r="HLA1" s="6"/>
      <c r="HLB1" s="6"/>
      <c r="HLC1" s="6"/>
      <c r="HLD1" s="6"/>
      <c r="HLE1" s="6"/>
      <c r="HLF1" s="6"/>
      <c r="HLG1" s="6"/>
      <c r="HLH1" s="6"/>
      <c r="HLI1" s="6"/>
      <c r="HLJ1" s="6"/>
      <c r="HLK1" s="6"/>
      <c r="HLL1" s="6"/>
      <c r="HLM1" s="6"/>
      <c r="HLN1" s="6"/>
      <c r="HLO1" s="6"/>
      <c r="HLP1" s="6"/>
      <c r="HLQ1" s="6"/>
      <c r="HLR1" s="6"/>
      <c r="HLS1" s="6"/>
      <c r="HLT1" s="6"/>
      <c r="HLU1" s="6"/>
      <c r="HLV1" s="6"/>
      <c r="HLW1" s="6"/>
      <c r="HLX1" s="6"/>
      <c r="HLY1" s="6"/>
      <c r="HLZ1" s="6"/>
      <c r="HMA1" s="6"/>
      <c r="HMB1" s="6"/>
      <c r="HMC1" s="6"/>
      <c r="HMD1" s="6"/>
      <c r="HME1" s="6"/>
      <c r="HMF1" s="6"/>
      <c r="HMG1" s="6"/>
      <c r="HMH1" s="6"/>
      <c r="HMI1" s="6"/>
      <c r="HMJ1" s="6"/>
      <c r="HMK1" s="6"/>
      <c r="HML1" s="6"/>
      <c r="HMM1" s="6"/>
      <c r="HMN1" s="6"/>
      <c r="HMO1" s="6"/>
      <c r="HMP1" s="6"/>
      <c r="HMQ1" s="6"/>
      <c r="HMR1" s="6"/>
      <c r="HMS1" s="6"/>
      <c r="HMT1" s="6"/>
      <c r="HMU1" s="6"/>
      <c r="HMV1" s="6"/>
      <c r="HMW1" s="6"/>
      <c r="HMX1" s="6"/>
      <c r="HMY1" s="6"/>
      <c r="HMZ1" s="6"/>
      <c r="HNA1" s="6"/>
      <c r="HNB1" s="6"/>
      <c r="HNC1" s="6"/>
      <c r="HND1" s="6"/>
      <c r="HNE1" s="6"/>
      <c r="HNF1" s="6"/>
      <c r="HNG1" s="6"/>
      <c r="HNH1" s="6"/>
      <c r="HNI1" s="6"/>
      <c r="HNJ1" s="6"/>
      <c r="HNK1" s="6"/>
      <c r="HNL1" s="6"/>
      <c r="HNM1" s="6"/>
      <c r="HNN1" s="6"/>
      <c r="HNO1" s="6"/>
      <c r="HNP1" s="6"/>
      <c r="HNQ1" s="6"/>
      <c r="HNR1" s="6"/>
      <c r="HNS1" s="6"/>
      <c r="HNT1" s="6"/>
      <c r="HNU1" s="6"/>
      <c r="HNV1" s="6"/>
      <c r="HNW1" s="6"/>
      <c r="HNX1" s="6"/>
      <c r="HNY1" s="6"/>
      <c r="HNZ1" s="6"/>
      <c r="HOA1" s="6"/>
      <c r="HOB1" s="6"/>
      <c r="HOC1" s="6"/>
      <c r="HOD1" s="6"/>
      <c r="HOE1" s="6"/>
      <c r="HOF1" s="6"/>
      <c r="HOG1" s="6"/>
      <c r="HOH1" s="6"/>
      <c r="HOI1" s="6"/>
      <c r="HOJ1" s="6"/>
      <c r="HOK1" s="6"/>
      <c r="HOL1" s="6"/>
      <c r="HOM1" s="6"/>
      <c r="HON1" s="6"/>
      <c r="HOO1" s="6"/>
      <c r="HOP1" s="6"/>
      <c r="HOQ1" s="6"/>
      <c r="HOR1" s="6"/>
      <c r="HOS1" s="6"/>
      <c r="HOT1" s="6"/>
      <c r="HOU1" s="6"/>
      <c r="HOV1" s="6"/>
      <c r="HOW1" s="6"/>
      <c r="HOX1" s="6"/>
      <c r="HOY1" s="6"/>
      <c r="HOZ1" s="6"/>
      <c r="HPA1" s="6"/>
      <c r="HPB1" s="6"/>
      <c r="HPC1" s="6"/>
      <c r="HPD1" s="6"/>
      <c r="HPE1" s="6"/>
      <c r="HPF1" s="6"/>
      <c r="HPG1" s="6"/>
      <c r="HPH1" s="6"/>
      <c r="HPI1" s="6"/>
      <c r="HPJ1" s="6"/>
      <c r="HPK1" s="6"/>
      <c r="HPL1" s="6"/>
      <c r="HPM1" s="6"/>
      <c r="HPN1" s="6"/>
      <c r="HPO1" s="6"/>
      <c r="HPP1" s="6"/>
      <c r="HPQ1" s="6"/>
      <c r="HPR1" s="6"/>
      <c r="HPS1" s="6"/>
      <c r="HPT1" s="6"/>
      <c r="HPU1" s="6"/>
      <c r="HPV1" s="6"/>
      <c r="HPW1" s="6"/>
      <c r="HPX1" s="6"/>
      <c r="HPY1" s="6"/>
      <c r="HPZ1" s="6"/>
      <c r="HQA1" s="6"/>
      <c r="HQB1" s="6"/>
      <c r="HQC1" s="6"/>
      <c r="HQD1" s="6"/>
      <c r="HQE1" s="6"/>
      <c r="HQF1" s="6"/>
      <c r="HQG1" s="6"/>
      <c r="HQH1" s="6"/>
      <c r="HQI1" s="6"/>
      <c r="HQJ1" s="6"/>
      <c r="HQK1" s="6"/>
      <c r="HQL1" s="6"/>
      <c r="HQM1" s="6"/>
      <c r="HQN1" s="6"/>
      <c r="HQO1" s="6"/>
      <c r="HQP1" s="6"/>
      <c r="HQQ1" s="6"/>
      <c r="HQR1" s="6"/>
      <c r="HQS1" s="6"/>
      <c r="HQT1" s="6"/>
      <c r="HQU1" s="6"/>
      <c r="HQV1" s="6"/>
      <c r="HQW1" s="6"/>
      <c r="HQX1" s="6"/>
      <c r="HQY1" s="6"/>
      <c r="HQZ1" s="6"/>
      <c r="HRA1" s="6"/>
      <c r="HRB1" s="6"/>
      <c r="HRC1" s="6"/>
      <c r="HRD1" s="6"/>
      <c r="HRE1" s="6"/>
      <c r="HRF1" s="6"/>
      <c r="HRG1" s="6"/>
      <c r="HRH1" s="6"/>
      <c r="HRI1" s="6"/>
      <c r="HRJ1" s="6"/>
      <c r="HRK1" s="6"/>
      <c r="HRL1" s="6"/>
      <c r="HRM1" s="6"/>
      <c r="HRN1" s="6"/>
      <c r="HRO1" s="6"/>
      <c r="HRP1" s="6"/>
      <c r="HRQ1" s="6"/>
      <c r="HRR1" s="6"/>
      <c r="HRS1" s="6"/>
      <c r="HRT1" s="6"/>
      <c r="HRU1" s="6"/>
      <c r="HRV1" s="6"/>
      <c r="HRW1" s="6"/>
      <c r="HRX1" s="6"/>
      <c r="HRY1" s="6"/>
      <c r="HRZ1" s="6"/>
      <c r="HSA1" s="6"/>
      <c r="HSB1" s="6"/>
      <c r="HSC1" s="6"/>
      <c r="HSD1" s="6"/>
      <c r="HSE1" s="6"/>
      <c r="HSF1" s="6"/>
      <c r="HSG1" s="6"/>
      <c r="HSH1" s="6"/>
      <c r="HSI1" s="6"/>
      <c r="HSJ1" s="6"/>
      <c r="HSK1" s="6"/>
      <c r="HSL1" s="6"/>
      <c r="HSM1" s="6"/>
      <c r="HSN1" s="6"/>
      <c r="HSO1" s="6"/>
      <c r="HSP1" s="6"/>
      <c r="HSQ1" s="6"/>
      <c r="HSR1" s="6"/>
      <c r="HSS1" s="6"/>
      <c r="HST1" s="6"/>
      <c r="HSU1" s="6"/>
      <c r="HSV1" s="6"/>
      <c r="HSW1" s="6"/>
      <c r="HSX1" s="6"/>
      <c r="HSY1" s="6"/>
      <c r="HSZ1" s="6"/>
      <c r="HTA1" s="6"/>
      <c r="HTB1" s="6"/>
      <c r="HTC1" s="6"/>
      <c r="HTD1" s="6"/>
      <c r="HTE1" s="6"/>
      <c r="HTF1" s="6"/>
      <c r="HTG1" s="6"/>
      <c r="HTH1" s="6"/>
      <c r="HTI1" s="6"/>
      <c r="HTJ1" s="6"/>
      <c r="HTK1" s="6"/>
      <c r="HTL1" s="6"/>
      <c r="HTM1" s="6"/>
      <c r="HTN1" s="6"/>
      <c r="HTO1" s="6"/>
      <c r="HTP1" s="6"/>
      <c r="HTQ1" s="6"/>
      <c r="HTR1" s="6"/>
      <c r="HTS1" s="6"/>
      <c r="HTT1" s="6"/>
      <c r="HTU1" s="6"/>
      <c r="HTV1" s="6"/>
      <c r="HTW1" s="6"/>
      <c r="HTX1" s="6"/>
      <c r="HTY1" s="6"/>
      <c r="HTZ1" s="6"/>
      <c r="HUA1" s="6"/>
      <c r="HUB1" s="6"/>
      <c r="HUC1" s="6"/>
      <c r="HUD1" s="6"/>
      <c r="HUE1" s="6"/>
      <c r="HUF1" s="6"/>
      <c r="HUG1" s="6"/>
      <c r="HUH1" s="6"/>
      <c r="HUI1" s="6"/>
      <c r="HUJ1" s="6"/>
      <c r="HUK1" s="6"/>
      <c r="HUL1" s="6"/>
      <c r="HUM1" s="6"/>
      <c r="HUN1" s="6"/>
      <c r="HUO1" s="6"/>
      <c r="HUP1" s="6"/>
      <c r="HUQ1" s="6"/>
      <c r="HUR1" s="6"/>
      <c r="HUS1" s="6"/>
      <c r="HUT1" s="6"/>
      <c r="HUU1" s="6"/>
      <c r="HUV1" s="6"/>
      <c r="HUW1" s="6"/>
      <c r="HUX1" s="6"/>
      <c r="HUY1" s="6"/>
      <c r="HUZ1" s="6"/>
      <c r="HVA1" s="6"/>
      <c r="HVB1" s="6"/>
      <c r="HVC1" s="6"/>
      <c r="HVD1" s="6"/>
      <c r="HVE1" s="6"/>
      <c r="HVF1" s="6"/>
      <c r="HVG1" s="6"/>
      <c r="HVH1" s="6"/>
      <c r="HVI1" s="6"/>
      <c r="HVJ1" s="6"/>
      <c r="HVK1" s="6"/>
      <c r="HVL1" s="6"/>
      <c r="HVM1" s="6"/>
      <c r="HVN1" s="6"/>
      <c r="HVO1" s="6"/>
      <c r="HVP1" s="6"/>
      <c r="HVQ1" s="6"/>
      <c r="HVR1" s="6"/>
      <c r="HVS1" s="6"/>
      <c r="HVT1" s="6"/>
      <c r="HVU1" s="6"/>
      <c r="HVV1" s="6"/>
      <c r="HVW1" s="6"/>
      <c r="HVX1" s="6"/>
      <c r="HVY1" s="6"/>
      <c r="HVZ1" s="6"/>
      <c r="HWA1" s="6"/>
      <c r="HWB1" s="6"/>
      <c r="HWC1" s="6"/>
      <c r="HWD1" s="6"/>
      <c r="HWE1" s="6"/>
      <c r="HWF1" s="6"/>
      <c r="HWG1" s="6"/>
      <c r="HWH1" s="6"/>
      <c r="HWI1" s="6"/>
      <c r="HWJ1" s="6"/>
      <c r="HWK1" s="6"/>
      <c r="HWL1" s="6"/>
      <c r="HWM1" s="6"/>
      <c r="HWN1" s="6"/>
      <c r="HWO1" s="6"/>
      <c r="HWP1" s="6"/>
      <c r="HWQ1" s="6"/>
      <c r="HWR1" s="6"/>
      <c r="HWS1" s="6"/>
      <c r="HWT1" s="6"/>
      <c r="HWU1" s="6"/>
      <c r="HWV1" s="6"/>
      <c r="HWW1" s="6"/>
      <c r="HWX1" s="6"/>
      <c r="HWY1" s="6"/>
      <c r="HWZ1" s="6"/>
      <c r="HXA1" s="6"/>
      <c r="HXB1" s="6"/>
      <c r="HXC1" s="6"/>
      <c r="HXD1" s="6"/>
      <c r="HXE1" s="6"/>
      <c r="HXF1" s="6"/>
      <c r="HXG1" s="6"/>
      <c r="HXH1" s="6"/>
      <c r="HXI1" s="6"/>
      <c r="HXJ1" s="6"/>
      <c r="HXK1" s="6"/>
      <c r="HXL1" s="6"/>
      <c r="HXM1" s="6"/>
      <c r="HXN1" s="6"/>
      <c r="HXO1" s="6"/>
      <c r="HXP1" s="6"/>
      <c r="HXQ1" s="6"/>
      <c r="HXR1" s="6"/>
      <c r="HXS1" s="6"/>
      <c r="HXT1" s="6"/>
      <c r="HXU1" s="6"/>
      <c r="HXV1" s="6"/>
      <c r="HXW1" s="6"/>
      <c r="HXX1" s="6"/>
      <c r="HXY1" s="6"/>
      <c r="HXZ1" s="6"/>
      <c r="HYA1" s="6"/>
      <c r="HYB1" s="6"/>
      <c r="HYC1" s="6"/>
      <c r="HYD1" s="6"/>
      <c r="HYE1" s="6"/>
      <c r="HYF1" s="6"/>
      <c r="HYG1" s="6"/>
      <c r="HYH1" s="6"/>
      <c r="HYI1" s="6"/>
      <c r="HYJ1" s="6"/>
      <c r="HYK1" s="6"/>
      <c r="HYL1" s="6"/>
      <c r="HYM1" s="6"/>
      <c r="HYN1" s="6"/>
      <c r="HYO1" s="6"/>
      <c r="HYP1" s="6"/>
      <c r="HYQ1" s="6"/>
      <c r="HYR1" s="6"/>
      <c r="HYS1" s="6"/>
      <c r="HYT1" s="6"/>
      <c r="HYU1" s="6"/>
      <c r="HYV1" s="6"/>
      <c r="HYW1" s="6"/>
      <c r="HYX1" s="6"/>
      <c r="HYY1" s="6"/>
      <c r="HYZ1" s="6"/>
      <c r="HZA1" s="6"/>
      <c r="HZB1" s="6"/>
      <c r="HZC1" s="6"/>
      <c r="HZD1" s="6"/>
      <c r="HZE1" s="6"/>
      <c r="HZF1" s="6"/>
      <c r="HZG1" s="6"/>
      <c r="HZH1" s="6"/>
      <c r="HZI1" s="6"/>
      <c r="HZJ1" s="6"/>
      <c r="HZK1" s="6"/>
      <c r="HZL1" s="6"/>
      <c r="HZM1" s="6"/>
      <c r="HZN1" s="6"/>
      <c r="HZO1" s="6"/>
      <c r="HZP1" s="6"/>
      <c r="HZQ1" s="6"/>
      <c r="HZR1" s="6"/>
      <c r="HZS1" s="6"/>
      <c r="HZT1" s="6"/>
      <c r="HZU1" s="6"/>
      <c r="HZV1" s="6"/>
      <c r="HZW1" s="6"/>
      <c r="HZX1" s="6"/>
      <c r="HZY1" s="6"/>
      <c r="HZZ1" s="6"/>
      <c r="IAA1" s="6"/>
      <c r="IAB1" s="6"/>
      <c r="IAC1" s="6"/>
      <c r="IAD1" s="6"/>
      <c r="IAE1" s="6"/>
      <c r="IAF1" s="6"/>
      <c r="IAG1" s="6"/>
      <c r="IAH1" s="6"/>
      <c r="IAI1" s="6"/>
      <c r="IAJ1" s="6"/>
      <c r="IAK1" s="6"/>
      <c r="IAL1" s="6"/>
      <c r="IAM1" s="6"/>
      <c r="IAN1" s="6"/>
      <c r="IAO1" s="6"/>
      <c r="IAP1" s="6"/>
      <c r="IAQ1" s="6"/>
      <c r="IAR1" s="6"/>
      <c r="IAS1" s="6"/>
      <c r="IAT1" s="6"/>
      <c r="IAU1" s="6"/>
      <c r="IAV1" s="6"/>
      <c r="IAW1" s="6"/>
      <c r="IAX1" s="6"/>
      <c r="IAY1" s="6"/>
      <c r="IAZ1" s="6"/>
      <c r="IBA1" s="6"/>
      <c r="IBB1" s="6"/>
      <c r="IBC1" s="6"/>
      <c r="IBD1" s="6"/>
      <c r="IBE1" s="6"/>
      <c r="IBF1" s="6"/>
      <c r="IBG1" s="6"/>
      <c r="IBH1" s="6"/>
      <c r="IBI1" s="6"/>
      <c r="IBJ1" s="6"/>
      <c r="IBK1" s="6"/>
      <c r="IBL1" s="6"/>
      <c r="IBM1" s="6"/>
      <c r="IBN1" s="6"/>
      <c r="IBO1" s="6"/>
      <c r="IBP1" s="6"/>
      <c r="IBQ1" s="6"/>
      <c r="IBR1" s="6"/>
      <c r="IBS1" s="6"/>
      <c r="IBT1" s="6"/>
      <c r="IBU1" s="6"/>
      <c r="IBV1" s="6"/>
      <c r="IBW1" s="6"/>
      <c r="IBX1" s="6"/>
      <c r="IBY1" s="6"/>
      <c r="IBZ1" s="6"/>
      <c r="ICA1" s="6"/>
      <c r="ICB1" s="6"/>
      <c r="ICC1" s="6"/>
      <c r="ICD1" s="6"/>
      <c r="ICE1" s="6"/>
      <c r="ICF1" s="6"/>
      <c r="ICG1" s="6"/>
      <c r="ICH1" s="6"/>
      <c r="ICI1" s="6"/>
      <c r="ICJ1" s="6"/>
      <c r="ICK1" s="6"/>
      <c r="ICL1" s="6"/>
      <c r="ICM1" s="6"/>
      <c r="ICN1" s="6"/>
      <c r="ICO1" s="6"/>
      <c r="ICP1" s="6"/>
      <c r="ICQ1" s="6"/>
      <c r="ICR1" s="6"/>
      <c r="ICS1" s="6"/>
      <c r="ICT1" s="6"/>
      <c r="ICU1" s="6"/>
      <c r="ICV1" s="6"/>
      <c r="ICW1" s="6"/>
      <c r="ICX1" s="6"/>
      <c r="ICY1" s="6"/>
      <c r="ICZ1" s="6"/>
      <c r="IDA1" s="6"/>
      <c r="IDB1" s="6"/>
      <c r="IDC1" s="6"/>
      <c r="IDD1" s="6"/>
      <c r="IDE1" s="6"/>
      <c r="IDF1" s="6"/>
      <c r="IDG1" s="6"/>
      <c r="IDH1" s="6"/>
      <c r="IDI1" s="6"/>
      <c r="IDJ1" s="6"/>
      <c r="IDK1" s="6"/>
      <c r="IDL1" s="6"/>
      <c r="IDM1" s="6"/>
      <c r="IDN1" s="6"/>
      <c r="IDO1" s="6"/>
      <c r="IDP1" s="6"/>
      <c r="IDQ1" s="6"/>
      <c r="IDR1" s="6"/>
      <c r="IDS1" s="6"/>
      <c r="IDT1" s="6"/>
      <c r="IDU1" s="6"/>
      <c r="IDV1" s="6"/>
      <c r="IDW1" s="6"/>
      <c r="IDX1" s="6"/>
      <c r="IDY1" s="6"/>
      <c r="IDZ1" s="6"/>
      <c r="IEA1" s="6"/>
      <c r="IEB1" s="6"/>
      <c r="IEC1" s="6"/>
      <c r="IED1" s="6"/>
      <c r="IEE1" s="6"/>
      <c r="IEF1" s="6"/>
      <c r="IEG1" s="6"/>
      <c r="IEH1" s="6"/>
      <c r="IEI1" s="6"/>
      <c r="IEJ1" s="6"/>
      <c r="IEK1" s="6"/>
      <c r="IEL1" s="6"/>
      <c r="IEM1" s="6"/>
      <c r="IEN1" s="6"/>
      <c r="IEO1" s="6"/>
      <c r="IEP1" s="6"/>
      <c r="IEQ1" s="6"/>
      <c r="IER1" s="6"/>
      <c r="IES1" s="6"/>
      <c r="IET1" s="6"/>
      <c r="IEU1" s="6"/>
      <c r="IEV1" s="6"/>
      <c r="IEW1" s="6"/>
      <c r="IEX1" s="6"/>
      <c r="IEY1" s="6"/>
      <c r="IEZ1" s="6"/>
      <c r="IFA1" s="6"/>
      <c r="IFB1" s="6"/>
      <c r="IFC1" s="6"/>
      <c r="IFD1" s="6"/>
      <c r="IFE1" s="6"/>
      <c r="IFF1" s="6"/>
      <c r="IFG1" s="6"/>
      <c r="IFH1" s="6"/>
      <c r="IFI1" s="6"/>
      <c r="IFJ1" s="6"/>
      <c r="IFK1" s="6"/>
      <c r="IFL1" s="6"/>
      <c r="IFM1" s="6"/>
      <c r="IFN1" s="6"/>
      <c r="IFO1" s="6"/>
      <c r="IFP1" s="6"/>
      <c r="IFQ1" s="6"/>
      <c r="IFR1" s="6"/>
      <c r="IFS1" s="6"/>
      <c r="IFT1" s="6"/>
      <c r="IFU1" s="6"/>
      <c r="IFV1" s="6"/>
      <c r="IFW1" s="6"/>
      <c r="IFX1" s="6"/>
      <c r="IFY1" s="6"/>
      <c r="IFZ1" s="6"/>
      <c r="IGA1" s="6"/>
      <c r="IGB1" s="6"/>
      <c r="IGC1" s="6"/>
      <c r="IGD1" s="6"/>
      <c r="IGE1" s="6"/>
      <c r="IGF1" s="6"/>
      <c r="IGG1" s="6"/>
      <c r="IGH1" s="6"/>
      <c r="IGI1" s="6"/>
      <c r="IGJ1" s="6"/>
      <c r="IGK1" s="6"/>
      <c r="IGL1" s="6"/>
      <c r="IGM1" s="6"/>
      <c r="IGN1" s="6"/>
      <c r="IGO1" s="6"/>
      <c r="IGP1" s="6"/>
      <c r="IGQ1" s="6"/>
      <c r="IGR1" s="6"/>
      <c r="IGS1" s="6"/>
      <c r="IGT1" s="6"/>
      <c r="IGU1" s="6"/>
      <c r="IGV1" s="6"/>
      <c r="IGW1" s="6"/>
      <c r="IGX1" s="6"/>
      <c r="IGY1" s="6"/>
      <c r="IGZ1" s="6"/>
      <c r="IHA1" s="6"/>
      <c r="IHB1" s="6"/>
      <c r="IHC1" s="6"/>
      <c r="IHD1" s="6"/>
      <c r="IHE1" s="6"/>
      <c r="IHF1" s="6"/>
      <c r="IHG1" s="6"/>
      <c r="IHH1" s="6"/>
      <c r="IHI1" s="6"/>
      <c r="IHJ1" s="6"/>
      <c r="IHK1" s="6"/>
      <c r="IHL1" s="6"/>
      <c r="IHM1" s="6"/>
      <c r="IHN1" s="6"/>
      <c r="IHO1" s="6"/>
      <c r="IHP1" s="6"/>
      <c r="IHQ1" s="6"/>
      <c r="IHR1" s="6"/>
      <c r="IHS1" s="6"/>
      <c r="IHT1" s="6"/>
      <c r="IHU1" s="6"/>
      <c r="IHV1" s="6"/>
      <c r="IHW1" s="6"/>
      <c r="IHX1" s="6"/>
      <c r="IHY1" s="6"/>
      <c r="IHZ1" s="6"/>
      <c r="IIA1" s="6"/>
      <c r="IIB1" s="6"/>
      <c r="IIC1" s="6"/>
      <c r="IID1" s="6"/>
      <c r="IIE1" s="6"/>
      <c r="IIF1" s="6"/>
      <c r="IIG1" s="6"/>
      <c r="IIH1" s="6"/>
      <c r="III1" s="6"/>
      <c r="IIJ1" s="6"/>
      <c r="IIK1" s="6"/>
      <c r="IIL1" s="6"/>
      <c r="IIM1" s="6"/>
      <c r="IIN1" s="6"/>
      <c r="IIO1" s="6"/>
      <c r="IIP1" s="6"/>
      <c r="IIQ1" s="6"/>
      <c r="IIR1" s="6"/>
      <c r="IIS1" s="6"/>
      <c r="IIT1" s="6"/>
      <c r="IIU1" s="6"/>
      <c r="IIV1" s="6"/>
      <c r="IIW1" s="6"/>
      <c r="IIX1" s="6"/>
      <c r="IIY1" s="6"/>
      <c r="IIZ1" s="6"/>
      <c r="IJA1" s="6"/>
      <c r="IJB1" s="6"/>
      <c r="IJC1" s="6"/>
      <c r="IJD1" s="6"/>
      <c r="IJE1" s="6"/>
      <c r="IJF1" s="6"/>
      <c r="IJG1" s="6"/>
      <c r="IJH1" s="6"/>
      <c r="IJI1" s="6"/>
      <c r="IJJ1" s="6"/>
      <c r="IJK1" s="6"/>
      <c r="IJL1" s="6"/>
      <c r="IJM1" s="6"/>
      <c r="IJN1" s="6"/>
      <c r="IJO1" s="6"/>
      <c r="IJP1" s="6"/>
      <c r="IJQ1" s="6"/>
      <c r="IJR1" s="6"/>
      <c r="IJS1" s="6"/>
      <c r="IJT1" s="6"/>
      <c r="IJU1" s="6"/>
      <c r="IJV1" s="6"/>
      <c r="IJW1" s="6"/>
      <c r="IJX1" s="6"/>
      <c r="IJY1" s="6"/>
      <c r="IJZ1" s="6"/>
      <c r="IKA1" s="6"/>
      <c r="IKB1" s="6"/>
      <c r="IKC1" s="6"/>
      <c r="IKD1" s="6"/>
      <c r="IKE1" s="6"/>
      <c r="IKF1" s="6"/>
      <c r="IKG1" s="6"/>
      <c r="IKH1" s="6"/>
      <c r="IKI1" s="6"/>
      <c r="IKJ1" s="6"/>
      <c r="IKK1" s="6"/>
      <c r="IKL1" s="6"/>
      <c r="IKM1" s="6"/>
      <c r="IKN1" s="6"/>
      <c r="IKO1" s="6"/>
      <c r="IKP1" s="6"/>
      <c r="IKQ1" s="6"/>
      <c r="IKR1" s="6"/>
      <c r="IKS1" s="6"/>
      <c r="IKT1" s="6"/>
      <c r="IKU1" s="6"/>
      <c r="IKV1" s="6"/>
      <c r="IKW1" s="6"/>
      <c r="IKX1" s="6"/>
      <c r="IKY1" s="6"/>
      <c r="IKZ1" s="6"/>
      <c r="ILA1" s="6"/>
      <c r="ILB1" s="6"/>
      <c r="ILC1" s="6"/>
      <c r="ILD1" s="6"/>
      <c r="ILE1" s="6"/>
      <c r="ILF1" s="6"/>
      <c r="ILG1" s="6"/>
      <c r="ILH1" s="6"/>
      <c r="ILI1" s="6"/>
      <c r="ILJ1" s="6"/>
      <c r="ILK1" s="6"/>
      <c r="ILL1" s="6"/>
      <c r="ILM1" s="6"/>
      <c r="ILN1" s="6"/>
      <c r="ILO1" s="6"/>
      <c r="ILP1" s="6"/>
      <c r="ILQ1" s="6"/>
      <c r="ILR1" s="6"/>
      <c r="ILS1" s="6"/>
      <c r="ILT1" s="6"/>
      <c r="ILU1" s="6"/>
      <c r="ILV1" s="6"/>
      <c r="ILW1" s="6"/>
      <c r="ILX1" s="6"/>
      <c r="ILY1" s="6"/>
      <c r="ILZ1" s="6"/>
      <c r="IMA1" s="6"/>
      <c r="IMB1" s="6"/>
      <c r="IMC1" s="6"/>
      <c r="IMD1" s="6"/>
      <c r="IME1" s="6"/>
      <c r="IMF1" s="6"/>
      <c r="IMG1" s="6"/>
      <c r="IMH1" s="6"/>
      <c r="IMI1" s="6"/>
      <c r="IMJ1" s="6"/>
      <c r="IMK1" s="6"/>
      <c r="IML1" s="6"/>
      <c r="IMM1" s="6"/>
      <c r="IMN1" s="6"/>
      <c r="IMO1" s="6"/>
      <c r="IMP1" s="6"/>
      <c r="IMQ1" s="6"/>
      <c r="IMR1" s="6"/>
      <c r="IMS1" s="6"/>
      <c r="IMT1" s="6"/>
      <c r="IMU1" s="6"/>
      <c r="IMV1" s="6"/>
      <c r="IMW1" s="6"/>
      <c r="IMX1" s="6"/>
      <c r="IMY1" s="6"/>
      <c r="IMZ1" s="6"/>
      <c r="INA1" s="6"/>
      <c r="INB1" s="6"/>
      <c r="INC1" s="6"/>
      <c r="IND1" s="6"/>
      <c r="INE1" s="6"/>
      <c r="INF1" s="6"/>
      <c r="ING1" s="6"/>
      <c r="INH1" s="6"/>
      <c r="INI1" s="6"/>
      <c r="INJ1" s="6"/>
      <c r="INK1" s="6"/>
      <c r="INL1" s="6"/>
      <c r="INM1" s="6"/>
      <c r="INN1" s="6"/>
      <c r="INO1" s="6"/>
      <c r="INP1" s="6"/>
      <c r="INQ1" s="6"/>
      <c r="INR1" s="6"/>
      <c r="INS1" s="6"/>
      <c r="INT1" s="6"/>
      <c r="INU1" s="6"/>
      <c r="INV1" s="6"/>
      <c r="INW1" s="6"/>
      <c r="INX1" s="6"/>
      <c r="INY1" s="6"/>
      <c r="INZ1" s="6"/>
      <c r="IOA1" s="6"/>
      <c r="IOB1" s="6"/>
      <c r="IOC1" s="6"/>
      <c r="IOD1" s="6"/>
      <c r="IOE1" s="6"/>
      <c r="IOF1" s="6"/>
      <c r="IOG1" s="6"/>
      <c r="IOH1" s="6"/>
      <c r="IOI1" s="6"/>
      <c r="IOJ1" s="6"/>
      <c r="IOK1" s="6"/>
      <c r="IOL1" s="6"/>
      <c r="IOM1" s="6"/>
      <c r="ION1" s="6"/>
      <c r="IOO1" s="6"/>
      <c r="IOP1" s="6"/>
      <c r="IOQ1" s="6"/>
      <c r="IOR1" s="6"/>
      <c r="IOS1" s="6"/>
      <c r="IOT1" s="6"/>
      <c r="IOU1" s="6"/>
      <c r="IOV1" s="6"/>
      <c r="IOW1" s="6"/>
      <c r="IOX1" s="6"/>
      <c r="IOY1" s="6"/>
      <c r="IOZ1" s="6"/>
      <c r="IPA1" s="6"/>
      <c r="IPB1" s="6"/>
      <c r="IPC1" s="6"/>
      <c r="IPD1" s="6"/>
      <c r="IPE1" s="6"/>
      <c r="IPF1" s="6"/>
      <c r="IPG1" s="6"/>
      <c r="IPH1" s="6"/>
      <c r="IPI1" s="6"/>
      <c r="IPJ1" s="6"/>
      <c r="IPK1" s="6"/>
      <c r="IPL1" s="6"/>
      <c r="IPM1" s="6"/>
      <c r="IPN1" s="6"/>
      <c r="IPO1" s="6"/>
      <c r="IPP1" s="6"/>
      <c r="IPQ1" s="6"/>
      <c r="IPR1" s="6"/>
      <c r="IPS1" s="6"/>
      <c r="IPT1" s="6"/>
      <c r="IPU1" s="6"/>
      <c r="IPV1" s="6"/>
      <c r="IPW1" s="6"/>
      <c r="IPX1" s="6"/>
      <c r="IPY1" s="6"/>
      <c r="IPZ1" s="6"/>
      <c r="IQA1" s="6"/>
      <c r="IQB1" s="6"/>
      <c r="IQC1" s="6"/>
      <c r="IQD1" s="6"/>
      <c r="IQE1" s="6"/>
      <c r="IQF1" s="6"/>
      <c r="IQG1" s="6"/>
      <c r="IQH1" s="6"/>
      <c r="IQI1" s="6"/>
      <c r="IQJ1" s="6"/>
      <c r="IQK1" s="6"/>
      <c r="IQL1" s="6"/>
      <c r="IQM1" s="6"/>
      <c r="IQN1" s="6"/>
      <c r="IQO1" s="6"/>
      <c r="IQP1" s="6"/>
      <c r="IQQ1" s="6"/>
      <c r="IQR1" s="6"/>
      <c r="IQS1" s="6"/>
      <c r="IQT1" s="6"/>
      <c r="IQU1" s="6"/>
      <c r="IQV1" s="6"/>
      <c r="IQW1" s="6"/>
      <c r="IQX1" s="6"/>
      <c r="IQY1" s="6"/>
      <c r="IQZ1" s="6"/>
      <c r="IRA1" s="6"/>
      <c r="IRB1" s="6"/>
      <c r="IRC1" s="6"/>
      <c r="IRD1" s="6"/>
      <c r="IRE1" s="6"/>
      <c r="IRF1" s="6"/>
      <c r="IRG1" s="6"/>
      <c r="IRH1" s="6"/>
      <c r="IRI1" s="6"/>
      <c r="IRJ1" s="6"/>
      <c r="IRK1" s="6"/>
      <c r="IRL1" s="6"/>
      <c r="IRM1" s="6"/>
      <c r="IRN1" s="6"/>
      <c r="IRO1" s="6"/>
      <c r="IRP1" s="6"/>
      <c r="IRQ1" s="6"/>
      <c r="IRR1" s="6"/>
      <c r="IRS1" s="6"/>
      <c r="IRT1" s="6"/>
      <c r="IRU1" s="6"/>
      <c r="IRV1" s="6"/>
      <c r="IRW1" s="6"/>
      <c r="IRX1" s="6"/>
      <c r="IRY1" s="6"/>
      <c r="IRZ1" s="6"/>
      <c r="ISA1" s="6"/>
      <c r="ISB1" s="6"/>
      <c r="ISC1" s="6"/>
      <c r="ISD1" s="6"/>
      <c r="ISE1" s="6"/>
      <c r="ISF1" s="6"/>
      <c r="ISG1" s="6"/>
      <c r="ISH1" s="6"/>
      <c r="ISI1" s="6"/>
      <c r="ISJ1" s="6"/>
      <c r="ISK1" s="6"/>
      <c r="ISL1" s="6"/>
      <c r="ISM1" s="6"/>
      <c r="ISN1" s="6"/>
      <c r="ISO1" s="6"/>
      <c r="ISP1" s="6"/>
      <c r="ISQ1" s="6"/>
      <c r="ISR1" s="6"/>
      <c r="ISS1" s="6"/>
      <c r="IST1" s="6"/>
      <c r="ISU1" s="6"/>
      <c r="ISV1" s="6"/>
      <c r="ISW1" s="6"/>
      <c r="ISX1" s="6"/>
      <c r="ISY1" s="6"/>
      <c r="ISZ1" s="6"/>
      <c r="ITA1" s="6"/>
      <c r="ITB1" s="6"/>
      <c r="ITC1" s="6"/>
      <c r="ITD1" s="6"/>
      <c r="ITE1" s="6"/>
      <c r="ITF1" s="6"/>
      <c r="ITG1" s="6"/>
      <c r="ITH1" s="6"/>
      <c r="ITI1" s="6"/>
      <c r="ITJ1" s="6"/>
      <c r="ITK1" s="6"/>
      <c r="ITL1" s="6"/>
      <c r="ITM1" s="6"/>
      <c r="ITN1" s="6"/>
      <c r="ITO1" s="6"/>
      <c r="ITP1" s="6"/>
      <c r="ITQ1" s="6"/>
      <c r="ITR1" s="6"/>
      <c r="ITS1" s="6"/>
      <c r="ITT1" s="6"/>
      <c r="ITU1" s="6"/>
      <c r="ITV1" s="6"/>
      <c r="ITW1" s="6"/>
      <c r="ITX1" s="6"/>
      <c r="ITY1" s="6"/>
      <c r="ITZ1" s="6"/>
      <c r="IUA1" s="6"/>
      <c r="IUB1" s="6"/>
      <c r="IUC1" s="6"/>
      <c r="IUD1" s="6"/>
      <c r="IUE1" s="6"/>
      <c r="IUF1" s="6"/>
      <c r="IUG1" s="6"/>
      <c r="IUH1" s="6"/>
      <c r="IUI1" s="6"/>
      <c r="IUJ1" s="6"/>
      <c r="IUK1" s="6"/>
      <c r="IUL1" s="6"/>
      <c r="IUM1" s="6"/>
      <c r="IUN1" s="6"/>
      <c r="IUO1" s="6"/>
      <c r="IUP1" s="6"/>
      <c r="IUQ1" s="6"/>
      <c r="IUR1" s="6"/>
      <c r="IUS1" s="6"/>
      <c r="IUT1" s="6"/>
      <c r="IUU1" s="6"/>
      <c r="IUV1" s="6"/>
      <c r="IUW1" s="6"/>
      <c r="IUX1" s="6"/>
      <c r="IUY1" s="6"/>
      <c r="IUZ1" s="6"/>
      <c r="IVA1" s="6"/>
      <c r="IVB1" s="6"/>
      <c r="IVC1" s="6"/>
      <c r="IVD1" s="6"/>
      <c r="IVE1" s="6"/>
      <c r="IVF1" s="6"/>
      <c r="IVG1" s="6"/>
      <c r="IVH1" s="6"/>
      <c r="IVI1" s="6"/>
      <c r="IVJ1" s="6"/>
      <c r="IVK1" s="6"/>
      <c r="IVL1" s="6"/>
      <c r="IVM1" s="6"/>
      <c r="IVN1" s="6"/>
      <c r="IVO1" s="6"/>
      <c r="IVP1" s="6"/>
      <c r="IVQ1" s="6"/>
      <c r="IVR1" s="6"/>
      <c r="IVS1" s="6"/>
      <c r="IVT1" s="6"/>
      <c r="IVU1" s="6"/>
      <c r="IVV1" s="6"/>
      <c r="IVW1" s="6"/>
      <c r="IVX1" s="6"/>
      <c r="IVY1" s="6"/>
      <c r="IVZ1" s="6"/>
      <c r="IWA1" s="6"/>
      <c r="IWB1" s="6"/>
      <c r="IWC1" s="6"/>
      <c r="IWD1" s="6"/>
      <c r="IWE1" s="6"/>
      <c r="IWF1" s="6"/>
      <c r="IWG1" s="6"/>
      <c r="IWH1" s="6"/>
      <c r="IWI1" s="6"/>
      <c r="IWJ1" s="6"/>
      <c r="IWK1" s="6"/>
      <c r="IWL1" s="6"/>
      <c r="IWM1" s="6"/>
      <c r="IWN1" s="6"/>
      <c r="IWO1" s="6"/>
      <c r="IWP1" s="6"/>
      <c r="IWQ1" s="6"/>
      <c r="IWR1" s="6"/>
      <c r="IWS1" s="6"/>
      <c r="IWT1" s="6"/>
      <c r="IWU1" s="6"/>
      <c r="IWV1" s="6"/>
      <c r="IWW1" s="6"/>
      <c r="IWX1" s="6"/>
      <c r="IWY1" s="6"/>
      <c r="IWZ1" s="6"/>
      <c r="IXA1" s="6"/>
      <c r="IXB1" s="6"/>
      <c r="IXC1" s="6"/>
      <c r="IXD1" s="6"/>
      <c r="IXE1" s="6"/>
      <c r="IXF1" s="6"/>
      <c r="IXG1" s="6"/>
      <c r="IXH1" s="6"/>
      <c r="IXI1" s="6"/>
      <c r="IXJ1" s="6"/>
      <c r="IXK1" s="6"/>
      <c r="IXL1" s="6"/>
      <c r="IXM1" s="6"/>
      <c r="IXN1" s="6"/>
      <c r="IXO1" s="6"/>
      <c r="IXP1" s="6"/>
      <c r="IXQ1" s="6"/>
      <c r="IXR1" s="6"/>
      <c r="IXS1" s="6"/>
      <c r="IXT1" s="6"/>
      <c r="IXU1" s="6"/>
      <c r="IXV1" s="6"/>
      <c r="IXW1" s="6"/>
      <c r="IXX1" s="6"/>
      <c r="IXY1" s="6"/>
      <c r="IXZ1" s="6"/>
      <c r="IYA1" s="6"/>
      <c r="IYB1" s="6"/>
      <c r="IYC1" s="6"/>
      <c r="IYD1" s="6"/>
      <c r="IYE1" s="6"/>
      <c r="IYF1" s="6"/>
      <c r="IYG1" s="6"/>
      <c r="IYH1" s="6"/>
      <c r="IYI1" s="6"/>
      <c r="IYJ1" s="6"/>
      <c r="IYK1" s="6"/>
      <c r="IYL1" s="6"/>
      <c r="IYM1" s="6"/>
      <c r="IYN1" s="6"/>
      <c r="IYO1" s="6"/>
      <c r="IYP1" s="6"/>
      <c r="IYQ1" s="6"/>
      <c r="IYR1" s="6"/>
      <c r="IYS1" s="6"/>
      <c r="IYT1" s="6"/>
      <c r="IYU1" s="6"/>
      <c r="IYV1" s="6"/>
      <c r="IYW1" s="6"/>
      <c r="IYX1" s="6"/>
      <c r="IYY1" s="6"/>
      <c r="IYZ1" s="6"/>
      <c r="IZA1" s="6"/>
      <c r="IZB1" s="6"/>
      <c r="IZC1" s="6"/>
      <c r="IZD1" s="6"/>
      <c r="IZE1" s="6"/>
      <c r="IZF1" s="6"/>
      <c r="IZG1" s="6"/>
      <c r="IZH1" s="6"/>
      <c r="IZI1" s="6"/>
      <c r="IZJ1" s="6"/>
      <c r="IZK1" s="6"/>
      <c r="IZL1" s="6"/>
      <c r="IZM1" s="6"/>
      <c r="IZN1" s="6"/>
      <c r="IZO1" s="6"/>
      <c r="IZP1" s="6"/>
      <c r="IZQ1" s="6"/>
      <c r="IZR1" s="6"/>
      <c r="IZS1" s="6"/>
      <c r="IZT1" s="6"/>
      <c r="IZU1" s="6"/>
      <c r="IZV1" s="6"/>
      <c r="IZW1" s="6"/>
      <c r="IZX1" s="6"/>
      <c r="IZY1" s="6"/>
      <c r="IZZ1" s="6"/>
      <c r="JAA1" s="6"/>
      <c r="JAB1" s="6"/>
      <c r="JAC1" s="6"/>
      <c r="JAD1" s="6"/>
      <c r="JAE1" s="6"/>
      <c r="JAF1" s="6"/>
      <c r="JAG1" s="6"/>
      <c r="JAH1" s="6"/>
      <c r="JAI1" s="6"/>
      <c r="JAJ1" s="6"/>
      <c r="JAK1" s="6"/>
      <c r="JAL1" s="6"/>
      <c r="JAM1" s="6"/>
      <c r="JAN1" s="6"/>
      <c r="JAO1" s="6"/>
      <c r="JAP1" s="6"/>
      <c r="JAQ1" s="6"/>
      <c r="JAR1" s="6"/>
      <c r="JAS1" s="6"/>
      <c r="JAT1" s="6"/>
      <c r="JAU1" s="6"/>
      <c r="JAV1" s="6"/>
      <c r="JAW1" s="6"/>
      <c r="JAX1" s="6"/>
      <c r="JAY1" s="6"/>
      <c r="JAZ1" s="6"/>
      <c r="JBA1" s="6"/>
      <c r="JBB1" s="6"/>
      <c r="JBC1" s="6"/>
      <c r="JBD1" s="6"/>
      <c r="JBE1" s="6"/>
      <c r="JBF1" s="6"/>
      <c r="JBG1" s="6"/>
      <c r="JBH1" s="6"/>
      <c r="JBI1" s="6"/>
      <c r="JBJ1" s="6"/>
      <c r="JBK1" s="6"/>
      <c r="JBL1" s="6"/>
      <c r="JBM1" s="6"/>
      <c r="JBN1" s="6"/>
      <c r="JBO1" s="6"/>
      <c r="JBP1" s="6"/>
      <c r="JBQ1" s="6"/>
      <c r="JBR1" s="6"/>
      <c r="JBS1" s="6"/>
      <c r="JBT1" s="6"/>
      <c r="JBU1" s="6"/>
      <c r="JBV1" s="6"/>
      <c r="JBW1" s="6"/>
      <c r="JBX1" s="6"/>
      <c r="JBY1" s="6"/>
      <c r="JBZ1" s="6"/>
      <c r="JCA1" s="6"/>
      <c r="JCB1" s="6"/>
      <c r="JCC1" s="6"/>
      <c r="JCD1" s="6"/>
      <c r="JCE1" s="6"/>
      <c r="JCF1" s="6"/>
      <c r="JCG1" s="6"/>
      <c r="JCH1" s="6"/>
      <c r="JCI1" s="6"/>
      <c r="JCJ1" s="6"/>
      <c r="JCK1" s="6"/>
      <c r="JCL1" s="6"/>
      <c r="JCM1" s="6"/>
      <c r="JCN1" s="6"/>
      <c r="JCO1" s="6"/>
      <c r="JCP1" s="6"/>
      <c r="JCQ1" s="6"/>
      <c r="JCR1" s="6"/>
      <c r="JCS1" s="6"/>
      <c r="JCT1" s="6"/>
      <c r="JCU1" s="6"/>
      <c r="JCV1" s="6"/>
      <c r="JCW1" s="6"/>
      <c r="JCX1" s="6"/>
      <c r="JCY1" s="6"/>
      <c r="JCZ1" s="6"/>
      <c r="JDA1" s="6"/>
      <c r="JDB1" s="6"/>
      <c r="JDC1" s="6"/>
      <c r="JDD1" s="6"/>
      <c r="JDE1" s="6"/>
      <c r="JDF1" s="6"/>
      <c r="JDG1" s="6"/>
      <c r="JDH1" s="6"/>
      <c r="JDI1" s="6"/>
      <c r="JDJ1" s="6"/>
      <c r="JDK1" s="6"/>
      <c r="JDL1" s="6"/>
      <c r="JDM1" s="6"/>
      <c r="JDN1" s="6"/>
      <c r="JDO1" s="6"/>
      <c r="JDP1" s="6"/>
      <c r="JDQ1" s="6"/>
      <c r="JDR1" s="6"/>
      <c r="JDS1" s="6"/>
      <c r="JDT1" s="6"/>
      <c r="JDU1" s="6"/>
      <c r="JDV1" s="6"/>
      <c r="JDW1" s="6"/>
      <c r="JDX1" s="6"/>
      <c r="JDY1" s="6"/>
      <c r="JDZ1" s="6"/>
      <c r="JEA1" s="6"/>
      <c r="JEB1" s="6"/>
      <c r="JEC1" s="6"/>
      <c r="JED1" s="6"/>
      <c r="JEE1" s="6"/>
      <c r="JEF1" s="6"/>
      <c r="JEG1" s="6"/>
      <c r="JEH1" s="6"/>
      <c r="JEI1" s="6"/>
      <c r="JEJ1" s="6"/>
      <c r="JEK1" s="6"/>
      <c r="JEL1" s="6"/>
      <c r="JEM1" s="6"/>
      <c r="JEN1" s="6"/>
      <c r="JEO1" s="6"/>
      <c r="JEP1" s="6"/>
      <c r="JEQ1" s="6"/>
      <c r="JER1" s="6"/>
      <c r="JES1" s="6"/>
      <c r="JET1" s="6"/>
      <c r="JEU1" s="6"/>
      <c r="JEV1" s="6"/>
      <c r="JEW1" s="6"/>
      <c r="JEX1" s="6"/>
      <c r="JEY1" s="6"/>
      <c r="JEZ1" s="6"/>
      <c r="JFA1" s="6"/>
      <c r="JFB1" s="6"/>
      <c r="JFC1" s="6"/>
      <c r="JFD1" s="6"/>
      <c r="JFE1" s="6"/>
      <c r="JFF1" s="6"/>
      <c r="JFG1" s="6"/>
      <c r="JFH1" s="6"/>
      <c r="JFI1" s="6"/>
      <c r="JFJ1" s="6"/>
      <c r="JFK1" s="6"/>
      <c r="JFL1" s="6"/>
      <c r="JFM1" s="6"/>
      <c r="JFN1" s="6"/>
      <c r="JFO1" s="6"/>
      <c r="JFP1" s="6"/>
      <c r="JFQ1" s="6"/>
      <c r="JFR1" s="6"/>
      <c r="JFS1" s="6"/>
      <c r="JFT1" s="6"/>
      <c r="JFU1" s="6"/>
      <c r="JFV1" s="6"/>
      <c r="JFW1" s="6"/>
      <c r="JFX1" s="6"/>
      <c r="JFY1" s="6"/>
      <c r="JFZ1" s="6"/>
      <c r="JGA1" s="6"/>
      <c r="JGB1" s="6"/>
      <c r="JGC1" s="6"/>
      <c r="JGD1" s="6"/>
      <c r="JGE1" s="6"/>
      <c r="JGF1" s="6"/>
      <c r="JGG1" s="6"/>
      <c r="JGH1" s="6"/>
      <c r="JGI1" s="6"/>
      <c r="JGJ1" s="6"/>
      <c r="JGK1" s="6"/>
      <c r="JGL1" s="6"/>
      <c r="JGM1" s="6"/>
      <c r="JGN1" s="6"/>
      <c r="JGO1" s="6"/>
      <c r="JGP1" s="6"/>
      <c r="JGQ1" s="6"/>
      <c r="JGR1" s="6"/>
      <c r="JGS1" s="6"/>
      <c r="JGT1" s="6"/>
      <c r="JGU1" s="6"/>
      <c r="JGV1" s="6"/>
      <c r="JGW1" s="6"/>
      <c r="JGX1" s="6"/>
      <c r="JGY1" s="6"/>
      <c r="JGZ1" s="6"/>
      <c r="JHA1" s="6"/>
      <c r="JHB1" s="6"/>
      <c r="JHC1" s="6"/>
      <c r="JHD1" s="6"/>
      <c r="JHE1" s="6"/>
      <c r="JHF1" s="6"/>
      <c r="JHG1" s="6"/>
      <c r="JHH1" s="6"/>
      <c r="JHI1" s="6"/>
      <c r="JHJ1" s="6"/>
      <c r="JHK1" s="6"/>
      <c r="JHL1" s="6"/>
      <c r="JHM1" s="6"/>
      <c r="JHN1" s="6"/>
      <c r="JHO1" s="6"/>
      <c r="JHP1" s="6"/>
      <c r="JHQ1" s="6"/>
      <c r="JHR1" s="6"/>
      <c r="JHS1" s="6"/>
      <c r="JHT1" s="6"/>
      <c r="JHU1" s="6"/>
      <c r="JHV1" s="6"/>
      <c r="JHW1" s="6"/>
      <c r="JHX1" s="6"/>
      <c r="JHY1" s="6"/>
      <c r="JHZ1" s="6"/>
      <c r="JIA1" s="6"/>
      <c r="JIB1" s="6"/>
      <c r="JIC1" s="6"/>
      <c r="JID1" s="6"/>
      <c r="JIE1" s="6"/>
      <c r="JIF1" s="6"/>
      <c r="JIG1" s="6"/>
      <c r="JIH1" s="6"/>
      <c r="JII1" s="6"/>
      <c r="JIJ1" s="6"/>
      <c r="JIK1" s="6"/>
      <c r="JIL1" s="6"/>
      <c r="JIM1" s="6"/>
      <c r="JIN1" s="6"/>
      <c r="JIO1" s="6"/>
      <c r="JIP1" s="6"/>
      <c r="JIQ1" s="6"/>
      <c r="JIR1" s="6"/>
      <c r="JIS1" s="6"/>
      <c r="JIT1" s="6"/>
      <c r="JIU1" s="6"/>
      <c r="JIV1" s="6"/>
      <c r="JIW1" s="6"/>
      <c r="JIX1" s="6"/>
      <c r="JIY1" s="6"/>
      <c r="JIZ1" s="6"/>
      <c r="JJA1" s="6"/>
      <c r="JJB1" s="6"/>
      <c r="JJC1" s="6"/>
      <c r="JJD1" s="6"/>
      <c r="JJE1" s="6"/>
      <c r="JJF1" s="6"/>
      <c r="JJG1" s="6"/>
      <c r="JJH1" s="6"/>
      <c r="JJI1" s="6"/>
      <c r="JJJ1" s="6"/>
      <c r="JJK1" s="6"/>
      <c r="JJL1" s="6"/>
      <c r="JJM1" s="6"/>
      <c r="JJN1" s="6"/>
      <c r="JJO1" s="6"/>
      <c r="JJP1" s="6"/>
      <c r="JJQ1" s="6"/>
      <c r="JJR1" s="6"/>
      <c r="JJS1" s="6"/>
      <c r="JJT1" s="6"/>
      <c r="JJU1" s="6"/>
      <c r="JJV1" s="6"/>
      <c r="JJW1" s="6"/>
      <c r="JJX1" s="6"/>
      <c r="JJY1" s="6"/>
      <c r="JJZ1" s="6"/>
      <c r="JKA1" s="6"/>
      <c r="JKB1" s="6"/>
      <c r="JKC1" s="6"/>
      <c r="JKD1" s="6"/>
      <c r="JKE1" s="6"/>
      <c r="JKF1" s="6"/>
      <c r="JKG1" s="6"/>
      <c r="JKH1" s="6"/>
      <c r="JKI1" s="6"/>
      <c r="JKJ1" s="6"/>
      <c r="JKK1" s="6"/>
      <c r="JKL1" s="6"/>
      <c r="JKM1" s="6"/>
      <c r="JKN1" s="6"/>
      <c r="JKO1" s="6"/>
      <c r="JKP1" s="6"/>
      <c r="JKQ1" s="6"/>
      <c r="JKR1" s="6"/>
      <c r="JKS1" s="6"/>
      <c r="JKT1" s="6"/>
      <c r="JKU1" s="6"/>
      <c r="JKV1" s="6"/>
      <c r="JKW1" s="6"/>
      <c r="JKX1" s="6"/>
      <c r="JKY1" s="6"/>
      <c r="JKZ1" s="6"/>
      <c r="JLA1" s="6"/>
      <c r="JLB1" s="6"/>
      <c r="JLC1" s="6"/>
      <c r="JLD1" s="6"/>
      <c r="JLE1" s="6"/>
      <c r="JLF1" s="6"/>
      <c r="JLG1" s="6"/>
      <c r="JLH1" s="6"/>
      <c r="JLI1" s="6"/>
      <c r="JLJ1" s="6"/>
      <c r="JLK1" s="6"/>
      <c r="JLL1" s="6"/>
      <c r="JLM1" s="6"/>
      <c r="JLN1" s="6"/>
      <c r="JLO1" s="6"/>
      <c r="JLP1" s="6"/>
      <c r="JLQ1" s="6"/>
      <c r="JLR1" s="6"/>
      <c r="JLS1" s="6"/>
      <c r="JLT1" s="6"/>
      <c r="JLU1" s="6"/>
      <c r="JLV1" s="6"/>
      <c r="JLW1" s="6"/>
      <c r="JLX1" s="6"/>
      <c r="JLY1" s="6"/>
      <c r="JLZ1" s="6"/>
      <c r="JMA1" s="6"/>
      <c r="JMB1" s="6"/>
      <c r="JMC1" s="6"/>
      <c r="JMD1" s="6"/>
      <c r="JME1" s="6"/>
      <c r="JMF1" s="6"/>
      <c r="JMG1" s="6"/>
      <c r="JMH1" s="6"/>
      <c r="JMI1" s="6"/>
      <c r="JMJ1" s="6"/>
      <c r="JMK1" s="6"/>
      <c r="JML1" s="6"/>
      <c r="JMM1" s="6"/>
      <c r="JMN1" s="6"/>
      <c r="JMO1" s="6"/>
      <c r="JMP1" s="6"/>
      <c r="JMQ1" s="6"/>
      <c r="JMR1" s="6"/>
      <c r="JMS1" s="6"/>
      <c r="JMT1" s="6"/>
      <c r="JMU1" s="6"/>
      <c r="JMV1" s="6"/>
      <c r="JMW1" s="6"/>
      <c r="JMX1" s="6"/>
      <c r="JMY1" s="6"/>
      <c r="JMZ1" s="6"/>
      <c r="JNA1" s="6"/>
      <c r="JNB1" s="6"/>
      <c r="JNC1" s="6"/>
      <c r="JND1" s="6"/>
      <c r="JNE1" s="6"/>
      <c r="JNF1" s="6"/>
      <c r="JNG1" s="6"/>
      <c r="JNH1" s="6"/>
      <c r="JNI1" s="6"/>
      <c r="JNJ1" s="6"/>
      <c r="JNK1" s="6"/>
      <c r="JNL1" s="6"/>
      <c r="JNM1" s="6"/>
      <c r="JNN1" s="6"/>
      <c r="JNO1" s="6"/>
      <c r="JNP1" s="6"/>
      <c r="JNQ1" s="6"/>
      <c r="JNR1" s="6"/>
      <c r="JNS1" s="6"/>
      <c r="JNT1" s="6"/>
      <c r="JNU1" s="6"/>
      <c r="JNV1" s="6"/>
      <c r="JNW1" s="6"/>
      <c r="JNX1" s="6"/>
      <c r="JNY1" s="6"/>
      <c r="JNZ1" s="6"/>
      <c r="JOA1" s="6"/>
      <c r="JOB1" s="6"/>
      <c r="JOC1" s="6"/>
      <c r="JOD1" s="6"/>
      <c r="JOE1" s="6"/>
      <c r="JOF1" s="6"/>
      <c r="JOG1" s="6"/>
      <c r="JOH1" s="6"/>
      <c r="JOI1" s="6"/>
      <c r="JOJ1" s="6"/>
      <c r="JOK1" s="6"/>
      <c r="JOL1" s="6"/>
      <c r="JOM1" s="6"/>
      <c r="JON1" s="6"/>
      <c r="JOO1" s="6"/>
      <c r="JOP1" s="6"/>
      <c r="JOQ1" s="6"/>
      <c r="JOR1" s="6"/>
      <c r="JOS1" s="6"/>
      <c r="JOT1" s="6"/>
      <c r="JOU1" s="6"/>
      <c r="JOV1" s="6"/>
      <c r="JOW1" s="6"/>
      <c r="JOX1" s="6"/>
      <c r="JOY1" s="6"/>
      <c r="JOZ1" s="6"/>
      <c r="JPA1" s="6"/>
      <c r="JPB1" s="6"/>
      <c r="JPC1" s="6"/>
      <c r="JPD1" s="6"/>
      <c r="JPE1" s="6"/>
      <c r="JPF1" s="6"/>
      <c r="JPG1" s="6"/>
      <c r="JPH1" s="6"/>
      <c r="JPI1" s="6"/>
      <c r="JPJ1" s="6"/>
      <c r="JPK1" s="6"/>
      <c r="JPL1" s="6"/>
      <c r="JPM1" s="6"/>
      <c r="JPN1" s="6"/>
      <c r="JPO1" s="6"/>
      <c r="JPP1" s="6"/>
      <c r="JPQ1" s="6"/>
      <c r="JPR1" s="6"/>
      <c r="JPS1" s="6"/>
      <c r="JPT1" s="6"/>
      <c r="JPU1" s="6"/>
      <c r="JPV1" s="6"/>
      <c r="JPW1" s="6"/>
      <c r="JPX1" s="6"/>
      <c r="JPY1" s="6"/>
      <c r="JPZ1" s="6"/>
      <c r="JQA1" s="6"/>
      <c r="JQB1" s="6"/>
      <c r="JQC1" s="6"/>
      <c r="JQD1" s="6"/>
      <c r="JQE1" s="6"/>
      <c r="JQF1" s="6"/>
      <c r="JQG1" s="6"/>
      <c r="JQH1" s="6"/>
      <c r="JQI1" s="6"/>
      <c r="JQJ1" s="6"/>
      <c r="JQK1" s="6"/>
      <c r="JQL1" s="6"/>
      <c r="JQM1" s="6"/>
      <c r="JQN1" s="6"/>
      <c r="JQO1" s="6"/>
      <c r="JQP1" s="6"/>
      <c r="JQQ1" s="6"/>
      <c r="JQR1" s="6"/>
      <c r="JQS1" s="6"/>
      <c r="JQT1" s="6"/>
      <c r="JQU1" s="6"/>
      <c r="JQV1" s="6"/>
      <c r="JQW1" s="6"/>
      <c r="JQX1" s="6"/>
      <c r="JQY1" s="6"/>
      <c r="JQZ1" s="6"/>
      <c r="JRA1" s="6"/>
      <c r="JRB1" s="6"/>
      <c r="JRC1" s="6"/>
      <c r="JRD1" s="6"/>
      <c r="JRE1" s="6"/>
      <c r="JRF1" s="6"/>
      <c r="JRG1" s="6"/>
      <c r="JRH1" s="6"/>
      <c r="JRI1" s="6"/>
      <c r="JRJ1" s="6"/>
      <c r="JRK1" s="6"/>
      <c r="JRL1" s="6"/>
      <c r="JRM1" s="6"/>
      <c r="JRN1" s="6"/>
      <c r="JRO1" s="6"/>
      <c r="JRP1" s="6"/>
      <c r="JRQ1" s="6"/>
      <c r="JRR1" s="6"/>
      <c r="JRS1" s="6"/>
      <c r="JRT1" s="6"/>
      <c r="JRU1" s="6"/>
      <c r="JRV1" s="6"/>
      <c r="JRW1" s="6"/>
      <c r="JRX1" s="6"/>
      <c r="JRY1" s="6"/>
      <c r="JRZ1" s="6"/>
      <c r="JSA1" s="6"/>
      <c r="JSB1" s="6"/>
      <c r="JSC1" s="6"/>
      <c r="JSD1" s="6"/>
      <c r="JSE1" s="6"/>
      <c r="JSF1" s="6"/>
      <c r="JSG1" s="6"/>
      <c r="JSH1" s="6"/>
      <c r="JSI1" s="6"/>
      <c r="JSJ1" s="6"/>
      <c r="JSK1" s="6"/>
      <c r="JSL1" s="6"/>
      <c r="JSM1" s="6"/>
      <c r="JSN1" s="6"/>
      <c r="JSO1" s="6"/>
      <c r="JSP1" s="6"/>
      <c r="JSQ1" s="6"/>
      <c r="JSR1" s="6"/>
      <c r="JSS1" s="6"/>
      <c r="JST1" s="6"/>
      <c r="JSU1" s="6"/>
      <c r="JSV1" s="6"/>
      <c r="JSW1" s="6"/>
      <c r="JSX1" s="6"/>
      <c r="JSY1" s="6"/>
      <c r="JSZ1" s="6"/>
      <c r="JTA1" s="6"/>
      <c r="JTB1" s="6"/>
      <c r="JTC1" s="6"/>
      <c r="JTD1" s="6"/>
      <c r="JTE1" s="6"/>
      <c r="JTF1" s="6"/>
      <c r="JTG1" s="6"/>
      <c r="JTH1" s="6"/>
      <c r="JTI1" s="6"/>
      <c r="JTJ1" s="6"/>
      <c r="JTK1" s="6"/>
      <c r="JTL1" s="6"/>
      <c r="JTM1" s="6"/>
      <c r="JTN1" s="6"/>
      <c r="JTO1" s="6"/>
      <c r="JTP1" s="6"/>
      <c r="JTQ1" s="6"/>
      <c r="JTR1" s="6"/>
      <c r="JTS1" s="6"/>
      <c r="JTT1" s="6"/>
      <c r="JTU1" s="6"/>
      <c r="JTV1" s="6"/>
      <c r="JTW1" s="6"/>
      <c r="JTX1" s="6"/>
      <c r="JTY1" s="6"/>
      <c r="JTZ1" s="6"/>
      <c r="JUA1" s="6"/>
      <c r="JUB1" s="6"/>
      <c r="JUC1" s="6"/>
      <c r="JUD1" s="6"/>
      <c r="JUE1" s="6"/>
      <c r="JUF1" s="6"/>
      <c r="JUG1" s="6"/>
      <c r="JUH1" s="6"/>
      <c r="JUI1" s="6"/>
      <c r="JUJ1" s="6"/>
      <c r="JUK1" s="6"/>
      <c r="JUL1" s="6"/>
      <c r="JUM1" s="6"/>
      <c r="JUN1" s="6"/>
      <c r="JUO1" s="6"/>
      <c r="JUP1" s="6"/>
      <c r="JUQ1" s="6"/>
      <c r="JUR1" s="6"/>
      <c r="JUS1" s="6"/>
      <c r="JUT1" s="6"/>
      <c r="JUU1" s="6"/>
      <c r="JUV1" s="6"/>
      <c r="JUW1" s="6"/>
      <c r="JUX1" s="6"/>
      <c r="JUY1" s="6"/>
      <c r="JUZ1" s="6"/>
      <c r="JVA1" s="6"/>
      <c r="JVB1" s="6"/>
      <c r="JVC1" s="6"/>
      <c r="JVD1" s="6"/>
      <c r="JVE1" s="6"/>
      <c r="JVF1" s="6"/>
      <c r="JVG1" s="6"/>
      <c r="JVH1" s="6"/>
      <c r="JVI1" s="6"/>
      <c r="JVJ1" s="6"/>
      <c r="JVK1" s="6"/>
      <c r="JVL1" s="6"/>
      <c r="JVM1" s="6"/>
      <c r="JVN1" s="6"/>
      <c r="JVO1" s="6"/>
      <c r="JVP1" s="6"/>
      <c r="JVQ1" s="6"/>
      <c r="JVR1" s="6"/>
      <c r="JVS1" s="6"/>
      <c r="JVT1" s="6"/>
      <c r="JVU1" s="6"/>
      <c r="JVV1" s="6"/>
      <c r="JVW1" s="6"/>
      <c r="JVX1" s="6"/>
      <c r="JVY1" s="6"/>
      <c r="JVZ1" s="6"/>
      <c r="JWA1" s="6"/>
      <c r="JWB1" s="6"/>
      <c r="JWC1" s="6"/>
      <c r="JWD1" s="6"/>
      <c r="JWE1" s="6"/>
      <c r="JWF1" s="6"/>
      <c r="JWG1" s="6"/>
      <c r="JWH1" s="6"/>
      <c r="JWI1" s="6"/>
      <c r="JWJ1" s="6"/>
      <c r="JWK1" s="6"/>
      <c r="JWL1" s="6"/>
      <c r="JWM1" s="6"/>
      <c r="JWN1" s="6"/>
      <c r="JWO1" s="6"/>
      <c r="JWP1" s="6"/>
      <c r="JWQ1" s="6"/>
      <c r="JWR1" s="6"/>
      <c r="JWS1" s="6"/>
      <c r="JWT1" s="6"/>
      <c r="JWU1" s="6"/>
      <c r="JWV1" s="6"/>
      <c r="JWW1" s="6"/>
      <c r="JWX1" s="6"/>
      <c r="JWY1" s="6"/>
      <c r="JWZ1" s="6"/>
      <c r="JXA1" s="6"/>
      <c r="JXB1" s="6"/>
      <c r="JXC1" s="6"/>
      <c r="JXD1" s="6"/>
      <c r="JXE1" s="6"/>
      <c r="JXF1" s="6"/>
      <c r="JXG1" s="6"/>
      <c r="JXH1" s="6"/>
      <c r="JXI1" s="6"/>
      <c r="JXJ1" s="6"/>
      <c r="JXK1" s="6"/>
      <c r="JXL1" s="6"/>
      <c r="JXM1" s="6"/>
      <c r="JXN1" s="6"/>
      <c r="JXO1" s="6"/>
      <c r="JXP1" s="6"/>
      <c r="JXQ1" s="6"/>
      <c r="JXR1" s="6"/>
      <c r="JXS1" s="6"/>
      <c r="JXT1" s="6"/>
      <c r="JXU1" s="6"/>
      <c r="JXV1" s="6"/>
      <c r="JXW1" s="6"/>
      <c r="JXX1" s="6"/>
      <c r="JXY1" s="6"/>
      <c r="JXZ1" s="6"/>
      <c r="JYA1" s="6"/>
      <c r="JYB1" s="6"/>
      <c r="JYC1" s="6"/>
      <c r="JYD1" s="6"/>
      <c r="JYE1" s="6"/>
      <c r="JYF1" s="6"/>
      <c r="JYG1" s="6"/>
      <c r="JYH1" s="6"/>
      <c r="JYI1" s="6"/>
      <c r="JYJ1" s="6"/>
      <c r="JYK1" s="6"/>
      <c r="JYL1" s="6"/>
      <c r="JYM1" s="6"/>
      <c r="JYN1" s="6"/>
      <c r="JYO1" s="6"/>
      <c r="JYP1" s="6"/>
      <c r="JYQ1" s="6"/>
      <c r="JYR1" s="6"/>
      <c r="JYS1" s="6"/>
      <c r="JYT1" s="6"/>
      <c r="JYU1" s="6"/>
      <c r="JYV1" s="6"/>
      <c r="JYW1" s="6"/>
      <c r="JYX1" s="6"/>
      <c r="JYY1" s="6"/>
      <c r="JYZ1" s="6"/>
      <c r="JZA1" s="6"/>
      <c r="JZB1" s="6"/>
      <c r="JZC1" s="6"/>
      <c r="JZD1" s="6"/>
      <c r="JZE1" s="6"/>
      <c r="JZF1" s="6"/>
      <c r="JZG1" s="6"/>
      <c r="JZH1" s="6"/>
      <c r="JZI1" s="6"/>
      <c r="JZJ1" s="6"/>
      <c r="JZK1" s="6"/>
      <c r="JZL1" s="6"/>
      <c r="JZM1" s="6"/>
      <c r="JZN1" s="6"/>
      <c r="JZO1" s="6"/>
      <c r="JZP1" s="6"/>
      <c r="JZQ1" s="6"/>
      <c r="JZR1" s="6"/>
      <c r="JZS1" s="6"/>
      <c r="JZT1" s="6"/>
      <c r="JZU1" s="6"/>
      <c r="JZV1" s="6"/>
      <c r="JZW1" s="6"/>
      <c r="JZX1" s="6"/>
      <c r="JZY1" s="6"/>
      <c r="JZZ1" s="6"/>
      <c r="KAA1" s="6"/>
      <c r="KAB1" s="6"/>
      <c r="KAC1" s="6"/>
      <c r="KAD1" s="6"/>
      <c r="KAE1" s="6"/>
      <c r="KAF1" s="6"/>
      <c r="KAG1" s="6"/>
      <c r="KAH1" s="6"/>
      <c r="KAI1" s="6"/>
      <c r="KAJ1" s="6"/>
      <c r="KAK1" s="6"/>
      <c r="KAL1" s="6"/>
      <c r="KAM1" s="6"/>
      <c r="KAN1" s="6"/>
      <c r="KAO1" s="6"/>
      <c r="KAP1" s="6"/>
      <c r="KAQ1" s="6"/>
      <c r="KAR1" s="6"/>
      <c r="KAS1" s="6"/>
      <c r="KAT1" s="6"/>
      <c r="KAU1" s="6"/>
      <c r="KAV1" s="6"/>
      <c r="KAW1" s="6"/>
      <c r="KAX1" s="6"/>
      <c r="KAY1" s="6"/>
      <c r="KAZ1" s="6"/>
      <c r="KBA1" s="6"/>
      <c r="KBB1" s="6"/>
      <c r="KBC1" s="6"/>
      <c r="KBD1" s="6"/>
      <c r="KBE1" s="6"/>
      <c r="KBF1" s="6"/>
      <c r="KBG1" s="6"/>
      <c r="KBH1" s="6"/>
      <c r="KBI1" s="6"/>
      <c r="KBJ1" s="6"/>
      <c r="KBK1" s="6"/>
      <c r="KBL1" s="6"/>
      <c r="KBM1" s="6"/>
      <c r="KBN1" s="6"/>
      <c r="KBO1" s="6"/>
      <c r="KBP1" s="6"/>
      <c r="KBQ1" s="6"/>
      <c r="KBR1" s="6"/>
      <c r="KBS1" s="6"/>
      <c r="KBT1" s="6"/>
      <c r="KBU1" s="6"/>
      <c r="KBV1" s="6"/>
      <c r="KBW1" s="6"/>
      <c r="KBX1" s="6"/>
      <c r="KBY1" s="6"/>
      <c r="KBZ1" s="6"/>
      <c r="KCA1" s="6"/>
      <c r="KCB1" s="6"/>
      <c r="KCC1" s="6"/>
      <c r="KCD1" s="6"/>
      <c r="KCE1" s="6"/>
      <c r="KCF1" s="6"/>
      <c r="KCG1" s="6"/>
      <c r="KCH1" s="6"/>
      <c r="KCI1" s="6"/>
      <c r="KCJ1" s="6"/>
      <c r="KCK1" s="6"/>
      <c r="KCL1" s="6"/>
      <c r="KCM1" s="6"/>
      <c r="KCN1" s="6"/>
      <c r="KCO1" s="6"/>
      <c r="KCP1" s="6"/>
      <c r="KCQ1" s="6"/>
      <c r="KCR1" s="6"/>
      <c r="KCS1" s="6"/>
      <c r="KCT1" s="6"/>
      <c r="KCU1" s="6"/>
      <c r="KCV1" s="6"/>
      <c r="KCW1" s="6"/>
      <c r="KCX1" s="6"/>
      <c r="KCY1" s="6"/>
      <c r="KCZ1" s="6"/>
      <c r="KDA1" s="6"/>
      <c r="KDB1" s="6"/>
      <c r="KDC1" s="6"/>
      <c r="KDD1" s="6"/>
      <c r="KDE1" s="6"/>
      <c r="KDF1" s="6"/>
      <c r="KDG1" s="6"/>
      <c r="KDH1" s="6"/>
      <c r="KDI1" s="6"/>
      <c r="KDJ1" s="6"/>
      <c r="KDK1" s="6"/>
      <c r="KDL1" s="6"/>
      <c r="KDM1" s="6"/>
      <c r="KDN1" s="6"/>
      <c r="KDO1" s="6"/>
      <c r="KDP1" s="6"/>
      <c r="KDQ1" s="6"/>
      <c r="KDR1" s="6"/>
      <c r="KDS1" s="6"/>
      <c r="KDT1" s="6"/>
      <c r="KDU1" s="6"/>
      <c r="KDV1" s="6"/>
      <c r="KDW1" s="6"/>
      <c r="KDX1" s="6"/>
      <c r="KDY1" s="6"/>
      <c r="KDZ1" s="6"/>
      <c r="KEA1" s="6"/>
      <c r="KEB1" s="6"/>
      <c r="KEC1" s="6"/>
      <c r="KED1" s="6"/>
      <c r="KEE1" s="6"/>
      <c r="KEF1" s="6"/>
      <c r="KEG1" s="6"/>
      <c r="KEH1" s="6"/>
      <c r="KEI1" s="6"/>
      <c r="KEJ1" s="6"/>
      <c r="KEK1" s="6"/>
      <c r="KEL1" s="6"/>
      <c r="KEM1" s="6"/>
      <c r="KEN1" s="6"/>
      <c r="KEO1" s="6"/>
      <c r="KEP1" s="6"/>
      <c r="KEQ1" s="6"/>
      <c r="KER1" s="6"/>
      <c r="KES1" s="6"/>
      <c r="KET1" s="6"/>
      <c r="KEU1" s="6"/>
      <c r="KEV1" s="6"/>
      <c r="KEW1" s="6"/>
      <c r="KEX1" s="6"/>
      <c r="KEY1" s="6"/>
      <c r="KEZ1" s="6"/>
      <c r="KFA1" s="6"/>
      <c r="KFB1" s="6"/>
      <c r="KFC1" s="6"/>
      <c r="KFD1" s="6"/>
      <c r="KFE1" s="6"/>
      <c r="KFF1" s="6"/>
      <c r="KFG1" s="6"/>
      <c r="KFH1" s="6"/>
      <c r="KFI1" s="6"/>
      <c r="KFJ1" s="6"/>
      <c r="KFK1" s="6"/>
      <c r="KFL1" s="6"/>
      <c r="KFM1" s="6"/>
      <c r="KFN1" s="6"/>
      <c r="KFO1" s="6"/>
      <c r="KFP1" s="6"/>
      <c r="KFQ1" s="6"/>
      <c r="KFR1" s="6"/>
      <c r="KFS1" s="6"/>
      <c r="KFT1" s="6"/>
      <c r="KFU1" s="6"/>
      <c r="KFV1" s="6"/>
      <c r="KFW1" s="6"/>
      <c r="KFX1" s="6"/>
      <c r="KFY1" s="6"/>
      <c r="KFZ1" s="6"/>
      <c r="KGA1" s="6"/>
      <c r="KGB1" s="6"/>
      <c r="KGC1" s="6"/>
      <c r="KGD1" s="6"/>
      <c r="KGE1" s="6"/>
      <c r="KGF1" s="6"/>
      <c r="KGG1" s="6"/>
      <c r="KGH1" s="6"/>
      <c r="KGI1" s="6"/>
      <c r="KGJ1" s="6"/>
      <c r="KGK1" s="6"/>
      <c r="KGL1" s="6"/>
      <c r="KGM1" s="6"/>
      <c r="KGN1" s="6"/>
      <c r="KGO1" s="6"/>
      <c r="KGP1" s="6"/>
      <c r="KGQ1" s="6"/>
      <c r="KGR1" s="6"/>
      <c r="KGS1" s="6"/>
      <c r="KGT1" s="6"/>
      <c r="KGU1" s="6"/>
      <c r="KGV1" s="6"/>
      <c r="KGW1" s="6"/>
      <c r="KGX1" s="6"/>
      <c r="KGY1" s="6"/>
      <c r="KGZ1" s="6"/>
      <c r="KHA1" s="6"/>
      <c r="KHB1" s="6"/>
      <c r="KHC1" s="6"/>
      <c r="KHD1" s="6"/>
      <c r="KHE1" s="6"/>
      <c r="KHF1" s="6"/>
      <c r="KHG1" s="6"/>
      <c r="KHH1" s="6"/>
      <c r="KHI1" s="6"/>
      <c r="KHJ1" s="6"/>
      <c r="KHK1" s="6"/>
      <c r="KHL1" s="6"/>
      <c r="KHM1" s="6"/>
      <c r="KHN1" s="6"/>
      <c r="KHO1" s="6"/>
      <c r="KHP1" s="6"/>
      <c r="KHQ1" s="6"/>
      <c r="KHR1" s="6"/>
      <c r="KHS1" s="6"/>
      <c r="KHT1" s="6"/>
      <c r="KHU1" s="6"/>
      <c r="KHV1" s="6"/>
      <c r="KHW1" s="6"/>
      <c r="KHX1" s="6"/>
      <c r="KHY1" s="6"/>
      <c r="KHZ1" s="6"/>
      <c r="KIA1" s="6"/>
      <c r="KIB1" s="6"/>
      <c r="KIC1" s="6"/>
      <c r="KID1" s="6"/>
      <c r="KIE1" s="6"/>
      <c r="KIF1" s="6"/>
      <c r="KIG1" s="6"/>
      <c r="KIH1" s="6"/>
      <c r="KII1" s="6"/>
      <c r="KIJ1" s="6"/>
      <c r="KIK1" s="6"/>
      <c r="KIL1" s="6"/>
      <c r="KIM1" s="6"/>
      <c r="KIN1" s="6"/>
      <c r="KIO1" s="6"/>
      <c r="KIP1" s="6"/>
      <c r="KIQ1" s="6"/>
      <c r="KIR1" s="6"/>
      <c r="KIS1" s="6"/>
      <c r="KIT1" s="6"/>
      <c r="KIU1" s="6"/>
      <c r="KIV1" s="6"/>
      <c r="KIW1" s="6"/>
      <c r="KIX1" s="6"/>
      <c r="KIY1" s="6"/>
      <c r="KIZ1" s="6"/>
      <c r="KJA1" s="6"/>
      <c r="KJB1" s="6"/>
      <c r="KJC1" s="6"/>
      <c r="KJD1" s="6"/>
      <c r="KJE1" s="6"/>
      <c r="KJF1" s="6"/>
      <c r="KJG1" s="6"/>
      <c r="KJH1" s="6"/>
      <c r="KJI1" s="6"/>
      <c r="KJJ1" s="6"/>
      <c r="KJK1" s="6"/>
      <c r="KJL1" s="6"/>
      <c r="KJM1" s="6"/>
      <c r="KJN1" s="6"/>
      <c r="KJO1" s="6"/>
      <c r="KJP1" s="6"/>
      <c r="KJQ1" s="6"/>
      <c r="KJR1" s="6"/>
      <c r="KJS1" s="6"/>
      <c r="KJT1" s="6"/>
      <c r="KJU1" s="6"/>
      <c r="KJV1" s="6"/>
      <c r="KJW1" s="6"/>
      <c r="KJX1" s="6"/>
      <c r="KJY1" s="6"/>
      <c r="KJZ1" s="6"/>
      <c r="KKA1" s="6"/>
      <c r="KKB1" s="6"/>
      <c r="KKC1" s="6"/>
      <c r="KKD1" s="6"/>
      <c r="KKE1" s="6"/>
      <c r="KKF1" s="6"/>
      <c r="KKG1" s="6"/>
      <c r="KKH1" s="6"/>
      <c r="KKI1" s="6"/>
      <c r="KKJ1" s="6"/>
      <c r="KKK1" s="6"/>
      <c r="KKL1" s="6"/>
      <c r="KKM1" s="6"/>
      <c r="KKN1" s="6"/>
      <c r="KKO1" s="6"/>
      <c r="KKP1" s="6"/>
      <c r="KKQ1" s="6"/>
      <c r="KKR1" s="6"/>
      <c r="KKS1" s="6"/>
      <c r="KKT1" s="6"/>
      <c r="KKU1" s="6"/>
      <c r="KKV1" s="6"/>
      <c r="KKW1" s="6"/>
      <c r="KKX1" s="6"/>
      <c r="KKY1" s="6"/>
      <c r="KKZ1" s="6"/>
      <c r="KLA1" s="6"/>
      <c r="KLB1" s="6"/>
      <c r="KLC1" s="6"/>
      <c r="KLD1" s="6"/>
      <c r="KLE1" s="6"/>
      <c r="KLF1" s="6"/>
      <c r="KLG1" s="6"/>
      <c r="KLH1" s="6"/>
      <c r="KLI1" s="6"/>
      <c r="KLJ1" s="6"/>
      <c r="KLK1" s="6"/>
      <c r="KLL1" s="6"/>
      <c r="KLM1" s="6"/>
      <c r="KLN1" s="6"/>
      <c r="KLO1" s="6"/>
      <c r="KLP1" s="6"/>
      <c r="KLQ1" s="6"/>
      <c r="KLR1" s="6"/>
      <c r="KLS1" s="6"/>
      <c r="KLT1" s="6"/>
      <c r="KLU1" s="6"/>
      <c r="KLV1" s="6"/>
      <c r="KLW1" s="6"/>
      <c r="KLX1" s="6"/>
      <c r="KLY1" s="6"/>
      <c r="KLZ1" s="6"/>
      <c r="KMA1" s="6"/>
      <c r="KMB1" s="6"/>
      <c r="KMC1" s="6"/>
      <c r="KMD1" s="6"/>
      <c r="KME1" s="6"/>
      <c r="KMF1" s="6"/>
      <c r="KMG1" s="6"/>
      <c r="KMH1" s="6"/>
      <c r="KMI1" s="6"/>
      <c r="KMJ1" s="6"/>
      <c r="KMK1" s="6"/>
      <c r="KML1" s="6"/>
      <c r="KMM1" s="6"/>
      <c r="KMN1" s="6"/>
      <c r="KMO1" s="6"/>
      <c r="KMP1" s="6"/>
      <c r="KMQ1" s="6"/>
      <c r="KMR1" s="6"/>
      <c r="KMS1" s="6"/>
      <c r="KMT1" s="6"/>
      <c r="KMU1" s="6"/>
      <c r="KMV1" s="6"/>
      <c r="KMW1" s="6"/>
      <c r="KMX1" s="6"/>
      <c r="KMY1" s="6"/>
      <c r="KMZ1" s="6"/>
      <c r="KNA1" s="6"/>
      <c r="KNB1" s="6"/>
      <c r="KNC1" s="6"/>
      <c r="KND1" s="6"/>
      <c r="KNE1" s="6"/>
      <c r="KNF1" s="6"/>
      <c r="KNG1" s="6"/>
      <c r="KNH1" s="6"/>
      <c r="KNI1" s="6"/>
      <c r="KNJ1" s="6"/>
      <c r="KNK1" s="6"/>
      <c r="KNL1" s="6"/>
      <c r="KNM1" s="6"/>
      <c r="KNN1" s="6"/>
      <c r="KNO1" s="6"/>
      <c r="KNP1" s="6"/>
      <c r="KNQ1" s="6"/>
      <c r="KNR1" s="6"/>
      <c r="KNS1" s="6"/>
      <c r="KNT1" s="6"/>
      <c r="KNU1" s="6"/>
      <c r="KNV1" s="6"/>
      <c r="KNW1" s="6"/>
      <c r="KNX1" s="6"/>
      <c r="KNY1" s="6"/>
      <c r="KNZ1" s="6"/>
      <c r="KOA1" s="6"/>
      <c r="KOB1" s="6"/>
      <c r="KOC1" s="6"/>
      <c r="KOD1" s="6"/>
      <c r="KOE1" s="6"/>
      <c r="KOF1" s="6"/>
      <c r="KOG1" s="6"/>
      <c r="KOH1" s="6"/>
      <c r="KOI1" s="6"/>
      <c r="KOJ1" s="6"/>
      <c r="KOK1" s="6"/>
      <c r="KOL1" s="6"/>
      <c r="KOM1" s="6"/>
      <c r="KON1" s="6"/>
      <c r="KOO1" s="6"/>
      <c r="KOP1" s="6"/>
      <c r="KOQ1" s="6"/>
      <c r="KOR1" s="6"/>
      <c r="KOS1" s="6"/>
      <c r="KOT1" s="6"/>
      <c r="KOU1" s="6"/>
      <c r="KOV1" s="6"/>
      <c r="KOW1" s="6"/>
      <c r="KOX1" s="6"/>
      <c r="KOY1" s="6"/>
      <c r="KOZ1" s="6"/>
      <c r="KPA1" s="6"/>
      <c r="KPB1" s="6"/>
      <c r="KPC1" s="6"/>
      <c r="KPD1" s="6"/>
      <c r="KPE1" s="6"/>
      <c r="KPF1" s="6"/>
      <c r="KPG1" s="6"/>
      <c r="KPH1" s="6"/>
      <c r="KPI1" s="6"/>
      <c r="KPJ1" s="6"/>
      <c r="KPK1" s="6"/>
      <c r="KPL1" s="6"/>
      <c r="KPM1" s="6"/>
      <c r="KPN1" s="6"/>
      <c r="KPO1" s="6"/>
      <c r="KPP1" s="6"/>
      <c r="KPQ1" s="6"/>
      <c r="KPR1" s="6"/>
      <c r="KPS1" s="6"/>
      <c r="KPT1" s="6"/>
      <c r="KPU1" s="6"/>
      <c r="KPV1" s="6"/>
      <c r="KPW1" s="6"/>
      <c r="KPX1" s="6"/>
      <c r="KPY1" s="6"/>
      <c r="KPZ1" s="6"/>
      <c r="KQA1" s="6"/>
      <c r="KQB1" s="6"/>
      <c r="KQC1" s="6"/>
      <c r="KQD1" s="6"/>
      <c r="KQE1" s="6"/>
      <c r="KQF1" s="6"/>
      <c r="KQG1" s="6"/>
      <c r="KQH1" s="6"/>
      <c r="KQI1" s="6"/>
      <c r="KQJ1" s="6"/>
      <c r="KQK1" s="6"/>
      <c r="KQL1" s="6"/>
      <c r="KQM1" s="6"/>
      <c r="KQN1" s="6"/>
      <c r="KQO1" s="6"/>
      <c r="KQP1" s="6"/>
      <c r="KQQ1" s="6"/>
      <c r="KQR1" s="6"/>
      <c r="KQS1" s="6"/>
      <c r="KQT1" s="6"/>
      <c r="KQU1" s="6"/>
      <c r="KQV1" s="6"/>
      <c r="KQW1" s="6"/>
      <c r="KQX1" s="6"/>
      <c r="KQY1" s="6"/>
      <c r="KQZ1" s="6"/>
      <c r="KRA1" s="6"/>
      <c r="KRB1" s="6"/>
      <c r="KRC1" s="6"/>
      <c r="KRD1" s="6"/>
      <c r="KRE1" s="6"/>
      <c r="KRF1" s="6"/>
      <c r="KRG1" s="6"/>
      <c r="KRH1" s="6"/>
      <c r="KRI1" s="6"/>
      <c r="KRJ1" s="6"/>
      <c r="KRK1" s="6"/>
      <c r="KRL1" s="6"/>
      <c r="KRM1" s="6"/>
      <c r="KRN1" s="6"/>
      <c r="KRO1" s="6"/>
      <c r="KRP1" s="6"/>
      <c r="KRQ1" s="6"/>
      <c r="KRR1" s="6"/>
      <c r="KRS1" s="6"/>
      <c r="KRT1" s="6"/>
      <c r="KRU1" s="6"/>
      <c r="KRV1" s="6"/>
      <c r="KRW1" s="6"/>
      <c r="KRX1" s="6"/>
      <c r="KRY1" s="6"/>
      <c r="KRZ1" s="6"/>
      <c r="KSA1" s="6"/>
      <c r="KSB1" s="6"/>
      <c r="KSC1" s="6"/>
      <c r="KSD1" s="6"/>
      <c r="KSE1" s="6"/>
      <c r="KSF1" s="6"/>
      <c r="KSG1" s="6"/>
      <c r="KSH1" s="6"/>
      <c r="KSI1" s="6"/>
      <c r="KSJ1" s="6"/>
      <c r="KSK1" s="6"/>
      <c r="KSL1" s="6"/>
      <c r="KSM1" s="6"/>
      <c r="KSN1" s="6"/>
      <c r="KSO1" s="6"/>
      <c r="KSP1" s="6"/>
      <c r="KSQ1" s="6"/>
      <c r="KSR1" s="6"/>
      <c r="KSS1" s="6"/>
      <c r="KST1" s="6"/>
      <c r="KSU1" s="6"/>
      <c r="KSV1" s="6"/>
      <c r="KSW1" s="6"/>
      <c r="KSX1" s="6"/>
      <c r="KSY1" s="6"/>
      <c r="KSZ1" s="6"/>
      <c r="KTA1" s="6"/>
      <c r="KTB1" s="6"/>
      <c r="KTC1" s="6"/>
      <c r="KTD1" s="6"/>
      <c r="KTE1" s="6"/>
      <c r="KTF1" s="6"/>
      <c r="KTG1" s="6"/>
      <c r="KTH1" s="6"/>
      <c r="KTI1" s="6"/>
      <c r="KTJ1" s="6"/>
      <c r="KTK1" s="6"/>
      <c r="KTL1" s="6"/>
      <c r="KTM1" s="6"/>
      <c r="KTN1" s="6"/>
      <c r="KTO1" s="6"/>
      <c r="KTP1" s="6"/>
      <c r="KTQ1" s="6"/>
      <c r="KTR1" s="6"/>
      <c r="KTS1" s="6"/>
      <c r="KTT1" s="6"/>
      <c r="KTU1" s="6"/>
      <c r="KTV1" s="6"/>
      <c r="KTW1" s="6"/>
      <c r="KTX1" s="6"/>
      <c r="KTY1" s="6"/>
      <c r="KTZ1" s="6"/>
      <c r="KUA1" s="6"/>
      <c r="KUB1" s="6"/>
      <c r="KUC1" s="6"/>
      <c r="KUD1" s="6"/>
      <c r="KUE1" s="6"/>
      <c r="KUF1" s="6"/>
      <c r="KUG1" s="6"/>
      <c r="KUH1" s="6"/>
      <c r="KUI1" s="6"/>
      <c r="KUJ1" s="6"/>
      <c r="KUK1" s="6"/>
      <c r="KUL1" s="6"/>
      <c r="KUM1" s="6"/>
      <c r="KUN1" s="6"/>
      <c r="KUO1" s="6"/>
      <c r="KUP1" s="6"/>
      <c r="KUQ1" s="6"/>
      <c r="KUR1" s="6"/>
      <c r="KUS1" s="6"/>
      <c r="KUT1" s="6"/>
      <c r="KUU1" s="6"/>
      <c r="KUV1" s="6"/>
      <c r="KUW1" s="6"/>
      <c r="KUX1" s="6"/>
      <c r="KUY1" s="6"/>
      <c r="KUZ1" s="6"/>
      <c r="KVA1" s="6"/>
      <c r="KVB1" s="6"/>
      <c r="KVC1" s="6"/>
      <c r="KVD1" s="6"/>
      <c r="KVE1" s="6"/>
      <c r="KVF1" s="6"/>
      <c r="KVG1" s="6"/>
      <c r="KVH1" s="6"/>
      <c r="KVI1" s="6"/>
      <c r="KVJ1" s="6"/>
      <c r="KVK1" s="6"/>
      <c r="KVL1" s="6"/>
      <c r="KVM1" s="6"/>
      <c r="KVN1" s="6"/>
      <c r="KVO1" s="6"/>
      <c r="KVP1" s="6"/>
      <c r="KVQ1" s="6"/>
      <c r="KVR1" s="6"/>
      <c r="KVS1" s="6"/>
      <c r="KVT1" s="6"/>
      <c r="KVU1" s="6"/>
      <c r="KVV1" s="6"/>
      <c r="KVW1" s="6"/>
      <c r="KVX1" s="6"/>
      <c r="KVY1" s="6"/>
      <c r="KVZ1" s="6"/>
      <c r="KWA1" s="6"/>
      <c r="KWB1" s="6"/>
      <c r="KWC1" s="6"/>
      <c r="KWD1" s="6"/>
      <c r="KWE1" s="6"/>
      <c r="KWF1" s="6"/>
      <c r="KWG1" s="6"/>
      <c r="KWH1" s="6"/>
      <c r="KWI1" s="6"/>
      <c r="KWJ1" s="6"/>
      <c r="KWK1" s="6"/>
      <c r="KWL1" s="6"/>
      <c r="KWM1" s="6"/>
      <c r="KWN1" s="6"/>
      <c r="KWO1" s="6"/>
      <c r="KWP1" s="6"/>
      <c r="KWQ1" s="6"/>
      <c r="KWR1" s="6"/>
      <c r="KWS1" s="6"/>
      <c r="KWT1" s="6"/>
      <c r="KWU1" s="6"/>
      <c r="KWV1" s="6"/>
      <c r="KWW1" s="6"/>
      <c r="KWX1" s="6"/>
      <c r="KWY1" s="6"/>
      <c r="KWZ1" s="6"/>
      <c r="KXA1" s="6"/>
      <c r="KXB1" s="6"/>
      <c r="KXC1" s="6"/>
      <c r="KXD1" s="6"/>
      <c r="KXE1" s="6"/>
      <c r="KXF1" s="6"/>
      <c r="KXG1" s="6"/>
      <c r="KXH1" s="6"/>
      <c r="KXI1" s="6"/>
      <c r="KXJ1" s="6"/>
      <c r="KXK1" s="6"/>
      <c r="KXL1" s="6"/>
      <c r="KXM1" s="6"/>
      <c r="KXN1" s="6"/>
      <c r="KXO1" s="6"/>
      <c r="KXP1" s="6"/>
      <c r="KXQ1" s="6"/>
      <c r="KXR1" s="6"/>
      <c r="KXS1" s="6"/>
      <c r="KXT1" s="6"/>
      <c r="KXU1" s="6"/>
      <c r="KXV1" s="6"/>
      <c r="KXW1" s="6"/>
      <c r="KXX1" s="6"/>
      <c r="KXY1" s="6"/>
      <c r="KXZ1" s="6"/>
      <c r="KYA1" s="6"/>
      <c r="KYB1" s="6"/>
      <c r="KYC1" s="6"/>
      <c r="KYD1" s="6"/>
      <c r="KYE1" s="6"/>
      <c r="KYF1" s="6"/>
      <c r="KYG1" s="6"/>
      <c r="KYH1" s="6"/>
      <c r="KYI1" s="6"/>
      <c r="KYJ1" s="6"/>
      <c r="KYK1" s="6"/>
      <c r="KYL1" s="6"/>
      <c r="KYM1" s="6"/>
      <c r="KYN1" s="6"/>
      <c r="KYO1" s="6"/>
      <c r="KYP1" s="6"/>
      <c r="KYQ1" s="6"/>
      <c r="KYR1" s="6"/>
      <c r="KYS1" s="6"/>
      <c r="KYT1" s="6"/>
      <c r="KYU1" s="6"/>
      <c r="KYV1" s="6"/>
      <c r="KYW1" s="6"/>
      <c r="KYX1" s="6"/>
      <c r="KYY1" s="6"/>
      <c r="KYZ1" s="6"/>
      <c r="KZA1" s="6"/>
      <c r="KZB1" s="6"/>
      <c r="KZC1" s="6"/>
      <c r="KZD1" s="6"/>
      <c r="KZE1" s="6"/>
      <c r="KZF1" s="6"/>
      <c r="KZG1" s="6"/>
      <c r="KZH1" s="6"/>
      <c r="KZI1" s="6"/>
      <c r="KZJ1" s="6"/>
      <c r="KZK1" s="6"/>
      <c r="KZL1" s="6"/>
      <c r="KZM1" s="6"/>
      <c r="KZN1" s="6"/>
      <c r="KZO1" s="6"/>
      <c r="KZP1" s="6"/>
      <c r="KZQ1" s="6"/>
      <c r="KZR1" s="6"/>
      <c r="KZS1" s="6"/>
      <c r="KZT1" s="6"/>
      <c r="KZU1" s="6"/>
      <c r="KZV1" s="6"/>
      <c r="KZW1" s="6"/>
      <c r="KZX1" s="6"/>
      <c r="KZY1" s="6"/>
      <c r="KZZ1" s="6"/>
      <c r="LAA1" s="6"/>
      <c r="LAB1" s="6"/>
      <c r="LAC1" s="6"/>
      <c r="LAD1" s="6"/>
      <c r="LAE1" s="6"/>
      <c r="LAF1" s="6"/>
      <c r="LAG1" s="6"/>
      <c r="LAH1" s="6"/>
      <c r="LAI1" s="6"/>
      <c r="LAJ1" s="6"/>
      <c r="LAK1" s="6"/>
      <c r="LAL1" s="6"/>
      <c r="LAM1" s="6"/>
      <c r="LAN1" s="6"/>
      <c r="LAO1" s="6"/>
      <c r="LAP1" s="6"/>
      <c r="LAQ1" s="6"/>
      <c r="LAR1" s="6"/>
      <c r="LAS1" s="6"/>
      <c r="LAT1" s="6"/>
      <c r="LAU1" s="6"/>
      <c r="LAV1" s="6"/>
      <c r="LAW1" s="6"/>
      <c r="LAX1" s="6"/>
      <c r="LAY1" s="6"/>
      <c r="LAZ1" s="6"/>
      <c r="LBA1" s="6"/>
      <c r="LBB1" s="6"/>
      <c r="LBC1" s="6"/>
      <c r="LBD1" s="6"/>
      <c r="LBE1" s="6"/>
      <c r="LBF1" s="6"/>
      <c r="LBG1" s="6"/>
      <c r="LBH1" s="6"/>
      <c r="LBI1" s="6"/>
      <c r="LBJ1" s="6"/>
      <c r="LBK1" s="6"/>
      <c r="LBL1" s="6"/>
      <c r="LBM1" s="6"/>
      <c r="LBN1" s="6"/>
      <c r="LBO1" s="6"/>
      <c r="LBP1" s="6"/>
      <c r="LBQ1" s="6"/>
      <c r="LBR1" s="6"/>
      <c r="LBS1" s="6"/>
      <c r="LBT1" s="6"/>
      <c r="LBU1" s="6"/>
      <c r="LBV1" s="6"/>
      <c r="LBW1" s="6"/>
      <c r="LBX1" s="6"/>
      <c r="LBY1" s="6"/>
      <c r="LBZ1" s="6"/>
      <c r="LCA1" s="6"/>
      <c r="LCB1" s="6"/>
      <c r="LCC1" s="6"/>
      <c r="LCD1" s="6"/>
      <c r="LCE1" s="6"/>
      <c r="LCF1" s="6"/>
      <c r="LCG1" s="6"/>
      <c r="LCH1" s="6"/>
      <c r="LCI1" s="6"/>
      <c r="LCJ1" s="6"/>
      <c r="LCK1" s="6"/>
      <c r="LCL1" s="6"/>
      <c r="LCM1" s="6"/>
      <c r="LCN1" s="6"/>
      <c r="LCO1" s="6"/>
      <c r="LCP1" s="6"/>
      <c r="LCQ1" s="6"/>
      <c r="LCR1" s="6"/>
      <c r="LCS1" s="6"/>
      <c r="LCT1" s="6"/>
      <c r="LCU1" s="6"/>
      <c r="LCV1" s="6"/>
      <c r="LCW1" s="6"/>
      <c r="LCX1" s="6"/>
      <c r="LCY1" s="6"/>
      <c r="LCZ1" s="6"/>
      <c r="LDA1" s="6"/>
      <c r="LDB1" s="6"/>
      <c r="LDC1" s="6"/>
      <c r="LDD1" s="6"/>
      <c r="LDE1" s="6"/>
      <c r="LDF1" s="6"/>
      <c r="LDG1" s="6"/>
      <c r="LDH1" s="6"/>
      <c r="LDI1" s="6"/>
      <c r="LDJ1" s="6"/>
      <c r="LDK1" s="6"/>
      <c r="LDL1" s="6"/>
      <c r="LDM1" s="6"/>
      <c r="LDN1" s="6"/>
      <c r="LDO1" s="6"/>
      <c r="LDP1" s="6"/>
      <c r="LDQ1" s="6"/>
      <c r="LDR1" s="6"/>
      <c r="LDS1" s="6"/>
      <c r="LDT1" s="6"/>
      <c r="LDU1" s="6"/>
      <c r="LDV1" s="6"/>
      <c r="LDW1" s="6"/>
      <c r="LDX1" s="6"/>
      <c r="LDY1" s="6"/>
      <c r="LDZ1" s="6"/>
      <c r="LEA1" s="6"/>
      <c r="LEB1" s="6"/>
      <c r="LEC1" s="6"/>
      <c r="LED1" s="6"/>
      <c r="LEE1" s="6"/>
      <c r="LEF1" s="6"/>
      <c r="LEG1" s="6"/>
      <c r="LEH1" s="6"/>
      <c r="LEI1" s="6"/>
      <c r="LEJ1" s="6"/>
      <c r="LEK1" s="6"/>
      <c r="LEL1" s="6"/>
      <c r="LEM1" s="6"/>
      <c r="LEN1" s="6"/>
      <c r="LEO1" s="6"/>
      <c r="LEP1" s="6"/>
      <c r="LEQ1" s="6"/>
      <c r="LER1" s="6"/>
      <c r="LES1" s="6"/>
      <c r="LET1" s="6"/>
      <c r="LEU1" s="6"/>
      <c r="LEV1" s="6"/>
      <c r="LEW1" s="6"/>
      <c r="LEX1" s="6"/>
      <c r="LEY1" s="6"/>
      <c r="LEZ1" s="6"/>
      <c r="LFA1" s="6"/>
      <c r="LFB1" s="6"/>
      <c r="LFC1" s="6"/>
      <c r="LFD1" s="6"/>
      <c r="LFE1" s="6"/>
      <c r="LFF1" s="6"/>
      <c r="LFG1" s="6"/>
      <c r="LFH1" s="6"/>
      <c r="LFI1" s="6"/>
      <c r="LFJ1" s="6"/>
      <c r="LFK1" s="6"/>
      <c r="LFL1" s="6"/>
      <c r="LFM1" s="6"/>
      <c r="LFN1" s="6"/>
      <c r="LFO1" s="6"/>
      <c r="LFP1" s="6"/>
      <c r="LFQ1" s="6"/>
      <c r="LFR1" s="6"/>
      <c r="LFS1" s="6"/>
      <c r="LFT1" s="6"/>
      <c r="LFU1" s="6"/>
      <c r="LFV1" s="6"/>
      <c r="LFW1" s="6"/>
      <c r="LFX1" s="6"/>
      <c r="LFY1" s="6"/>
      <c r="LFZ1" s="6"/>
      <c r="LGA1" s="6"/>
      <c r="LGB1" s="6"/>
      <c r="LGC1" s="6"/>
      <c r="LGD1" s="6"/>
      <c r="LGE1" s="6"/>
      <c r="LGF1" s="6"/>
      <c r="LGG1" s="6"/>
      <c r="LGH1" s="6"/>
      <c r="LGI1" s="6"/>
      <c r="LGJ1" s="6"/>
      <c r="LGK1" s="6"/>
      <c r="LGL1" s="6"/>
      <c r="LGM1" s="6"/>
      <c r="LGN1" s="6"/>
      <c r="LGO1" s="6"/>
      <c r="LGP1" s="6"/>
      <c r="LGQ1" s="6"/>
      <c r="LGR1" s="6"/>
      <c r="LGS1" s="6"/>
      <c r="LGT1" s="6"/>
      <c r="LGU1" s="6"/>
      <c r="LGV1" s="6"/>
      <c r="LGW1" s="6"/>
      <c r="LGX1" s="6"/>
      <c r="LGY1" s="6"/>
      <c r="LGZ1" s="6"/>
      <c r="LHA1" s="6"/>
      <c r="LHB1" s="6"/>
      <c r="LHC1" s="6"/>
      <c r="LHD1" s="6"/>
      <c r="LHE1" s="6"/>
      <c r="LHF1" s="6"/>
      <c r="LHG1" s="6"/>
      <c r="LHH1" s="6"/>
      <c r="LHI1" s="6"/>
      <c r="LHJ1" s="6"/>
      <c r="LHK1" s="6"/>
      <c r="LHL1" s="6"/>
      <c r="LHM1" s="6"/>
      <c r="LHN1" s="6"/>
      <c r="LHO1" s="6"/>
      <c r="LHP1" s="6"/>
      <c r="LHQ1" s="6"/>
      <c r="LHR1" s="6"/>
      <c r="LHS1" s="6"/>
      <c r="LHT1" s="6"/>
      <c r="LHU1" s="6"/>
      <c r="LHV1" s="6"/>
      <c r="LHW1" s="6"/>
      <c r="LHX1" s="6"/>
      <c r="LHY1" s="6"/>
      <c r="LHZ1" s="6"/>
      <c r="LIA1" s="6"/>
      <c r="LIB1" s="6"/>
      <c r="LIC1" s="6"/>
      <c r="LID1" s="6"/>
      <c r="LIE1" s="6"/>
      <c r="LIF1" s="6"/>
      <c r="LIG1" s="6"/>
      <c r="LIH1" s="6"/>
      <c r="LII1" s="6"/>
      <c r="LIJ1" s="6"/>
      <c r="LIK1" s="6"/>
      <c r="LIL1" s="6"/>
      <c r="LIM1" s="6"/>
      <c r="LIN1" s="6"/>
      <c r="LIO1" s="6"/>
      <c r="LIP1" s="6"/>
      <c r="LIQ1" s="6"/>
      <c r="LIR1" s="6"/>
      <c r="LIS1" s="6"/>
      <c r="LIT1" s="6"/>
      <c r="LIU1" s="6"/>
      <c r="LIV1" s="6"/>
      <c r="LIW1" s="6"/>
      <c r="LIX1" s="6"/>
      <c r="LIY1" s="6"/>
      <c r="LIZ1" s="6"/>
      <c r="LJA1" s="6"/>
      <c r="LJB1" s="6"/>
      <c r="LJC1" s="6"/>
      <c r="LJD1" s="6"/>
      <c r="LJE1" s="6"/>
      <c r="LJF1" s="6"/>
      <c r="LJG1" s="6"/>
      <c r="LJH1" s="6"/>
      <c r="LJI1" s="6"/>
      <c r="LJJ1" s="6"/>
      <c r="LJK1" s="6"/>
      <c r="LJL1" s="6"/>
      <c r="LJM1" s="6"/>
      <c r="LJN1" s="6"/>
      <c r="LJO1" s="6"/>
      <c r="LJP1" s="6"/>
      <c r="LJQ1" s="6"/>
      <c r="LJR1" s="6"/>
      <c r="LJS1" s="6"/>
      <c r="LJT1" s="6"/>
      <c r="LJU1" s="6"/>
      <c r="LJV1" s="6"/>
      <c r="LJW1" s="6"/>
      <c r="LJX1" s="6"/>
      <c r="LJY1" s="6"/>
      <c r="LJZ1" s="6"/>
      <c r="LKA1" s="6"/>
      <c r="LKB1" s="6"/>
      <c r="LKC1" s="6"/>
      <c r="LKD1" s="6"/>
      <c r="LKE1" s="6"/>
      <c r="LKF1" s="6"/>
      <c r="LKG1" s="6"/>
      <c r="LKH1" s="6"/>
      <c r="LKI1" s="6"/>
      <c r="LKJ1" s="6"/>
      <c r="LKK1" s="6"/>
      <c r="LKL1" s="6"/>
      <c r="LKM1" s="6"/>
      <c r="LKN1" s="6"/>
      <c r="LKO1" s="6"/>
      <c r="LKP1" s="6"/>
      <c r="LKQ1" s="6"/>
      <c r="LKR1" s="6"/>
      <c r="LKS1" s="6"/>
      <c r="LKT1" s="6"/>
      <c r="LKU1" s="6"/>
      <c r="LKV1" s="6"/>
      <c r="LKW1" s="6"/>
      <c r="LKX1" s="6"/>
      <c r="LKY1" s="6"/>
      <c r="LKZ1" s="6"/>
      <c r="LLA1" s="6"/>
      <c r="LLB1" s="6"/>
      <c r="LLC1" s="6"/>
      <c r="LLD1" s="6"/>
      <c r="LLE1" s="6"/>
      <c r="LLF1" s="6"/>
      <c r="LLG1" s="6"/>
      <c r="LLH1" s="6"/>
      <c r="LLI1" s="6"/>
      <c r="LLJ1" s="6"/>
      <c r="LLK1" s="6"/>
      <c r="LLL1" s="6"/>
      <c r="LLM1" s="6"/>
      <c r="LLN1" s="6"/>
      <c r="LLO1" s="6"/>
      <c r="LLP1" s="6"/>
      <c r="LLQ1" s="6"/>
      <c r="LLR1" s="6"/>
      <c r="LLS1" s="6"/>
      <c r="LLT1" s="6"/>
      <c r="LLU1" s="6"/>
      <c r="LLV1" s="6"/>
      <c r="LLW1" s="6"/>
      <c r="LLX1" s="6"/>
      <c r="LLY1" s="6"/>
      <c r="LLZ1" s="6"/>
      <c r="LMA1" s="6"/>
      <c r="LMB1" s="6"/>
      <c r="LMC1" s="6"/>
      <c r="LMD1" s="6"/>
      <c r="LME1" s="6"/>
      <c r="LMF1" s="6"/>
      <c r="LMG1" s="6"/>
      <c r="LMH1" s="6"/>
      <c r="LMI1" s="6"/>
      <c r="LMJ1" s="6"/>
      <c r="LMK1" s="6"/>
      <c r="LML1" s="6"/>
      <c r="LMM1" s="6"/>
      <c r="LMN1" s="6"/>
      <c r="LMO1" s="6"/>
      <c r="LMP1" s="6"/>
      <c r="LMQ1" s="6"/>
      <c r="LMR1" s="6"/>
      <c r="LMS1" s="6"/>
      <c r="LMT1" s="6"/>
      <c r="LMU1" s="6"/>
      <c r="LMV1" s="6"/>
      <c r="LMW1" s="6"/>
      <c r="LMX1" s="6"/>
      <c r="LMY1" s="6"/>
      <c r="LMZ1" s="6"/>
      <c r="LNA1" s="6"/>
      <c r="LNB1" s="6"/>
      <c r="LNC1" s="6"/>
      <c r="LND1" s="6"/>
      <c r="LNE1" s="6"/>
      <c r="LNF1" s="6"/>
      <c r="LNG1" s="6"/>
      <c r="LNH1" s="6"/>
      <c r="LNI1" s="6"/>
      <c r="LNJ1" s="6"/>
      <c r="LNK1" s="6"/>
      <c r="LNL1" s="6"/>
      <c r="LNM1" s="6"/>
      <c r="LNN1" s="6"/>
      <c r="LNO1" s="6"/>
      <c r="LNP1" s="6"/>
      <c r="LNQ1" s="6"/>
      <c r="LNR1" s="6"/>
      <c r="LNS1" s="6"/>
      <c r="LNT1" s="6"/>
      <c r="LNU1" s="6"/>
      <c r="LNV1" s="6"/>
      <c r="LNW1" s="6"/>
      <c r="LNX1" s="6"/>
      <c r="LNY1" s="6"/>
      <c r="LNZ1" s="6"/>
      <c r="LOA1" s="6"/>
      <c r="LOB1" s="6"/>
      <c r="LOC1" s="6"/>
      <c r="LOD1" s="6"/>
      <c r="LOE1" s="6"/>
      <c r="LOF1" s="6"/>
      <c r="LOG1" s="6"/>
      <c r="LOH1" s="6"/>
      <c r="LOI1" s="6"/>
      <c r="LOJ1" s="6"/>
      <c r="LOK1" s="6"/>
      <c r="LOL1" s="6"/>
      <c r="LOM1" s="6"/>
      <c r="LON1" s="6"/>
      <c r="LOO1" s="6"/>
      <c r="LOP1" s="6"/>
      <c r="LOQ1" s="6"/>
      <c r="LOR1" s="6"/>
      <c r="LOS1" s="6"/>
      <c r="LOT1" s="6"/>
      <c r="LOU1" s="6"/>
      <c r="LOV1" s="6"/>
      <c r="LOW1" s="6"/>
      <c r="LOX1" s="6"/>
      <c r="LOY1" s="6"/>
      <c r="LOZ1" s="6"/>
      <c r="LPA1" s="6"/>
      <c r="LPB1" s="6"/>
      <c r="LPC1" s="6"/>
      <c r="LPD1" s="6"/>
      <c r="LPE1" s="6"/>
      <c r="LPF1" s="6"/>
      <c r="LPG1" s="6"/>
      <c r="LPH1" s="6"/>
      <c r="LPI1" s="6"/>
      <c r="LPJ1" s="6"/>
      <c r="LPK1" s="6"/>
      <c r="LPL1" s="6"/>
      <c r="LPM1" s="6"/>
      <c r="LPN1" s="6"/>
      <c r="LPO1" s="6"/>
      <c r="LPP1" s="6"/>
      <c r="LPQ1" s="6"/>
      <c r="LPR1" s="6"/>
      <c r="LPS1" s="6"/>
      <c r="LPT1" s="6"/>
      <c r="LPU1" s="6"/>
      <c r="LPV1" s="6"/>
      <c r="LPW1" s="6"/>
      <c r="LPX1" s="6"/>
      <c r="LPY1" s="6"/>
      <c r="LPZ1" s="6"/>
      <c r="LQA1" s="6"/>
      <c r="LQB1" s="6"/>
      <c r="LQC1" s="6"/>
      <c r="LQD1" s="6"/>
      <c r="LQE1" s="6"/>
      <c r="LQF1" s="6"/>
      <c r="LQG1" s="6"/>
      <c r="LQH1" s="6"/>
      <c r="LQI1" s="6"/>
      <c r="LQJ1" s="6"/>
      <c r="LQK1" s="6"/>
      <c r="LQL1" s="6"/>
      <c r="LQM1" s="6"/>
      <c r="LQN1" s="6"/>
      <c r="LQO1" s="6"/>
      <c r="LQP1" s="6"/>
      <c r="LQQ1" s="6"/>
      <c r="LQR1" s="6"/>
      <c r="LQS1" s="6"/>
      <c r="LQT1" s="6"/>
      <c r="LQU1" s="6"/>
      <c r="LQV1" s="6"/>
      <c r="LQW1" s="6"/>
      <c r="LQX1" s="6"/>
      <c r="LQY1" s="6"/>
      <c r="LQZ1" s="6"/>
      <c r="LRA1" s="6"/>
      <c r="LRB1" s="6"/>
      <c r="LRC1" s="6"/>
      <c r="LRD1" s="6"/>
      <c r="LRE1" s="6"/>
      <c r="LRF1" s="6"/>
      <c r="LRG1" s="6"/>
      <c r="LRH1" s="6"/>
      <c r="LRI1" s="6"/>
      <c r="LRJ1" s="6"/>
      <c r="LRK1" s="6"/>
      <c r="LRL1" s="6"/>
      <c r="LRM1" s="6"/>
      <c r="LRN1" s="6"/>
      <c r="LRO1" s="6"/>
      <c r="LRP1" s="6"/>
      <c r="LRQ1" s="6"/>
      <c r="LRR1" s="6"/>
      <c r="LRS1" s="6"/>
      <c r="LRT1" s="6"/>
      <c r="LRU1" s="6"/>
      <c r="LRV1" s="6"/>
      <c r="LRW1" s="6"/>
      <c r="LRX1" s="6"/>
      <c r="LRY1" s="6"/>
      <c r="LRZ1" s="6"/>
      <c r="LSA1" s="6"/>
      <c r="LSB1" s="6"/>
      <c r="LSC1" s="6"/>
      <c r="LSD1" s="6"/>
      <c r="LSE1" s="6"/>
      <c r="LSF1" s="6"/>
      <c r="LSG1" s="6"/>
      <c r="LSH1" s="6"/>
      <c r="LSI1" s="6"/>
      <c r="LSJ1" s="6"/>
      <c r="LSK1" s="6"/>
      <c r="LSL1" s="6"/>
      <c r="LSM1" s="6"/>
      <c r="LSN1" s="6"/>
      <c r="LSO1" s="6"/>
      <c r="LSP1" s="6"/>
      <c r="LSQ1" s="6"/>
      <c r="LSR1" s="6"/>
      <c r="LSS1" s="6"/>
      <c r="LST1" s="6"/>
      <c r="LSU1" s="6"/>
      <c r="LSV1" s="6"/>
      <c r="LSW1" s="6"/>
      <c r="LSX1" s="6"/>
      <c r="LSY1" s="6"/>
      <c r="LSZ1" s="6"/>
      <c r="LTA1" s="6"/>
      <c r="LTB1" s="6"/>
      <c r="LTC1" s="6"/>
      <c r="LTD1" s="6"/>
      <c r="LTE1" s="6"/>
      <c r="LTF1" s="6"/>
      <c r="LTG1" s="6"/>
      <c r="LTH1" s="6"/>
      <c r="LTI1" s="6"/>
      <c r="LTJ1" s="6"/>
      <c r="LTK1" s="6"/>
      <c r="LTL1" s="6"/>
      <c r="LTM1" s="6"/>
      <c r="LTN1" s="6"/>
      <c r="LTO1" s="6"/>
      <c r="LTP1" s="6"/>
      <c r="LTQ1" s="6"/>
      <c r="LTR1" s="6"/>
      <c r="LTS1" s="6"/>
      <c r="LTT1" s="6"/>
      <c r="LTU1" s="6"/>
      <c r="LTV1" s="6"/>
      <c r="LTW1" s="6"/>
      <c r="LTX1" s="6"/>
      <c r="LTY1" s="6"/>
      <c r="LTZ1" s="6"/>
      <c r="LUA1" s="6"/>
      <c r="LUB1" s="6"/>
      <c r="LUC1" s="6"/>
      <c r="LUD1" s="6"/>
      <c r="LUE1" s="6"/>
      <c r="LUF1" s="6"/>
      <c r="LUG1" s="6"/>
      <c r="LUH1" s="6"/>
      <c r="LUI1" s="6"/>
      <c r="LUJ1" s="6"/>
      <c r="LUK1" s="6"/>
      <c r="LUL1" s="6"/>
      <c r="LUM1" s="6"/>
      <c r="LUN1" s="6"/>
      <c r="LUO1" s="6"/>
      <c r="LUP1" s="6"/>
      <c r="LUQ1" s="6"/>
      <c r="LUR1" s="6"/>
      <c r="LUS1" s="6"/>
      <c r="LUT1" s="6"/>
      <c r="LUU1" s="6"/>
      <c r="LUV1" s="6"/>
      <c r="LUW1" s="6"/>
      <c r="LUX1" s="6"/>
      <c r="LUY1" s="6"/>
      <c r="LUZ1" s="6"/>
      <c r="LVA1" s="6"/>
      <c r="LVB1" s="6"/>
      <c r="LVC1" s="6"/>
      <c r="LVD1" s="6"/>
      <c r="LVE1" s="6"/>
      <c r="LVF1" s="6"/>
      <c r="LVG1" s="6"/>
      <c r="LVH1" s="6"/>
      <c r="LVI1" s="6"/>
      <c r="LVJ1" s="6"/>
      <c r="LVK1" s="6"/>
      <c r="LVL1" s="6"/>
      <c r="LVM1" s="6"/>
      <c r="LVN1" s="6"/>
      <c r="LVO1" s="6"/>
      <c r="LVP1" s="6"/>
      <c r="LVQ1" s="6"/>
      <c r="LVR1" s="6"/>
      <c r="LVS1" s="6"/>
      <c r="LVT1" s="6"/>
      <c r="LVU1" s="6"/>
      <c r="LVV1" s="6"/>
      <c r="LVW1" s="6"/>
      <c r="LVX1" s="6"/>
      <c r="LVY1" s="6"/>
      <c r="LVZ1" s="6"/>
      <c r="LWA1" s="6"/>
      <c r="LWB1" s="6"/>
      <c r="LWC1" s="6"/>
      <c r="LWD1" s="6"/>
      <c r="LWE1" s="6"/>
      <c r="LWF1" s="6"/>
      <c r="LWG1" s="6"/>
      <c r="LWH1" s="6"/>
      <c r="LWI1" s="6"/>
      <c r="LWJ1" s="6"/>
      <c r="LWK1" s="6"/>
      <c r="LWL1" s="6"/>
      <c r="LWM1" s="6"/>
      <c r="LWN1" s="6"/>
      <c r="LWO1" s="6"/>
      <c r="LWP1" s="6"/>
      <c r="LWQ1" s="6"/>
      <c r="LWR1" s="6"/>
      <c r="LWS1" s="6"/>
      <c r="LWT1" s="6"/>
      <c r="LWU1" s="6"/>
      <c r="LWV1" s="6"/>
      <c r="LWW1" s="6"/>
      <c r="LWX1" s="6"/>
      <c r="LWY1" s="6"/>
      <c r="LWZ1" s="6"/>
      <c r="LXA1" s="6"/>
      <c r="LXB1" s="6"/>
      <c r="LXC1" s="6"/>
      <c r="LXD1" s="6"/>
      <c r="LXE1" s="6"/>
      <c r="LXF1" s="6"/>
      <c r="LXG1" s="6"/>
      <c r="LXH1" s="6"/>
      <c r="LXI1" s="6"/>
      <c r="LXJ1" s="6"/>
      <c r="LXK1" s="6"/>
      <c r="LXL1" s="6"/>
      <c r="LXM1" s="6"/>
      <c r="LXN1" s="6"/>
      <c r="LXO1" s="6"/>
      <c r="LXP1" s="6"/>
      <c r="LXQ1" s="6"/>
      <c r="LXR1" s="6"/>
      <c r="LXS1" s="6"/>
      <c r="LXT1" s="6"/>
      <c r="LXU1" s="6"/>
      <c r="LXV1" s="6"/>
      <c r="LXW1" s="6"/>
      <c r="LXX1" s="6"/>
      <c r="LXY1" s="6"/>
      <c r="LXZ1" s="6"/>
      <c r="LYA1" s="6"/>
      <c r="LYB1" s="6"/>
      <c r="LYC1" s="6"/>
      <c r="LYD1" s="6"/>
      <c r="LYE1" s="6"/>
      <c r="LYF1" s="6"/>
      <c r="LYG1" s="6"/>
      <c r="LYH1" s="6"/>
      <c r="LYI1" s="6"/>
      <c r="LYJ1" s="6"/>
      <c r="LYK1" s="6"/>
      <c r="LYL1" s="6"/>
      <c r="LYM1" s="6"/>
      <c r="LYN1" s="6"/>
      <c r="LYO1" s="6"/>
      <c r="LYP1" s="6"/>
      <c r="LYQ1" s="6"/>
      <c r="LYR1" s="6"/>
      <c r="LYS1" s="6"/>
      <c r="LYT1" s="6"/>
      <c r="LYU1" s="6"/>
      <c r="LYV1" s="6"/>
      <c r="LYW1" s="6"/>
      <c r="LYX1" s="6"/>
      <c r="LYY1" s="6"/>
      <c r="LYZ1" s="6"/>
      <c r="LZA1" s="6"/>
      <c r="LZB1" s="6"/>
      <c r="LZC1" s="6"/>
      <c r="LZD1" s="6"/>
      <c r="LZE1" s="6"/>
      <c r="LZF1" s="6"/>
      <c r="LZG1" s="6"/>
      <c r="LZH1" s="6"/>
      <c r="LZI1" s="6"/>
      <c r="LZJ1" s="6"/>
      <c r="LZK1" s="6"/>
      <c r="LZL1" s="6"/>
      <c r="LZM1" s="6"/>
      <c r="LZN1" s="6"/>
      <c r="LZO1" s="6"/>
      <c r="LZP1" s="6"/>
      <c r="LZQ1" s="6"/>
      <c r="LZR1" s="6"/>
      <c r="LZS1" s="6"/>
      <c r="LZT1" s="6"/>
      <c r="LZU1" s="6"/>
      <c r="LZV1" s="6"/>
      <c r="LZW1" s="6"/>
      <c r="LZX1" s="6"/>
      <c r="LZY1" s="6"/>
      <c r="LZZ1" s="6"/>
      <c r="MAA1" s="6"/>
      <c r="MAB1" s="6"/>
      <c r="MAC1" s="6"/>
      <c r="MAD1" s="6"/>
      <c r="MAE1" s="6"/>
      <c r="MAF1" s="6"/>
      <c r="MAG1" s="6"/>
      <c r="MAH1" s="6"/>
      <c r="MAI1" s="6"/>
      <c r="MAJ1" s="6"/>
      <c r="MAK1" s="6"/>
      <c r="MAL1" s="6"/>
      <c r="MAM1" s="6"/>
      <c r="MAN1" s="6"/>
      <c r="MAO1" s="6"/>
      <c r="MAP1" s="6"/>
      <c r="MAQ1" s="6"/>
      <c r="MAR1" s="6"/>
      <c r="MAS1" s="6"/>
      <c r="MAT1" s="6"/>
      <c r="MAU1" s="6"/>
      <c r="MAV1" s="6"/>
      <c r="MAW1" s="6"/>
      <c r="MAX1" s="6"/>
      <c r="MAY1" s="6"/>
      <c r="MAZ1" s="6"/>
      <c r="MBA1" s="6"/>
      <c r="MBB1" s="6"/>
      <c r="MBC1" s="6"/>
      <c r="MBD1" s="6"/>
      <c r="MBE1" s="6"/>
      <c r="MBF1" s="6"/>
      <c r="MBG1" s="6"/>
      <c r="MBH1" s="6"/>
      <c r="MBI1" s="6"/>
      <c r="MBJ1" s="6"/>
      <c r="MBK1" s="6"/>
      <c r="MBL1" s="6"/>
      <c r="MBM1" s="6"/>
      <c r="MBN1" s="6"/>
      <c r="MBO1" s="6"/>
      <c r="MBP1" s="6"/>
      <c r="MBQ1" s="6"/>
      <c r="MBR1" s="6"/>
      <c r="MBS1" s="6"/>
      <c r="MBT1" s="6"/>
      <c r="MBU1" s="6"/>
      <c r="MBV1" s="6"/>
      <c r="MBW1" s="6"/>
      <c r="MBX1" s="6"/>
      <c r="MBY1" s="6"/>
      <c r="MBZ1" s="6"/>
      <c r="MCA1" s="6"/>
      <c r="MCB1" s="6"/>
      <c r="MCC1" s="6"/>
      <c r="MCD1" s="6"/>
      <c r="MCE1" s="6"/>
      <c r="MCF1" s="6"/>
      <c r="MCG1" s="6"/>
      <c r="MCH1" s="6"/>
      <c r="MCI1" s="6"/>
      <c r="MCJ1" s="6"/>
      <c r="MCK1" s="6"/>
      <c r="MCL1" s="6"/>
      <c r="MCM1" s="6"/>
      <c r="MCN1" s="6"/>
      <c r="MCO1" s="6"/>
      <c r="MCP1" s="6"/>
      <c r="MCQ1" s="6"/>
      <c r="MCR1" s="6"/>
      <c r="MCS1" s="6"/>
      <c r="MCT1" s="6"/>
      <c r="MCU1" s="6"/>
      <c r="MCV1" s="6"/>
      <c r="MCW1" s="6"/>
      <c r="MCX1" s="6"/>
      <c r="MCY1" s="6"/>
      <c r="MCZ1" s="6"/>
      <c r="MDA1" s="6"/>
      <c r="MDB1" s="6"/>
      <c r="MDC1" s="6"/>
      <c r="MDD1" s="6"/>
      <c r="MDE1" s="6"/>
      <c r="MDF1" s="6"/>
      <c r="MDG1" s="6"/>
      <c r="MDH1" s="6"/>
      <c r="MDI1" s="6"/>
      <c r="MDJ1" s="6"/>
      <c r="MDK1" s="6"/>
      <c r="MDL1" s="6"/>
      <c r="MDM1" s="6"/>
      <c r="MDN1" s="6"/>
      <c r="MDO1" s="6"/>
      <c r="MDP1" s="6"/>
      <c r="MDQ1" s="6"/>
      <c r="MDR1" s="6"/>
      <c r="MDS1" s="6"/>
      <c r="MDT1" s="6"/>
      <c r="MDU1" s="6"/>
      <c r="MDV1" s="6"/>
      <c r="MDW1" s="6"/>
      <c r="MDX1" s="6"/>
      <c r="MDY1" s="6"/>
      <c r="MDZ1" s="6"/>
      <c r="MEA1" s="6"/>
      <c r="MEB1" s="6"/>
      <c r="MEC1" s="6"/>
      <c r="MED1" s="6"/>
      <c r="MEE1" s="6"/>
      <c r="MEF1" s="6"/>
      <c r="MEG1" s="6"/>
      <c r="MEH1" s="6"/>
      <c r="MEI1" s="6"/>
      <c r="MEJ1" s="6"/>
      <c r="MEK1" s="6"/>
      <c r="MEL1" s="6"/>
      <c r="MEM1" s="6"/>
      <c r="MEN1" s="6"/>
      <c r="MEO1" s="6"/>
      <c r="MEP1" s="6"/>
      <c r="MEQ1" s="6"/>
      <c r="MER1" s="6"/>
      <c r="MES1" s="6"/>
      <c r="MET1" s="6"/>
      <c r="MEU1" s="6"/>
      <c r="MEV1" s="6"/>
      <c r="MEW1" s="6"/>
      <c r="MEX1" s="6"/>
      <c r="MEY1" s="6"/>
      <c r="MEZ1" s="6"/>
      <c r="MFA1" s="6"/>
      <c r="MFB1" s="6"/>
      <c r="MFC1" s="6"/>
      <c r="MFD1" s="6"/>
      <c r="MFE1" s="6"/>
      <c r="MFF1" s="6"/>
      <c r="MFG1" s="6"/>
      <c r="MFH1" s="6"/>
      <c r="MFI1" s="6"/>
      <c r="MFJ1" s="6"/>
      <c r="MFK1" s="6"/>
      <c r="MFL1" s="6"/>
      <c r="MFM1" s="6"/>
      <c r="MFN1" s="6"/>
      <c r="MFO1" s="6"/>
      <c r="MFP1" s="6"/>
      <c r="MFQ1" s="6"/>
      <c r="MFR1" s="6"/>
      <c r="MFS1" s="6"/>
      <c r="MFT1" s="6"/>
      <c r="MFU1" s="6"/>
      <c r="MFV1" s="6"/>
      <c r="MFW1" s="6"/>
      <c r="MFX1" s="6"/>
      <c r="MFY1" s="6"/>
      <c r="MFZ1" s="6"/>
      <c r="MGA1" s="6"/>
      <c r="MGB1" s="6"/>
      <c r="MGC1" s="6"/>
      <c r="MGD1" s="6"/>
      <c r="MGE1" s="6"/>
      <c r="MGF1" s="6"/>
      <c r="MGG1" s="6"/>
      <c r="MGH1" s="6"/>
      <c r="MGI1" s="6"/>
      <c r="MGJ1" s="6"/>
      <c r="MGK1" s="6"/>
      <c r="MGL1" s="6"/>
      <c r="MGM1" s="6"/>
      <c r="MGN1" s="6"/>
      <c r="MGO1" s="6"/>
      <c r="MGP1" s="6"/>
      <c r="MGQ1" s="6"/>
      <c r="MGR1" s="6"/>
      <c r="MGS1" s="6"/>
      <c r="MGT1" s="6"/>
      <c r="MGU1" s="6"/>
      <c r="MGV1" s="6"/>
      <c r="MGW1" s="6"/>
      <c r="MGX1" s="6"/>
      <c r="MGY1" s="6"/>
      <c r="MGZ1" s="6"/>
      <c r="MHA1" s="6"/>
      <c r="MHB1" s="6"/>
      <c r="MHC1" s="6"/>
      <c r="MHD1" s="6"/>
      <c r="MHE1" s="6"/>
      <c r="MHF1" s="6"/>
      <c r="MHG1" s="6"/>
      <c r="MHH1" s="6"/>
      <c r="MHI1" s="6"/>
      <c r="MHJ1" s="6"/>
      <c r="MHK1" s="6"/>
      <c r="MHL1" s="6"/>
      <c r="MHM1" s="6"/>
      <c r="MHN1" s="6"/>
      <c r="MHO1" s="6"/>
      <c r="MHP1" s="6"/>
      <c r="MHQ1" s="6"/>
      <c r="MHR1" s="6"/>
      <c r="MHS1" s="6"/>
      <c r="MHT1" s="6"/>
      <c r="MHU1" s="6"/>
      <c r="MHV1" s="6"/>
      <c r="MHW1" s="6"/>
      <c r="MHX1" s="6"/>
      <c r="MHY1" s="6"/>
      <c r="MHZ1" s="6"/>
      <c r="MIA1" s="6"/>
      <c r="MIB1" s="6"/>
      <c r="MIC1" s="6"/>
      <c r="MID1" s="6"/>
      <c r="MIE1" s="6"/>
      <c r="MIF1" s="6"/>
      <c r="MIG1" s="6"/>
      <c r="MIH1" s="6"/>
      <c r="MII1" s="6"/>
      <c r="MIJ1" s="6"/>
      <c r="MIK1" s="6"/>
      <c r="MIL1" s="6"/>
      <c r="MIM1" s="6"/>
      <c r="MIN1" s="6"/>
      <c r="MIO1" s="6"/>
      <c r="MIP1" s="6"/>
      <c r="MIQ1" s="6"/>
      <c r="MIR1" s="6"/>
      <c r="MIS1" s="6"/>
      <c r="MIT1" s="6"/>
      <c r="MIU1" s="6"/>
      <c r="MIV1" s="6"/>
      <c r="MIW1" s="6"/>
      <c r="MIX1" s="6"/>
      <c r="MIY1" s="6"/>
      <c r="MIZ1" s="6"/>
      <c r="MJA1" s="6"/>
      <c r="MJB1" s="6"/>
      <c r="MJC1" s="6"/>
      <c r="MJD1" s="6"/>
      <c r="MJE1" s="6"/>
      <c r="MJF1" s="6"/>
      <c r="MJG1" s="6"/>
      <c r="MJH1" s="6"/>
      <c r="MJI1" s="6"/>
      <c r="MJJ1" s="6"/>
      <c r="MJK1" s="6"/>
      <c r="MJL1" s="6"/>
      <c r="MJM1" s="6"/>
      <c r="MJN1" s="6"/>
      <c r="MJO1" s="6"/>
      <c r="MJP1" s="6"/>
      <c r="MJQ1" s="6"/>
      <c r="MJR1" s="6"/>
      <c r="MJS1" s="6"/>
      <c r="MJT1" s="6"/>
      <c r="MJU1" s="6"/>
      <c r="MJV1" s="6"/>
      <c r="MJW1" s="6"/>
      <c r="MJX1" s="6"/>
      <c r="MJY1" s="6"/>
      <c r="MJZ1" s="6"/>
      <c r="MKA1" s="6"/>
      <c r="MKB1" s="6"/>
      <c r="MKC1" s="6"/>
      <c r="MKD1" s="6"/>
      <c r="MKE1" s="6"/>
      <c r="MKF1" s="6"/>
      <c r="MKG1" s="6"/>
      <c r="MKH1" s="6"/>
      <c r="MKI1" s="6"/>
      <c r="MKJ1" s="6"/>
      <c r="MKK1" s="6"/>
      <c r="MKL1" s="6"/>
      <c r="MKM1" s="6"/>
      <c r="MKN1" s="6"/>
      <c r="MKO1" s="6"/>
      <c r="MKP1" s="6"/>
      <c r="MKQ1" s="6"/>
      <c r="MKR1" s="6"/>
      <c r="MKS1" s="6"/>
      <c r="MKT1" s="6"/>
      <c r="MKU1" s="6"/>
      <c r="MKV1" s="6"/>
      <c r="MKW1" s="6"/>
      <c r="MKX1" s="6"/>
      <c r="MKY1" s="6"/>
      <c r="MKZ1" s="6"/>
      <c r="MLA1" s="6"/>
      <c r="MLB1" s="6"/>
      <c r="MLC1" s="6"/>
      <c r="MLD1" s="6"/>
      <c r="MLE1" s="6"/>
      <c r="MLF1" s="6"/>
      <c r="MLG1" s="6"/>
      <c r="MLH1" s="6"/>
      <c r="MLI1" s="6"/>
      <c r="MLJ1" s="6"/>
      <c r="MLK1" s="6"/>
      <c r="MLL1" s="6"/>
      <c r="MLM1" s="6"/>
      <c r="MLN1" s="6"/>
      <c r="MLO1" s="6"/>
      <c r="MLP1" s="6"/>
      <c r="MLQ1" s="6"/>
      <c r="MLR1" s="6"/>
      <c r="MLS1" s="6"/>
      <c r="MLT1" s="6"/>
      <c r="MLU1" s="6"/>
      <c r="MLV1" s="6"/>
      <c r="MLW1" s="6"/>
      <c r="MLX1" s="6"/>
      <c r="MLY1" s="6"/>
      <c r="MLZ1" s="6"/>
      <c r="MMA1" s="6"/>
      <c r="MMB1" s="6"/>
      <c r="MMC1" s="6"/>
      <c r="MMD1" s="6"/>
      <c r="MME1" s="6"/>
      <c r="MMF1" s="6"/>
      <c r="MMG1" s="6"/>
      <c r="MMH1" s="6"/>
      <c r="MMI1" s="6"/>
      <c r="MMJ1" s="6"/>
      <c r="MMK1" s="6"/>
      <c r="MML1" s="6"/>
      <c r="MMM1" s="6"/>
      <c r="MMN1" s="6"/>
      <c r="MMO1" s="6"/>
      <c r="MMP1" s="6"/>
      <c r="MMQ1" s="6"/>
      <c r="MMR1" s="6"/>
      <c r="MMS1" s="6"/>
      <c r="MMT1" s="6"/>
      <c r="MMU1" s="6"/>
      <c r="MMV1" s="6"/>
      <c r="MMW1" s="6"/>
      <c r="MMX1" s="6"/>
      <c r="MMY1" s="6"/>
      <c r="MMZ1" s="6"/>
      <c r="MNA1" s="6"/>
      <c r="MNB1" s="6"/>
      <c r="MNC1" s="6"/>
      <c r="MND1" s="6"/>
      <c r="MNE1" s="6"/>
      <c r="MNF1" s="6"/>
      <c r="MNG1" s="6"/>
      <c r="MNH1" s="6"/>
      <c r="MNI1" s="6"/>
      <c r="MNJ1" s="6"/>
      <c r="MNK1" s="6"/>
      <c r="MNL1" s="6"/>
      <c r="MNM1" s="6"/>
      <c r="MNN1" s="6"/>
      <c r="MNO1" s="6"/>
      <c r="MNP1" s="6"/>
      <c r="MNQ1" s="6"/>
      <c r="MNR1" s="6"/>
      <c r="MNS1" s="6"/>
      <c r="MNT1" s="6"/>
      <c r="MNU1" s="6"/>
      <c r="MNV1" s="6"/>
      <c r="MNW1" s="6"/>
      <c r="MNX1" s="6"/>
      <c r="MNY1" s="6"/>
      <c r="MNZ1" s="6"/>
      <c r="MOA1" s="6"/>
      <c r="MOB1" s="6"/>
      <c r="MOC1" s="6"/>
      <c r="MOD1" s="6"/>
      <c r="MOE1" s="6"/>
      <c r="MOF1" s="6"/>
      <c r="MOG1" s="6"/>
      <c r="MOH1" s="6"/>
      <c r="MOI1" s="6"/>
      <c r="MOJ1" s="6"/>
      <c r="MOK1" s="6"/>
      <c r="MOL1" s="6"/>
      <c r="MOM1" s="6"/>
      <c r="MON1" s="6"/>
      <c r="MOO1" s="6"/>
      <c r="MOP1" s="6"/>
      <c r="MOQ1" s="6"/>
      <c r="MOR1" s="6"/>
      <c r="MOS1" s="6"/>
      <c r="MOT1" s="6"/>
      <c r="MOU1" s="6"/>
      <c r="MOV1" s="6"/>
      <c r="MOW1" s="6"/>
      <c r="MOX1" s="6"/>
      <c r="MOY1" s="6"/>
      <c r="MOZ1" s="6"/>
      <c r="MPA1" s="6"/>
      <c r="MPB1" s="6"/>
      <c r="MPC1" s="6"/>
      <c r="MPD1" s="6"/>
      <c r="MPE1" s="6"/>
      <c r="MPF1" s="6"/>
      <c r="MPG1" s="6"/>
      <c r="MPH1" s="6"/>
      <c r="MPI1" s="6"/>
      <c r="MPJ1" s="6"/>
      <c r="MPK1" s="6"/>
      <c r="MPL1" s="6"/>
      <c r="MPM1" s="6"/>
      <c r="MPN1" s="6"/>
      <c r="MPO1" s="6"/>
      <c r="MPP1" s="6"/>
      <c r="MPQ1" s="6"/>
      <c r="MPR1" s="6"/>
      <c r="MPS1" s="6"/>
      <c r="MPT1" s="6"/>
      <c r="MPU1" s="6"/>
      <c r="MPV1" s="6"/>
      <c r="MPW1" s="6"/>
      <c r="MPX1" s="6"/>
      <c r="MPY1" s="6"/>
      <c r="MPZ1" s="6"/>
      <c r="MQA1" s="6"/>
      <c r="MQB1" s="6"/>
      <c r="MQC1" s="6"/>
      <c r="MQD1" s="6"/>
      <c r="MQE1" s="6"/>
      <c r="MQF1" s="6"/>
      <c r="MQG1" s="6"/>
      <c r="MQH1" s="6"/>
      <c r="MQI1" s="6"/>
      <c r="MQJ1" s="6"/>
      <c r="MQK1" s="6"/>
      <c r="MQL1" s="6"/>
      <c r="MQM1" s="6"/>
      <c r="MQN1" s="6"/>
      <c r="MQO1" s="6"/>
      <c r="MQP1" s="6"/>
      <c r="MQQ1" s="6"/>
      <c r="MQR1" s="6"/>
      <c r="MQS1" s="6"/>
      <c r="MQT1" s="6"/>
      <c r="MQU1" s="6"/>
      <c r="MQV1" s="6"/>
      <c r="MQW1" s="6"/>
      <c r="MQX1" s="6"/>
      <c r="MQY1" s="6"/>
      <c r="MQZ1" s="6"/>
      <c r="MRA1" s="6"/>
      <c r="MRB1" s="6"/>
      <c r="MRC1" s="6"/>
      <c r="MRD1" s="6"/>
      <c r="MRE1" s="6"/>
      <c r="MRF1" s="6"/>
      <c r="MRG1" s="6"/>
      <c r="MRH1" s="6"/>
      <c r="MRI1" s="6"/>
      <c r="MRJ1" s="6"/>
      <c r="MRK1" s="6"/>
      <c r="MRL1" s="6"/>
      <c r="MRM1" s="6"/>
      <c r="MRN1" s="6"/>
      <c r="MRO1" s="6"/>
      <c r="MRP1" s="6"/>
      <c r="MRQ1" s="6"/>
      <c r="MRR1" s="6"/>
      <c r="MRS1" s="6"/>
      <c r="MRT1" s="6"/>
      <c r="MRU1" s="6"/>
      <c r="MRV1" s="6"/>
      <c r="MRW1" s="6"/>
      <c r="MRX1" s="6"/>
      <c r="MRY1" s="6"/>
      <c r="MRZ1" s="6"/>
      <c r="MSA1" s="6"/>
      <c r="MSB1" s="6"/>
      <c r="MSC1" s="6"/>
      <c r="MSD1" s="6"/>
      <c r="MSE1" s="6"/>
      <c r="MSF1" s="6"/>
      <c r="MSG1" s="6"/>
      <c r="MSH1" s="6"/>
      <c r="MSI1" s="6"/>
      <c r="MSJ1" s="6"/>
      <c r="MSK1" s="6"/>
      <c r="MSL1" s="6"/>
      <c r="MSM1" s="6"/>
      <c r="MSN1" s="6"/>
      <c r="MSO1" s="6"/>
      <c r="MSP1" s="6"/>
      <c r="MSQ1" s="6"/>
      <c r="MSR1" s="6"/>
      <c r="MSS1" s="6"/>
      <c r="MST1" s="6"/>
      <c r="MSU1" s="6"/>
      <c r="MSV1" s="6"/>
      <c r="MSW1" s="6"/>
      <c r="MSX1" s="6"/>
      <c r="MSY1" s="6"/>
      <c r="MSZ1" s="6"/>
      <c r="MTA1" s="6"/>
      <c r="MTB1" s="6"/>
      <c r="MTC1" s="6"/>
      <c r="MTD1" s="6"/>
      <c r="MTE1" s="6"/>
      <c r="MTF1" s="6"/>
      <c r="MTG1" s="6"/>
      <c r="MTH1" s="6"/>
      <c r="MTI1" s="6"/>
      <c r="MTJ1" s="6"/>
      <c r="MTK1" s="6"/>
      <c r="MTL1" s="6"/>
      <c r="MTM1" s="6"/>
      <c r="MTN1" s="6"/>
      <c r="MTO1" s="6"/>
      <c r="MTP1" s="6"/>
      <c r="MTQ1" s="6"/>
      <c r="MTR1" s="6"/>
      <c r="MTS1" s="6"/>
      <c r="MTT1" s="6"/>
      <c r="MTU1" s="6"/>
      <c r="MTV1" s="6"/>
      <c r="MTW1" s="6"/>
      <c r="MTX1" s="6"/>
      <c r="MTY1" s="6"/>
      <c r="MTZ1" s="6"/>
      <c r="MUA1" s="6"/>
      <c r="MUB1" s="6"/>
      <c r="MUC1" s="6"/>
      <c r="MUD1" s="6"/>
      <c r="MUE1" s="6"/>
      <c r="MUF1" s="6"/>
      <c r="MUG1" s="6"/>
      <c r="MUH1" s="6"/>
      <c r="MUI1" s="6"/>
      <c r="MUJ1" s="6"/>
      <c r="MUK1" s="6"/>
      <c r="MUL1" s="6"/>
      <c r="MUM1" s="6"/>
      <c r="MUN1" s="6"/>
      <c r="MUO1" s="6"/>
      <c r="MUP1" s="6"/>
      <c r="MUQ1" s="6"/>
      <c r="MUR1" s="6"/>
      <c r="MUS1" s="6"/>
      <c r="MUT1" s="6"/>
      <c r="MUU1" s="6"/>
      <c r="MUV1" s="6"/>
      <c r="MUW1" s="6"/>
      <c r="MUX1" s="6"/>
      <c r="MUY1" s="6"/>
      <c r="MUZ1" s="6"/>
      <c r="MVA1" s="6"/>
      <c r="MVB1" s="6"/>
      <c r="MVC1" s="6"/>
      <c r="MVD1" s="6"/>
      <c r="MVE1" s="6"/>
      <c r="MVF1" s="6"/>
      <c r="MVG1" s="6"/>
      <c r="MVH1" s="6"/>
      <c r="MVI1" s="6"/>
      <c r="MVJ1" s="6"/>
      <c r="MVK1" s="6"/>
      <c r="MVL1" s="6"/>
      <c r="MVM1" s="6"/>
      <c r="MVN1" s="6"/>
      <c r="MVO1" s="6"/>
      <c r="MVP1" s="6"/>
      <c r="MVQ1" s="6"/>
      <c r="MVR1" s="6"/>
      <c r="MVS1" s="6"/>
      <c r="MVT1" s="6"/>
      <c r="MVU1" s="6"/>
      <c r="MVV1" s="6"/>
      <c r="MVW1" s="6"/>
      <c r="MVX1" s="6"/>
      <c r="MVY1" s="6"/>
      <c r="MVZ1" s="6"/>
      <c r="MWA1" s="6"/>
      <c r="MWB1" s="6"/>
      <c r="MWC1" s="6"/>
      <c r="MWD1" s="6"/>
      <c r="MWE1" s="6"/>
      <c r="MWF1" s="6"/>
      <c r="MWG1" s="6"/>
      <c r="MWH1" s="6"/>
      <c r="MWI1" s="6"/>
      <c r="MWJ1" s="6"/>
      <c r="MWK1" s="6"/>
      <c r="MWL1" s="6"/>
      <c r="MWM1" s="6"/>
      <c r="MWN1" s="6"/>
      <c r="MWO1" s="6"/>
      <c r="MWP1" s="6"/>
      <c r="MWQ1" s="6"/>
      <c r="MWR1" s="6"/>
      <c r="MWS1" s="6"/>
      <c r="MWT1" s="6"/>
      <c r="MWU1" s="6"/>
      <c r="MWV1" s="6"/>
      <c r="MWW1" s="6"/>
      <c r="MWX1" s="6"/>
      <c r="MWY1" s="6"/>
      <c r="MWZ1" s="6"/>
      <c r="MXA1" s="6"/>
      <c r="MXB1" s="6"/>
      <c r="MXC1" s="6"/>
      <c r="MXD1" s="6"/>
      <c r="MXE1" s="6"/>
      <c r="MXF1" s="6"/>
      <c r="MXG1" s="6"/>
      <c r="MXH1" s="6"/>
      <c r="MXI1" s="6"/>
      <c r="MXJ1" s="6"/>
      <c r="MXK1" s="6"/>
      <c r="MXL1" s="6"/>
      <c r="MXM1" s="6"/>
      <c r="MXN1" s="6"/>
      <c r="MXO1" s="6"/>
      <c r="MXP1" s="6"/>
      <c r="MXQ1" s="6"/>
      <c r="MXR1" s="6"/>
      <c r="MXS1" s="6"/>
      <c r="MXT1" s="6"/>
      <c r="MXU1" s="6"/>
      <c r="MXV1" s="6"/>
      <c r="MXW1" s="6"/>
      <c r="MXX1" s="6"/>
      <c r="MXY1" s="6"/>
      <c r="MXZ1" s="6"/>
      <c r="MYA1" s="6"/>
      <c r="MYB1" s="6"/>
      <c r="MYC1" s="6"/>
      <c r="MYD1" s="6"/>
      <c r="MYE1" s="6"/>
      <c r="MYF1" s="6"/>
      <c r="MYG1" s="6"/>
      <c r="MYH1" s="6"/>
      <c r="MYI1" s="6"/>
      <c r="MYJ1" s="6"/>
      <c r="MYK1" s="6"/>
      <c r="MYL1" s="6"/>
      <c r="MYM1" s="6"/>
      <c r="MYN1" s="6"/>
      <c r="MYO1" s="6"/>
      <c r="MYP1" s="6"/>
      <c r="MYQ1" s="6"/>
      <c r="MYR1" s="6"/>
      <c r="MYS1" s="6"/>
      <c r="MYT1" s="6"/>
      <c r="MYU1" s="6"/>
      <c r="MYV1" s="6"/>
      <c r="MYW1" s="6"/>
      <c r="MYX1" s="6"/>
      <c r="MYY1" s="6"/>
      <c r="MYZ1" s="6"/>
      <c r="MZA1" s="6"/>
      <c r="MZB1" s="6"/>
      <c r="MZC1" s="6"/>
      <c r="MZD1" s="6"/>
      <c r="MZE1" s="6"/>
      <c r="MZF1" s="6"/>
      <c r="MZG1" s="6"/>
      <c r="MZH1" s="6"/>
      <c r="MZI1" s="6"/>
      <c r="MZJ1" s="6"/>
      <c r="MZK1" s="6"/>
      <c r="MZL1" s="6"/>
      <c r="MZM1" s="6"/>
      <c r="MZN1" s="6"/>
      <c r="MZO1" s="6"/>
      <c r="MZP1" s="6"/>
      <c r="MZQ1" s="6"/>
      <c r="MZR1" s="6"/>
      <c r="MZS1" s="6"/>
      <c r="MZT1" s="6"/>
      <c r="MZU1" s="6"/>
      <c r="MZV1" s="6"/>
      <c r="MZW1" s="6"/>
      <c r="MZX1" s="6"/>
      <c r="MZY1" s="6"/>
      <c r="MZZ1" s="6"/>
      <c r="NAA1" s="6"/>
      <c r="NAB1" s="6"/>
      <c r="NAC1" s="6"/>
      <c r="NAD1" s="6"/>
      <c r="NAE1" s="6"/>
      <c r="NAF1" s="6"/>
      <c r="NAG1" s="6"/>
      <c r="NAH1" s="6"/>
      <c r="NAI1" s="6"/>
      <c r="NAJ1" s="6"/>
      <c r="NAK1" s="6"/>
      <c r="NAL1" s="6"/>
      <c r="NAM1" s="6"/>
      <c r="NAN1" s="6"/>
      <c r="NAO1" s="6"/>
      <c r="NAP1" s="6"/>
      <c r="NAQ1" s="6"/>
      <c r="NAR1" s="6"/>
      <c r="NAS1" s="6"/>
      <c r="NAT1" s="6"/>
      <c r="NAU1" s="6"/>
      <c r="NAV1" s="6"/>
      <c r="NAW1" s="6"/>
      <c r="NAX1" s="6"/>
      <c r="NAY1" s="6"/>
      <c r="NAZ1" s="6"/>
      <c r="NBA1" s="6"/>
      <c r="NBB1" s="6"/>
      <c r="NBC1" s="6"/>
      <c r="NBD1" s="6"/>
      <c r="NBE1" s="6"/>
      <c r="NBF1" s="6"/>
      <c r="NBG1" s="6"/>
      <c r="NBH1" s="6"/>
      <c r="NBI1" s="6"/>
      <c r="NBJ1" s="6"/>
      <c r="NBK1" s="6"/>
      <c r="NBL1" s="6"/>
      <c r="NBM1" s="6"/>
      <c r="NBN1" s="6"/>
      <c r="NBO1" s="6"/>
      <c r="NBP1" s="6"/>
      <c r="NBQ1" s="6"/>
      <c r="NBR1" s="6"/>
      <c r="NBS1" s="6"/>
      <c r="NBT1" s="6"/>
      <c r="NBU1" s="6"/>
      <c r="NBV1" s="6"/>
      <c r="NBW1" s="6"/>
      <c r="NBX1" s="6"/>
      <c r="NBY1" s="6"/>
      <c r="NBZ1" s="6"/>
      <c r="NCA1" s="6"/>
      <c r="NCB1" s="6"/>
      <c r="NCC1" s="6"/>
      <c r="NCD1" s="6"/>
      <c r="NCE1" s="6"/>
      <c r="NCF1" s="6"/>
      <c r="NCG1" s="6"/>
      <c r="NCH1" s="6"/>
      <c r="NCI1" s="6"/>
      <c r="NCJ1" s="6"/>
      <c r="NCK1" s="6"/>
      <c r="NCL1" s="6"/>
      <c r="NCM1" s="6"/>
      <c r="NCN1" s="6"/>
      <c r="NCO1" s="6"/>
      <c r="NCP1" s="6"/>
      <c r="NCQ1" s="6"/>
      <c r="NCR1" s="6"/>
      <c r="NCS1" s="6"/>
      <c r="NCT1" s="6"/>
      <c r="NCU1" s="6"/>
      <c r="NCV1" s="6"/>
      <c r="NCW1" s="6"/>
      <c r="NCX1" s="6"/>
      <c r="NCY1" s="6"/>
      <c r="NCZ1" s="6"/>
      <c r="NDA1" s="6"/>
      <c r="NDB1" s="6"/>
      <c r="NDC1" s="6"/>
      <c r="NDD1" s="6"/>
      <c r="NDE1" s="6"/>
      <c r="NDF1" s="6"/>
      <c r="NDG1" s="6"/>
      <c r="NDH1" s="6"/>
      <c r="NDI1" s="6"/>
      <c r="NDJ1" s="6"/>
      <c r="NDK1" s="6"/>
      <c r="NDL1" s="6"/>
      <c r="NDM1" s="6"/>
      <c r="NDN1" s="6"/>
      <c r="NDO1" s="6"/>
      <c r="NDP1" s="6"/>
      <c r="NDQ1" s="6"/>
      <c r="NDR1" s="6"/>
      <c r="NDS1" s="6"/>
      <c r="NDT1" s="6"/>
      <c r="NDU1" s="6"/>
      <c r="NDV1" s="6"/>
      <c r="NDW1" s="6"/>
      <c r="NDX1" s="6"/>
      <c r="NDY1" s="6"/>
      <c r="NDZ1" s="6"/>
      <c r="NEA1" s="6"/>
      <c r="NEB1" s="6"/>
      <c r="NEC1" s="6"/>
      <c r="NED1" s="6"/>
      <c r="NEE1" s="6"/>
      <c r="NEF1" s="6"/>
      <c r="NEG1" s="6"/>
      <c r="NEH1" s="6"/>
      <c r="NEI1" s="6"/>
      <c r="NEJ1" s="6"/>
      <c r="NEK1" s="6"/>
      <c r="NEL1" s="6"/>
      <c r="NEM1" s="6"/>
      <c r="NEN1" s="6"/>
      <c r="NEO1" s="6"/>
      <c r="NEP1" s="6"/>
      <c r="NEQ1" s="6"/>
      <c r="NER1" s="6"/>
      <c r="NES1" s="6"/>
      <c r="NET1" s="6"/>
      <c r="NEU1" s="6"/>
      <c r="NEV1" s="6"/>
      <c r="NEW1" s="6"/>
      <c r="NEX1" s="6"/>
      <c r="NEY1" s="6"/>
      <c r="NEZ1" s="6"/>
      <c r="NFA1" s="6"/>
      <c r="NFB1" s="6"/>
      <c r="NFC1" s="6"/>
      <c r="NFD1" s="6"/>
      <c r="NFE1" s="6"/>
      <c r="NFF1" s="6"/>
      <c r="NFG1" s="6"/>
      <c r="NFH1" s="6"/>
      <c r="NFI1" s="6"/>
      <c r="NFJ1" s="6"/>
      <c r="NFK1" s="6"/>
      <c r="NFL1" s="6"/>
      <c r="NFM1" s="6"/>
      <c r="NFN1" s="6"/>
      <c r="NFO1" s="6"/>
      <c r="NFP1" s="6"/>
      <c r="NFQ1" s="6"/>
      <c r="NFR1" s="6"/>
      <c r="NFS1" s="6"/>
      <c r="NFT1" s="6"/>
      <c r="NFU1" s="6"/>
      <c r="NFV1" s="6"/>
      <c r="NFW1" s="6"/>
      <c r="NFX1" s="6"/>
      <c r="NFY1" s="6"/>
      <c r="NFZ1" s="6"/>
      <c r="NGA1" s="6"/>
      <c r="NGB1" s="6"/>
      <c r="NGC1" s="6"/>
      <c r="NGD1" s="6"/>
      <c r="NGE1" s="6"/>
      <c r="NGF1" s="6"/>
      <c r="NGG1" s="6"/>
      <c r="NGH1" s="6"/>
      <c r="NGI1" s="6"/>
      <c r="NGJ1" s="6"/>
      <c r="NGK1" s="6"/>
      <c r="NGL1" s="6"/>
      <c r="NGM1" s="6"/>
      <c r="NGN1" s="6"/>
      <c r="NGO1" s="6"/>
      <c r="NGP1" s="6"/>
      <c r="NGQ1" s="6"/>
      <c r="NGR1" s="6"/>
      <c r="NGS1" s="6"/>
      <c r="NGT1" s="6"/>
      <c r="NGU1" s="6"/>
      <c r="NGV1" s="6"/>
      <c r="NGW1" s="6"/>
      <c r="NGX1" s="6"/>
      <c r="NGY1" s="6"/>
      <c r="NGZ1" s="6"/>
      <c r="NHA1" s="6"/>
      <c r="NHB1" s="6"/>
      <c r="NHC1" s="6"/>
      <c r="NHD1" s="6"/>
      <c r="NHE1" s="6"/>
      <c r="NHF1" s="6"/>
      <c r="NHG1" s="6"/>
      <c r="NHH1" s="6"/>
      <c r="NHI1" s="6"/>
      <c r="NHJ1" s="6"/>
      <c r="NHK1" s="6"/>
      <c r="NHL1" s="6"/>
      <c r="NHM1" s="6"/>
      <c r="NHN1" s="6"/>
      <c r="NHO1" s="6"/>
      <c r="NHP1" s="6"/>
      <c r="NHQ1" s="6"/>
      <c r="NHR1" s="6"/>
      <c r="NHS1" s="6"/>
      <c r="NHT1" s="6"/>
      <c r="NHU1" s="6"/>
      <c r="NHV1" s="6"/>
      <c r="NHW1" s="6"/>
      <c r="NHX1" s="6"/>
      <c r="NHY1" s="6"/>
      <c r="NHZ1" s="6"/>
      <c r="NIA1" s="6"/>
      <c r="NIB1" s="6"/>
      <c r="NIC1" s="6"/>
      <c r="NID1" s="6"/>
      <c r="NIE1" s="6"/>
      <c r="NIF1" s="6"/>
      <c r="NIG1" s="6"/>
      <c r="NIH1" s="6"/>
      <c r="NII1" s="6"/>
      <c r="NIJ1" s="6"/>
      <c r="NIK1" s="6"/>
      <c r="NIL1" s="6"/>
      <c r="NIM1" s="6"/>
      <c r="NIN1" s="6"/>
      <c r="NIO1" s="6"/>
      <c r="NIP1" s="6"/>
      <c r="NIQ1" s="6"/>
      <c r="NIR1" s="6"/>
      <c r="NIS1" s="6"/>
      <c r="NIT1" s="6"/>
      <c r="NIU1" s="6"/>
      <c r="NIV1" s="6"/>
      <c r="NIW1" s="6"/>
      <c r="NIX1" s="6"/>
      <c r="NIY1" s="6"/>
      <c r="NIZ1" s="6"/>
      <c r="NJA1" s="6"/>
      <c r="NJB1" s="6"/>
      <c r="NJC1" s="6"/>
      <c r="NJD1" s="6"/>
      <c r="NJE1" s="6"/>
      <c r="NJF1" s="6"/>
      <c r="NJG1" s="6"/>
      <c r="NJH1" s="6"/>
      <c r="NJI1" s="6"/>
      <c r="NJJ1" s="6"/>
      <c r="NJK1" s="6"/>
      <c r="NJL1" s="6"/>
      <c r="NJM1" s="6"/>
      <c r="NJN1" s="6"/>
      <c r="NJO1" s="6"/>
      <c r="NJP1" s="6"/>
      <c r="NJQ1" s="6"/>
      <c r="NJR1" s="6"/>
      <c r="NJS1" s="6"/>
      <c r="NJT1" s="6"/>
      <c r="NJU1" s="6"/>
      <c r="NJV1" s="6"/>
      <c r="NJW1" s="6"/>
      <c r="NJX1" s="6"/>
      <c r="NJY1" s="6"/>
      <c r="NJZ1" s="6"/>
      <c r="NKA1" s="6"/>
      <c r="NKB1" s="6"/>
      <c r="NKC1" s="6"/>
      <c r="NKD1" s="6"/>
      <c r="NKE1" s="6"/>
      <c r="NKF1" s="6"/>
      <c r="NKG1" s="6"/>
      <c r="NKH1" s="6"/>
      <c r="NKI1" s="6"/>
      <c r="NKJ1" s="6"/>
      <c r="NKK1" s="6"/>
      <c r="NKL1" s="6"/>
      <c r="NKM1" s="6"/>
      <c r="NKN1" s="6"/>
      <c r="NKO1" s="6"/>
      <c r="NKP1" s="6"/>
      <c r="NKQ1" s="6"/>
      <c r="NKR1" s="6"/>
      <c r="NKS1" s="6"/>
      <c r="NKT1" s="6"/>
      <c r="NKU1" s="6"/>
      <c r="NKV1" s="6"/>
      <c r="NKW1" s="6"/>
      <c r="NKX1" s="6"/>
      <c r="NKY1" s="6"/>
      <c r="NKZ1" s="6"/>
      <c r="NLA1" s="6"/>
      <c r="NLB1" s="6"/>
      <c r="NLC1" s="6"/>
      <c r="NLD1" s="6"/>
      <c r="NLE1" s="6"/>
      <c r="NLF1" s="6"/>
      <c r="NLG1" s="6"/>
      <c r="NLH1" s="6"/>
      <c r="NLI1" s="6"/>
      <c r="NLJ1" s="6"/>
      <c r="NLK1" s="6"/>
      <c r="NLL1" s="6"/>
      <c r="NLM1" s="6"/>
      <c r="NLN1" s="6"/>
      <c r="NLO1" s="6"/>
      <c r="NLP1" s="6"/>
      <c r="NLQ1" s="6"/>
      <c r="NLR1" s="6"/>
      <c r="NLS1" s="6"/>
      <c r="NLT1" s="6"/>
      <c r="NLU1" s="6"/>
      <c r="NLV1" s="6"/>
      <c r="NLW1" s="6"/>
      <c r="NLX1" s="6"/>
      <c r="NLY1" s="6"/>
      <c r="NLZ1" s="6"/>
      <c r="NMA1" s="6"/>
      <c r="NMB1" s="6"/>
      <c r="NMC1" s="6"/>
      <c r="NMD1" s="6"/>
      <c r="NME1" s="6"/>
      <c r="NMF1" s="6"/>
      <c r="NMG1" s="6"/>
      <c r="NMH1" s="6"/>
      <c r="NMI1" s="6"/>
      <c r="NMJ1" s="6"/>
      <c r="NMK1" s="6"/>
      <c r="NML1" s="6"/>
      <c r="NMM1" s="6"/>
      <c r="NMN1" s="6"/>
      <c r="NMO1" s="6"/>
      <c r="NMP1" s="6"/>
      <c r="NMQ1" s="6"/>
      <c r="NMR1" s="6"/>
      <c r="NMS1" s="6"/>
      <c r="NMT1" s="6"/>
      <c r="NMU1" s="6"/>
      <c r="NMV1" s="6"/>
      <c r="NMW1" s="6"/>
      <c r="NMX1" s="6"/>
      <c r="NMY1" s="6"/>
      <c r="NMZ1" s="6"/>
      <c r="NNA1" s="6"/>
      <c r="NNB1" s="6"/>
      <c r="NNC1" s="6"/>
      <c r="NND1" s="6"/>
      <c r="NNE1" s="6"/>
      <c r="NNF1" s="6"/>
      <c r="NNG1" s="6"/>
      <c r="NNH1" s="6"/>
      <c r="NNI1" s="6"/>
      <c r="NNJ1" s="6"/>
      <c r="NNK1" s="6"/>
      <c r="NNL1" s="6"/>
      <c r="NNM1" s="6"/>
      <c r="NNN1" s="6"/>
      <c r="NNO1" s="6"/>
      <c r="NNP1" s="6"/>
      <c r="NNQ1" s="6"/>
      <c r="NNR1" s="6"/>
      <c r="NNS1" s="6"/>
      <c r="NNT1" s="6"/>
      <c r="NNU1" s="6"/>
      <c r="NNV1" s="6"/>
      <c r="NNW1" s="6"/>
      <c r="NNX1" s="6"/>
      <c r="NNY1" s="6"/>
      <c r="NNZ1" s="6"/>
      <c r="NOA1" s="6"/>
      <c r="NOB1" s="6"/>
      <c r="NOC1" s="6"/>
      <c r="NOD1" s="6"/>
      <c r="NOE1" s="6"/>
      <c r="NOF1" s="6"/>
      <c r="NOG1" s="6"/>
      <c r="NOH1" s="6"/>
      <c r="NOI1" s="6"/>
      <c r="NOJ1" s="6"/>
      <c r="NOK1" s="6"/>
      <c r="NOL1" s="6"/>
      <c r="NOM1" s="6"/>
      <c r="NON1" s="6"/>
      <c r="NOO1" s="6"/>
      <c r="NOP1" s="6"/>
      <c r="NOQ1" s="6"/>
      <c r="NOR1" s="6"/>
      <c r="NOS1" s="6"/>
      <c r="NOT1" s="6"/>
      <c r="NOU1" s="6"/>
      <c r="NOV1" s="6"/>
      <c r="NOW1" s="6"/>
      <c r="NOX1" s="6"/>
      <c r="NOY1" s="6"/>
      <c r="NOZ1" s="6"/>
      <c r="NPA1" s="6"/>
      <c r="NPB1" s="6"/>
      <c r="NPC1" s="6"/>
      <c r="NPD1" s="6"/>
      <c r="NPE1" s="6"/>
      <c r="NPF1" s="6"/>
      <c r="NPG1" s="6"/>
      <c r="NPH1" s="6"/>
      <c r="NPI1" s="6"/>
      <c r="NPJ1" s="6"/>
      <c r="NPK1" s="6"/>
      <c r="NPL1" s="6"/>
      <c r="NPM1" s="6"/>
      <c r="NPN1" s="6"/>
      <c r="NPO1" s="6"/>
      <c r="NPP1" s="6"/>
      <c r="NPQ1" s="6"/>
      <c r="NPR1" s="6"/>
      <c r="NPS1" s="6"/>
      <c r="NPT1" s="6"/>
      <c r="NPU1" s="6"/>
      <c r="NPV1" s="6"/>
      <c r="NPW1" s="6"/>
      <c r="NPX1" s="6"/>
      <c r="NPY1" s="6"/>
      <c r="NPZ1" s="6"/>
      <c r="NQA1" s="6"/>
      <c r="NQB1" s="6"/>
      <c r="NQC1" s="6"/>
      <c r="NQD1" s="6"/>
      <c r="NQE1" s="6"/>
      <c r="NQF1" s="6"/>
      <c r="NQG1" s="6"/>
      <c r="NQH1" s="6"/>
      <c r="NQI1" s="6"/>
      <c r="NQJ1" s="6"/>
      <c r="NQK1" s="6"/>
      <c r="NQL1" s="6"/>
      <c r="NQM1" s="6"/>
      <c r="NQN1" s="6"/>
      <c r="NQO1" s="6"/>
      <c r="NQP1" s="6"/>
      <c r="NQQ1" s="6"/>
      <c r="NQR1" s="6"/>
      <c r="NQS1" s="6"/>
      <c r="NQT1" s="6"/>
      <c r="NQU1" s="6"/>
      <c r="NQV1" s="6"/>
      <c r="NQW1" s="6"/>
      <c r="NQX1" s="6"/>
      <c r="NQY1" s="6"/>
      <c r="NQZ1" s="6"/>
      <c r="NRA1" s="6"/>
      <c r="NRB1" s="6"/>
      <c r="NRC1" s="6"/>
      <c r="NRD1" s="6"/>
      <c r="NRE1" s="6"/>
      <c r="NRF1" s="6"/>
      <c r="NRG1" s="6"/>
      <c r="NRH1" s="6"/>
      <c r="NRI1" s="6"/>
      <c r="NRJ1" s="6"/>
      <c r="NRK1" s="6"/>
      <c r="NRL1" s="6"/>
      <c r="NRM1" s="6"/>
      <c r="NRN1" s="6"/>
      <c r="NRO1" s="6"/>
      <c r="NRP1" s="6"/>
      <c r="NRQ1" s="6"/>
      <c r="NRR1" s="6"/>
      <c r="NRS1" s="6"/>
      <c r="NRT1" s="6"/>
      <c r="NRU1" s="6"/>
      <c r="NRV1" s="6"/>
      <c r="NRW1" s="6"/>
      <c r="NRX1" s="6"/>
      <c r="NRY1" s="6"/>
      <c r="NRZ1" s="6"/>
      <c r="NSA1" s="6"/>
      <c r="NSB1" s="6"/>
      <c r="NSC1" s="6"/>
      <c r="NSD1" s="6"/>
      <c r="NSE1" s="6"/>
      <c r="NSF1" s="6"/>
      <c r="NSG1" s="6"/>
      <c r="NSH1" s="6"/>
      <c r="NSI1" s="6"/>
      <c r="NSJ1" s="6"/>
      <c r="NSK1" s="6"/>
      <c r="NSL1" s="6"/>
      <c r="NSM1" s="6"/>
      <c r="NSN1" s="6"/>
      <c r="NSO1" s="6"/>
      <c r="NSP1" s="6"/>
      <c r="NSQ1" s="6"/>
      <c r="NSR1" s="6"/>
      <c r="NSS1" s="6"/>
      <c r="NST1" s="6"/>
      <c r="NSU1" s="6"/>
      <c r="NSV1" s="6"/>
      <c r="NSW1" s="6"/>
      <c r="NSX1" s="6"/>
      <c r="NSY1" s="6"/>
      <c r="NSZ1" s="6"/>
      <c r="NTA1" s="6"/>
      <c r="NTB1" s="6"/>
      <c r="NTC1" s="6"/>
      <c r="NTD1" s="6"/>
      <c r="NTE1" s="6"/>
      <c r="NTF1" s="6"/>
      <c r="NTG1" s="6"/>
      <c r="NTH1" s="6"/>
      <c r="NTI1" s="6"/>
      <c r="NTJ1" s="6"/>
      <c r="NTK1" s="6"/>
      <c r="NTL1" s="6"/>
      <c r="NTM1" s="6"/>
      <c r="NTN1" s="6"/>
      <c r="NTO1" s="6"/>
      <c r="NTP1" s="6"/>
      <c r="NTQ1" s="6"/>
      <c r="NTR1" s="6"/>
      <c r="NTS1" s="6"/>
      <c r="NTT1" s="6"/>
      <c r="NTU1" s="6"/>
      <c r="NTV1" s="6"/>
      <c r="NTW1" s="6"/>
      <c r="NTX1" s="6"/>
      <c r="NTY1" s="6"/>
      <c r="NTZ1" s="6"/>
      <c r="NUA1" s="6"/>
      <c r="NUB1" s="6"/>
      <c r="NUC1" s="6"/>
      <c r="NUD1" s="6"/>
      <c r="NUE1" s="6"/>
      <c r="NUF1" s="6"/>
      <c r="NUG1" s="6"/>
      <c r="NUH1" s="6"/>
      <c r="NUI1" s="6"/>
      <c r="NUJ1" s="6"/>
      <c r="NUK1" s="6"/>
      <c r="NUL1" s="6"/>
      <c r="NUM1" s="6"/>
      <c r="NUN1" s="6"/>
      <c r="NUO1" s="6"/>
      <c r="NUP1" s="6"/>
      <c r="NUQ1" s="6"/>
      <c r="NUR1" s="6"/>
      <c r="NUS1" s="6"/>
      <c r="NUT1" s="6"/>
      <c r="NUU1" s="6"/>
      <c r="NUV1" s="6"/>
      <c r="NUW1" s="6"/>
      <c r="NUX1" s="6"/>
      <c r="NUY1" s="6"/>
      <c r="NUZ1" s="6"/>
      <c r="NVA1" s="6"/>
      <c r="NVB1" s="6"/>
      <c r="NVC1" s="6"/>
      <c r="NVD1" s="6"/>
      <c r="NVE1" s="6"/>
      <c r="NVF1" s="6"/>
      <c r="NVG1" s="6"/>
      <c r="NVH1" s="6"/>
      <c r="NVI1" s="6"/>
      <c r="NVJ1" s="6"/>
      <c r="NVK1" s="6"/>
      <c r="NVL1" s="6"/>
      <c r="NVM1" s="6"/>
      <c r="NVN1" s="6"/>
      <c r="NVO1" s="6"/>
      <c r="NVP1" s="6"/>
      <c r="NVQ1" s="6"/>
      <c r="NVR1" s="6"/>
      <c r="NVS1" s="6"/>
      <c r="NVT1" s="6"/>
      <c r="NVU1" s="6"/>
      <c r="NVV1" s="6"/>
      <c r="NVW1" s="6"/>
      <c r="NVX1" s="6"/>
      <c r="NVY1" s="6"/>
      <c r="NVZ1" s="6"/>
      <c r="NWA1" s="6"/>
      <c r="NWB1" s="6"/>
      <c r="NWC1" s="6"/>
      <c r="NWD1" s="6"/>
      <c r="NWE1" s="6"/>
      <c r="NWF1" s="6"/>
      <c r="NWG1" s="6"/>
      <c r="NWH1" s="6"/>
      <c r="NWI1" s="6"/>
      <c r="NWJ1" s="6"/>
      <c r="NWK1" s="6"/>
      <c r="NWL1" s="6"/>
      <c r="NWM1" s="6"/>
      <c r="NWN1" s="6"/>
      <c r="NWO1" s="6"/>
      <c r="NWP1" s="6"/>
      <c r="NWQ1" s="6"/>
      <c r="NWR1" s="6"/>
      <c r="NWS1" s="6"/>
      <c r="NWT1" s="6"/>
      <c r="NWU1" s="6"/>
      <c r="NWV1" s="6"/>
      <c r="NWW1" s="6"/>
      <c r="NWX1" s="6"/>
      <c r="NWY1" s="6"/>
      <c r="NWZ1" s="6"/>
      <c r="NXA1" s="6"/>
      <c r="NXB1" s="6"/>
      <c r="NXC1" s="6"/>
      <c r="NXD1" s="6"/>
      <c r="NXE1" s="6"/>
      <c r="NXF1" s="6"/>
      <c r="NXG1" s="6"/>
      <c r="NXH1" s="6"/>
      <c r="NXI1" s="6"/>
      <c r="NXJ1" s="6"/>
      <c r="NXK1" s="6"/>
      <c r="NXL1" s="6"/>
      <c r="NXM1" s="6"/>
      <c r="NXN1" s="6"/>
      <c r="NXO1" s="6"/>
      <c r="NXP1" s="6"/>
      <c r="NXQ1" s="6"/>
      <c r="NXR1" s="6"/>
      <c r="NXS1" s="6"/>
      <c r="NXT1" s="6"/>
      <c r="NXU1" s="6"/>
      <c r="NXV1" s="6"/>
      <c r="NXW1" s="6"/>
      <c r="NXX1" s="6"/>
      <c r="NXY1" s="6"/>
      <c r="NXZ1" s="6"/>
      <c r="NYA1" s="6"/>
      <c r="NYB1" s="6"/>
      <c r="NYC1" s="6"/>
      <c r="NYD1" s="6"/>
      <c r="NYE1" s="6"/>
      <c r="NYF1" s="6"/>
      <c r="NYG1" s="6"/>
      <c r="NYH1" s="6"/>
      <c r="NYI1" s="6"/>
      <c r="NYJ1" s="6"/>
      <c r="NYK1" s="6"/>
      <c r="NYL1" s="6"/>
      <c r="NYM1" s="6"/>
      <c r="NYN1" s="6"/>
      <c r="NYO1" s="6"/>
      <c r="NYP1" s="6"/>
      <c r="NYQ1" s="6"/>
      <c r="NYR1" s="6"/>
      <c r="NYS1" s="6"/>
      <c r="NYT1" s="6"/>
      <c r="NYU1" s="6"/>
      <c r="NYV1" s="6"/>
      <c r="NYW1" s="6"/>
      <c r="NYX1" s="6"/>
      <c r="NYY1" s="6"/>
      <c r="NYZ1" s="6"/>
      <c r="NZA1" s="6"/>
      <c r="NZB1" s="6"/>
      <c r="NZC1" s="6"/>
      <c r="NZD1" s="6"/>
      <c r="NZE1" s="6"/>
      <c r="NZF1" s="6"/>
      <c r="NZG1" s="6"/>
      <c r="NZH1" s="6"/>
      <c r="NZI1" s="6"/>
      <c r="NZJ1" s="6"/>
      <c r="NZK1" s="6"/>
      <c r="NZL1" s="6"/>
      <c r="NZM1" s="6"/>
      <c r="NZN1" s="6"/>
      <c r="NZO1" s="6"/>
      <c r="NZP1" s="6"/>
      <c r="NZQ1" s="6"/>
      <c r="NZR1" s="6"/>
      <c r="NZS1" s="6"/>
      <c r="NZT1" s="6"/>
      <c r="NZU1" s="6"/>
      <c r="NZV1" s="6"/>
      <c r="NZW1" s="6"/>
      <c r="NZX1" s="6"/>
      <c r="NZY1" s="6"/>
      <c r="NZZ1" s="6"/>
      <c r="OAA1" s="6"/>
      <c r="OAB1" s="6"/>
      <c r="OAC1" s="6"/>
      <c r="OAD1" s="6"/>
      <c r="OAE1" s="6"/>
      <c r="OAF1" s="6"/>
      <c r="OAG1" s="6"/>
      <c r="OAH1" s="6"/>
      <c r="OAI1" s="6"/>
      <c r="OAJ1" s="6"/>
      <c r="OAK1" s="6"/>
      <c r="OAL1" s="6"/>
      <c r="OAM1" s="6"/>
      <c r="OAN1" s="6"/>
      <c r="OAO1" s="6"/>
      <c r="OAP1" s="6"/>
      <c r="OAQ1" s="6"/>
      <c r="OAR1" s="6"/>
      <c r="OAS1" s="6"/>
      <c r="OAT1" s="6"/>
      <c r="OAU1" s="6"/>
      <c r="OAV1" s="6"/>
      <c r="OAW1" s="6"/>
      <c r="OAX1" s="6"/>
      <c r="OAY1" s="6"/>
      <c r="OAZ1" s="6"/>
      <c r="OBA1" s="6"/>
      <c r="OBB1" s="6"/>
      <c r="OBC1" s="6"/>
      <c r="OBD1" s="6"/>
      <c r="OBE1" s="6"/>
      <c r="OBF1" s="6"/>
      <c r="OBG1" s="6"/>
      <c r="OBH1" s="6"/>
      <c r="OBI1" s="6"/>
      <c r="OBJ1" s="6"/>
      <c r="OBK1" s="6"/>
      <c r="OBL1" s="6"/>
      <c r="OBM1" s="6"/>
      <c r="OBN1" s="6"/>
      <c r="OBO1" s="6"/>
      <c r="OBP1" s="6"/>
      <c r="OBQ1" s="6"/>
      <c r="OBR1" s="6"/>
      <c r="OBS1" s="6"/>
      <c r="OBT1" s="6"/>
      <c r="OBU1" s="6"/>
      <c r="OBV1" s="6"/>
      <c r="OBW1" s="6"/>
      <c r="OBX1" s="6"/>
      <c r="OBY1" s="6"/>
      <c r="OBZ1" s="6"/>
      <c r="OCA1" s="6"/>
      <c r="OCB1" s="6"/>
      <c r="OCC1" s="6"/>
      <c r="OCD1" s="6"/>
      <c r="OCE1" s="6"/>
      <c r="OCF1" s="6"/>
      <c r="OCG1" s="6"/>
      <c r="OCH1" s="6"/>
      <c r="OCI1" s="6"/>
      <c r="OCJ1" s="6"/>
      <c r="OCK1" s="6"/>
      <c r="OCL1" s="6"/>
      <c r="OCM1" s="6"/>
      <c r="OCN1" s="6"/>
      <c r="OCO1" s="6"/>
      <c r="OCP1" s="6"/>
      <c r="OCQ1" s="6"/>
      <c r="OCR1" s="6"/>
      <c r="OCS1" s="6"/>
      <c r="OCT1" s="6"/>
      <c r="OCU1" s="6"/>
      <c r="OCV1" s="6"/>
      <c r="OCW1" s="6"/>
      <c r="OCX1" s="6"/>
      <c r="OCY1" s="6"/>
      <c r="OCZ1" s="6"/>
      <c r="ODA1" s="6"/>
      <c r="ODB1" s="6"/>
      <c r="ODC1" s="6"/>
      <c r="ODD1" s="6"/>
      <c r="ODE1" s="6"/>
      <c r="ODF1" s="6"/>
      <c r="ODG1" s="6"/>
      <c r="ODH1" s="6"/>
      <c r="ODI1" s="6"/>
      <c r="ODJ1" s="6"/>
      <c r="ODK1" s="6"/>
      <c r="ODL1" s="6"/>
      <c r="ODM1" s="6"/>
      <c r="ODN1" s="6"/>
      <c r="ODO1" s="6"/>
      <c r="ODP1" s="6"/>
      <c r="ODQ1" s="6"/>
      <c r="ODR1" s="6"/>
      <c r="ODS1" s="6"/>
      <c r="ODT1" s="6"/>
      <c r="ODU1" s="6"/>
      <c r="ODV1" s="6"/>
      <c r="ODW1" s="6"/>
      <c r="ODX1" s="6"/>
      <c r="ODY1" s="6"/>
      <c r="ODZ1" s="6"/>
      <c r="OEA1" s="6"/>
      <c r="OEB1" s="6"/>
      <c r="OEC1" s="6"/>
      <c r="OED1" s="6"/>
      <c r="OEE1" s="6"/>
      <c r="OEF1" s="6"/>
      <c r="OEG1" s="6"/>
      <c r="OEH1" s="6"/>
      <c r="OEI1" s="6"/>
      <c r="OEJ1" s="6"/>
      <c r="OEK1" s="6"/>
      <c r="OEL1" s="6"/>
      <c r="OEM1" s="6"/>
      <c r="OEN1" s="6"/>
      <c r="OEO1" s="6"/>
      <c r="OEP1" s="6"/>
      <c r="OEQ1" s="6"/>
      <c r="OER1" s="6"/>
      <c r="OES1" s="6"/>
      <c r="OET1" s="6"/>
      <c r="OEU1" s="6"/>
      <c r="OEV1" s="6"/>
      <c r="OEW1" s="6"/>
      <c r="OEX1" s="6"/>
      <c r="OEY1" s="6"/>
      <c r="OEZ1" s="6"/>
      <c r="OFA1" s="6"/>
      <c r="OFB1" s="6"/>
      <c r="OFC1" s="6"/>
      <c r="OFD1" s="6"/>
      <c r="OFE1" s="6"/>
      <c r="OFF1" s="6"/>
      <c r="OFG1" s="6"/>
      <c r="OFH1" s="6"/>
      <c r="OFI1" s="6"/>
      <c r="OFJ1" s="6"/>
      <c r="OFK1" s="6"/>
      <c r="OFL1" s="6"/>
      <c r="OFM1" s="6"/>
      <c r="OFN1" s="6"/>
      <c r="OFO1" s="6"/>
      <c r="OFP1" s="6"/>
      <c r="OFQ1" s="6"/>
      <c r="OFR1" s="6"/>
      <c r="OFS1" s="6"/>
      <c r="OFT1" s="6"/>
      <c r="OFU1" s="6"/>
      <c r="OFV1" s="6"/>
      <c r="OFW1" s="6"/>
      <c r="OFX1" s="6"/>
      <c r="OFY1" s="6"/>
      <c r="OFZ1" s="6"/>
      <c r="OGA1" s="6"/>
      <c r="OGB1" s="6"/>
      <c r="OGC1" s="6"/>
      <c r="OGD1" s="6"/>
      <c r="OGE1" s="6"/>
      <c r="OGF1" s="6"/>
      <c r="OGG1" s="6"/>
      <c r="OGH1" s="6"/>
      <c r="OGI1" s="6"/>
      <c r="OGJ1" s="6"/>
      <c r="OGK1" s="6"/>
      <c r="OGL1" s="6"/>
      <c r="OGM1" s="6"/>
      <c r="OGN1" s="6"/>
      <c r="OGO1" s="6"/>
      <c r="OGP1" s="6"/>
      <c r="OGQ1" s="6"/>
      <c r="OGR1" s="6"/>
      <c r="OGS1" s="6"/>
      <c r="OGT1" s="6"/>
      <c r="OGU1" s="6"/>
      <c r="OGV1" s="6"/>
      <c r="OGW1" s="6"/>
      <c r="OGX1" s="6"/>
      <c r="OGY1" s="6"/>
      <c r="OGZ1" s="6"/>
      <c r="OHA1" s="6"/>
      <c r="OHB1" s="6"/>
      <c r="OHC1" s="6"/>
      <c r="OHD1" s="6"/>
      <c r="OHE1" s="6"/>
      <c r="OHF1" s="6"/>
      <c r="OHG1" s="6"/>
      <c r="OHH1" s="6"/>
      <c r="OHI1" s="6"/>
      <c r="OHJ1" s="6"/>
      <c r="OHK1" s="6"/>
      <c r="OHL1" s="6"/>
      <c r="OHM1" s="6"/>
      <c r="OHN1" s="6"/>
      <c r="OHO1" s="6"/>
      <c r="OHP1" s="6"/>
      <c r="OHQ1" s="6"/>
      <c r="OHR1" s="6"/>
      <c r="OHS1" s="6"/>
      <c r="OHT1" s="6"/>
      <c r="OHU1" s="6"/>
      <c r="OHV1" s="6"/>
      <c r="OHW1" s="6"/>
      <c r="OHX1" s="6"/>
      <c r="OHY1" s="6"/>
      <c r="OHZ1" s="6"/>
      <c r="OIA1" s="6"/>
      <c r="OIB1" s="6"/>
      <c r="OIC1" s="6"/>
      <c r="OID1" s="6"/>
      <c r="OIE1" s="6"/>
      <c r="OIF1" s="6"/>
      <c r="OIG1" s="6"/>
      <c r="OIH1" s="6"/>
      <c r="OII1" s="6"/>
      <c r="OIJ1" s="6"/>
      <c r="OIK1" s="6"/>
      <c r="OIL1" s="6"/>
      <c r="OIM1" s="6"/>
      <c r="OIN1" s="6"/>
      <c r="OIO1" s="6"/>
      <c r="OIP1" s="6"/>
      <c r="OIQ1" s="6"/>
      <c r="OIR1" s="6"/>
      <c r="OIS1" s="6"/>
      <c r="OIT1" s="6"/>
      <c r="OIU1" s="6"/>
      <c r="OIV1" s="6"/>
      <c r="OIW1" s="6"/>
      <c r="OIX1" s="6"/>
      <c r="OIY1" s="6"/>
      <c r="OIZ1" s="6"/>
      <c r="OJA1" s="6"/>
      <c r="OJB1" s="6"/>
      <c r="OJC1" s="6"/>
      <c r="OJD1" s="6"/>
      <c r="OJE1" s="6"/>
      <c r="OJF1" s="6"/>
      <c r="OJG1" s="6"/>
      <c r="OJH1" s="6"/>
      <c r="OJI1" s="6"/>
      <c r="OJJ1" s="6"/>
      <c r="OJK1" s="6"/>
      <c r="OJL1" s="6"/>
      <c r="OJM1" s="6"/>
      <c r="OJN1" s="6"/>
      <c r="OJO1" s="6"/>
      <c r="OJP1" s="6"/>
      <c r="OJQ1" s="6"/>
      <c r="OJR1" s="6"/>
      <c r="OJS1" s="6"/>
      <c r="OJT1" s="6"/>
      <c r="OJU1" s="6"/>
      <c r="OJV1" s="6"/>
      <c r="OJW1" s="6"/>
      <c r="OJX1" s="6"/>
      <c r="OJY1" s="6"/>
      <c r="OJZ1" s="6"/>
      <c r="OKA1" s="6"/>
      <c r="OKB1" s="6"/>
      <c r="OKC1" s="6"/>
      <c r="OKD1" s="6"/>
      <c r="OKE1" s="6"/>
      <c r="OKF1" s="6"/>
      <c r="OKG1" s="6"/>
      <c r="OKH1" s="6"/>
      <c r="OKI1" s="6"/>
      <c r="OKJ1" s="6"/>
      <c r="OKK1" s="6"/>
      <c r="OKL1" s="6"/>
      <c r="OKM1" s="6"/>
      <c r="OKN1" s="6"/>
      <c r="OKO1" s="6"/>
      <c r="OKP1" s="6"/>
      <c r="OKQ1" s="6"/>
      <c r="OKR1" s="6"/>
      <c r="OKS1" s="6"/>
      <c r="OKT1" s="6"/>
      <c r="OKU1" s="6"/>
      <c r="OKV1" s="6"/>
      <c r="OKW1" s="6"/>
      <c r="OKX1" s="6"/>
      <c r="OKY1" s="6"/>
      <c r="OKZ1" s="6"/>
      <c r="OLA1" s="6"/>
      <c r="OLB1" s="6"/>
      <c r="OLC1" s="6"/>
      <c r="OLD1" s="6"/>
      <c r="OLE1" s="6"/>
      <c r="OLF1" s="6"/>
      <c r="OLG1" s="6"/>
      <c r="OLH1" s="6"/>
      <c r="OLI1" s="6"/>
      <c r="OLJ1" s="6"/>
      <c r="OLK1" s="6"/>
      <c r="OLL1" s="6"/>
      <c r="OLM1" s="6"/>
      <c r="OLN1" s="6"/>
      <c r="OLO1" s="6"/>
      <c r="OLP1" s="6"/>
      <c r="OLQ1" s="6"/>
      <c r="OLR1" s="6"/>
      <c r="OLS1" s="6"/>
      <c r="OLT1" s="6"/>
      <c r="OLU1" s="6"/>
      <c r="OLV1" s="6"/>
      <c r="OLW1" s="6"/>
      <c r="OLX1" s="6"/>
      <c r="OLY1" s="6"/>
      <c r="OLZ1" s="6"/>
      <c r="OMA1" s="6"/>
      <c r="OMB1" s="6"/>
      <c r="OMC1" s="6"/>
      <c r="OMD1" s="6"/>
      <c r="OME1" s="6"/>
      <c r="OMF1" s="6"/>
      <c r="OMG1" s="6"/>
      <c r="OMH1" s="6"/>
      <c r="OMI1" s="6"/>
      <c r="OMJ1" s="6"/>
      <c r="OMK1" s="6"/>
      <c r="OML1" s="6"/>
      <c r="OMM1" s="6"/>
      <c r="OMN1" s="6"/>
      <c r="OMO1" s="6"/>
      <c r="OMP1" s="6"/>
      <c r="OMQ1" s="6"/>
      <c r="OMR1" s="6"/>
      <c r="OMS1" s="6"/>
      <c r="OMT1" s="6"/>
      <c r="OMU1" s="6"/>
      <c r="OMV1" s="6"/>
      <c r="OMW1" s="6"/>
      <c r="OMX1" s="6"/>
      <c r="OMY1" s="6"/>
      <c r="OMZ1" s="6"/>
      <c r="ONA1" s="6"/>
      <c r="ONB1" s="6"/>
      <c r="ONC1" s="6"/>
      <c r="OND1" s="6"/>
      <c r="ONE1" s="6"/>
      <c r="ONF1" s="6"/>
      <c r="ONG1" s="6"/>
      <c r="ONH1" s="6"/>
      <c r="ONI1" s="6"/>
      <c r="ONJ1" s="6"/>
      <c r="ONK1" s="6"/>
      <c r="ONL1" s="6"/>
      <c r="ONM1" s="6"/>
      <c r="ONN1" s="6"/>
      <c r="ONO1" s="6"/>
      <c r="ONP1" s="6"/>
      <c r="ONQ1" s="6"/>
      <c r="ONR1" s="6"/>
      <c r="ONS1" s="6"/>
      <c r="ONT1" s="6"/>
      <c r="ONU1" s="6"/>
      <c r="ONV1" s="6"/>
      <c r="ONW1" s="6"/>
      <c r="ONX1" s="6"/>
      <c r="ONY1" s="6"/>
      <c r="ONZ1" s="6"/>
      <c r="OOA1" s="6"/>
      <c r="OOB1" s="6"/>
      <c r="OOC1" s="6"/>
      <c r="OOD1" s="6"/>
      <c r="OOE1" s="6"/>
      <c r="OOF1" s="6"/>
      <c r="OOG1" s="6"/>
      <c r="OOH1" s="6"/>
      <c r="OOI1" s="6"/>
      <c r="OOJ1" s="6"/>
      <c r="OOK1" s="6"/>
      <c r="OOL1" s="6"/>
      <c r="OOM1" s="6"/>
      <c r="OON1" s="6"/>
      <c r="OOO1" s="6"/>
      <c r="OOP1" s="6"/>
      <c r="OOQ1" s="6"/>
      <c r="OOR1" s="6"/>
      <c r="OOS1" s="6"/>
      <c r="OOT1" s="6"/>
      <c r="OOU1" s="6"/>
      <c r="OOV1" s="6"/>
      <c r="OOW1" s="6"/>
      <c r="OOX1" s="6"/>
      <c r="OOY1" s="6"/>
      <c r="OOZ1" s="6"/>
      <c r="OPA1" s="6"/>
      <c r="OPB1" s="6"/>
      <c r="OPC1" s="6"/>
      <c r="OPD1" s="6"/>
      <c r="OPE1" s="6"/>
      <c r="OPF1" s="6"/>
      <c r="OPG1" s="6"/>
      <c r="OPH1" s="6"/>
      <c r="OPI1" s="6"/>
      <c r="OPJ1" s="6"/>
      <c r="OPK1" s="6"/>
      <c r="OPL1" s="6"/>
      <c r="OPM1" s="6"/>
      <c r="OPN1" s="6"/>
      <c r="OPO1" s="6"/>
      <c r="OPP1" s="6"/>
      <c r="OPQ1" s="6"/>
      <c r="OPR1" s="6"/>
      <c r="OPS1" s="6"/>
      <c r="OPT1" s="6"/>
      <c r="OPU1" s="6"/>
      <c r="OPV1" s="6"/>
      <c r="OPW1" s="6"/>
      <c r="OPX1" s="6"/>
      <c r="OPY1" s="6"/>
      <c r="OPZ1" s="6"/>
      <c r="OQA1" s="6"/>
      <c r="OQB1" s="6"/>
      <c r="OQC1" s="6"/>
      <c r="OQD1" s="6"/>
      <c r="OQE1" s="6"/>
      <c r="OQF1" s="6"/>
      <c r="OQG1" s="6"/>
      <c r="OQH1" s="6"/>
      <c r="OQI1" s="6"/>
      <c r="OQJ1" s="6"/>
      <c r="OQK1" s="6"/>
      <c r="OQL1" s="6"/>
      <c r="OQM1" s="6"/>
      <c r="OQN1" s="6"/>
      <c r="OQO1" s="6"/>
      <c r="OQP1" s="6"/>
      <c r="OQQ1" s="6"/>
      <c r="OQR1" s="6"/>
      <c r="OQS1" s="6"/>
      <c r="OQT1" s="6"/>
      <c r="OQU1" s="6"/>
      <c r="OQV1" s="6"/>
      <c r="OQW1" s="6"/>
      <c r="OQX1" s="6"/>
      <c r="OQY1" s="6"/>
      <c r="OQZ1" s="6"/>
      <c r="ORA1" s="6"/>
      <c r="ORB1" s="6"/>
      <c r="ORC1" s="6"/>
      <c r="ORD1" s="6"/>
      <c r="ORE1" s="6"/>
      <c r="ORF1" s="6"/>
      <c r="ORG1" s="6"/>
      <c r="ORH1" s="6"/>
      <c r="ORI1" s="6"/>
      <c r="ORJ1" s="6"/>
      <c r="ORK1" s="6"/>
      <c r="ORL1" s="6"/>
      <c r="ORM1" s="6"/>
      <c r="ORN1" s="6"/>
      <c r="ORO1" s="6"/>
      <c r="ORP1" s="6"/>
      <c r="ORQ1" s="6"/>
      <c r="ORR1" s="6"/>
      <c r="ORS1" s="6"/>
      <c r="ORT1" s="6"/>
      <c r="ORU1" s="6"/>
      <c r="ORV1" s="6"/>
      <c r="ORW1" s="6"/>
      <c r="ORX1" s="6"/>
      <c r="ORY1" s="6"/>
      <c r="ORZ1" s="6"/>
      <c r="OSA1" s="6"/>
      <c r="OSB1" s="6"/>
      <c r="OSC1" s="6"/>
      <c r="OSD1" s="6"/>
      <c r="OSE1" s="6"/>
      <c r="OSF1" s="6"/>
      <c r="OSG1" s="6"/>
      <c r="OSH1" s="6"/>
      <c r="OSI1" s="6"/>
      <c r="OSJ1" s="6"/>
      <c r="OSK1" s="6"/>
      <c r="OSL1" s="6"/>
      <c r="OSM1" s="6"/>
      <c r="OSN1" s="6"/>
      <c r="OSO1" s="6"/>
      <c r="OSP1" s="6"/>
      <c r="OSQ1" s="6"/>
      <c r="OSR1" s="6"/>
      <c r="OSS1" s="6"/>
      <c r="OST1" s="6"/>
      <c r="OSU1" s="6"/>
      <c r="OSV1" s="6"/>
      <c r="OSW1" s="6"/>
      <c r="OSX1" s="6"/>
      <c r="OSY1" s="6"/>
      <c r="OSZ1" s="6"/>
      <c r="OTA1" s="6"/>
      <c r="OTB1" s="6"/>
      <c r="OTC1" s="6"/>
      <c r="OTD1" s="6"/>
      <c r="OTE1" s="6"/>
      <c r="OTF1" s="6"/>
      <c r="OTG1" s="6"/>
      <c r="OTH1" s="6"/>
      <c r="OTI1" s="6"/>
      <c r="OTJ1" s="6"/>
      <c r="OTK1" s="6"/>
      <c r="OTL1" s="6"/>
      <c r="OTM1" s="6"/>
      <c r="OTN1" s="6"/>
      <c r="OTO1" s="6"/>
      <c r="OTP1" s="6"/>
      <c r="OTQ1" s="6"/>
      <c r="OTR1" s="6"/>
      <c r="OTS1" s="6"/>
      <c r="OTT1" s="6"/>
      <c r="OTU1" s="6"/>
      <c r="OTV1" s="6"/>
      <c r="OTW1" s="6"/>
      <c r="OTX1" s="6"/>
      <c r="OTY1" s="6"/>
      <c r="OTZ1" s="6"/>
      <c r="OUA1" s="6"/>
      <c r="OUB1" s="6"/>
      <c r="OUC1" s="6"/>
      <c r="OUD1" s="6"/>
      <c r="OUE1" s="6"/>
      <c r="OUF1" s="6"/>
      <c r="OUG1" s="6"/>
      <c r="OUH1" s="6"/>
      <c r="OUI1" s="6"/>
      <c r="OUJ1" s="6"/>
      <c r="OUK1" s="6"/>
      <c r="OUL1" s="6"/>
      <c r="OUM1" s="6"/>
      <c r="OUN1" s="6"/>
      <c r="OUO1" s="6"/>
      <c r="OUP1" s="6"/>
      <c r="OUQ1" s="6"/>
      <c r="OUR1" s="6"/>
      <c r="OUS1" s="6"/>
      <c r="OUT1" s="6"/>
      <c r="OUU1" s="6"/>
      <c r="OUV1" s="6"/>
      <c r="OUW1" s="6"/>
      <c r="OUX1" s="6"/>
      <c r="OUY1" s="6"/>
      <c r="OUZ1" s="6"/>
      <c r="OVA1" s="6"/>
      <c r="OVB1" s="6"/>
      <c r="OVC1" s="6"/>
      <c r="OVD1" s="6"/>
      <c r="OVE1" s="6"/>
      <c r="OVF1" s="6"/>
      <c r="OVG1" s="6"/>
      <c r="OVH1" s="6"/>
      <c r="OVI1" s="6"/>
      <c r="OVJ1" s="6"/>
      <c r="OVK1" s="6"/>
      <c r="OVL1" s="6"/>
      <c r="OVM1" s="6"/>
      <c r="OVN1" s="6"/>
      <c r="OVO1" s="6"/>
      <c r="OVP1" s="6"/>
      <c r="OVQ1" s="6"/>
      <c r="OVR1" s="6"/>
      <c r="OVS1" s="6"/>
      <c r="OVT1" s="6"/>
      <c r="OVU1" s="6"/>
      <c r="OVV1" s="6"/>
      <c r="OVW1" s="6"/>
      <c r="OVX1" s="6"/>
      <c r="OVY1" s="6"/>
      <c r="OVZ1" s="6"/>
      <c r="OWA1" s="6"/>
      <c r="OWB1" s="6"/>
      <c r="OWC1" s="6"/>
      <c r="OWD1" s="6"/>
      <c r="OWE1" s="6"/>
      <c r="OWF1" s="6"/>
      <c r="OWG1" s="6"/>
      <c r="OWH1" s="6"/>
      <c r="OWI1" s="6"/>
      <c r="OWJ1" s="6"/>
      <c r="OWK1" s="6"/>
      <c r="OWL1" s="6"/>
      <c r="OWM1" s="6"/>
      <c r="OWN1" s="6"/>
      <c r="OWO1" s="6"/>
      <c r="OWP1" s="6"/>
      <c r="OWQ1" s="6"/>
      <c r="OWR1" s="6"/>
      <c r="OWS1" s="6"/>
      <c r="OWT1" s="6"/>
      <c r="OWU1" s="6"/>
      <c r="OWV1" s="6"/>
      <c r="OWW1" s="6"/>
      <c r="OWX1" s="6"/>
      <c r="OWY1" s="6"/>
      <c r="OWZ1" s="6"/>
      <c r="OXA1" s="6"/>
      <c r="OXB1" s="6"/>
      <c r="OXC1" s="6"/>
      <c r="OXD1" s="6"/>
      <c r="OXE1" s="6"/>
      <c r="OXF1" s="6"/>
      <c r="OXG1" s="6"/>
      <c r="OXH1" s="6"/>
      <c r="OXI1" s="6"/>
      <c r="OXJ1" s="6"/>
      <c r="OXK1" s="6"/>
      <c r="OXL1" s="6"/>
      <c r="OXM1" s="6"/>
      <c r="OXN1" s="6"/>
      <c r="OXO1" s="6"/>
      <c r="OXP1" s="6"/>
      <c r="OXQ1" s="6"/>
      <c r="OXR1" s="6"/>
      <c r="OXS1" s="6"/>
      <c r="OXT1" s="6"/>
      <c r="OXU1" s="6"/>
      <c r="OXV1" s="6"/>
      <c r="OXW1" s="6"/>
      <c r="OXX1" s="6"/>
      <c r="OXY1" s="6"/>
      <c r="OXZ1" s="6"/>
      <c r="OYA1" s="6"/>
      <c r="OYB1" s="6"/>
      <c r="OYC1" s="6"/>
      <c r="OYD1" s="6"/>
      <c r="OYE1" s="6"/>
      <c r="OYF1" s="6"/>
      <c r="OYG1" s="6"/>
      <c r="OYH1" s="6"/>
      <c r="OYI1" s="6"/>
      <c r="OYJ1" s="6"/>
      <c r="OYK1" s="6"/>
      <c r="OYL1" s="6"/>
      <c r="OYM1" s="6"/>
      <c r="OYN1" s="6"/>
      <c r="OYO1" s="6"/>
      <c r="OYP1" s="6"/>
      <c r="OYQ1" s="6"/>
      <c r="OYR1" s="6"/>
      <c r="OYS1" s="6"/>
      <c r="OYT1" s="6"/>
      <c r="OYU1" s="6"/>
      <c r="OYV1" s="6"/>
      <c r="OYW1" s="6"/>
      <c r="OYX1" s="6"/>
      <c r="OYY1" s="6"/>
      <c r="OYZ1" s="6"/>
      <c r="OZA1" s="6"/>
      <c r="OZB1" s="6"/>
      <c r="OZC1" s="6"/>
      <c r="OZD1" s="6"/>
      <c r="OZE1" s="6"/>
      <c r="OZF1" s="6"/>
      <c r="OZG1" s="6"/>
      <c r="OZH1" s="6"/>
      <c r="OZI1" s="6"/>
      <c r="OZJ1" s="6"/>
      <c r="OZK1" s="6"/>
      <c r="OZL1" s="6"/>
      <c r="OZM1" s="6"/>
      <c r="OZN1" s="6"/>
      <c r="OZO1" s="6"/>
      <c r="OZP1" s="6"/>
      <c r="OZQ1" s="6"/>
      <c r="OZR1" s="6"/>
      <c r="OZS1" s="6"/>
      <c r="OZT1" s="6"/>
      <c r="OZU1" s="6"/>
      <c r="OZV1" s="6"/>
      <c r="OZW1" s="6"/>
      <c r="OZX1" s="6"/>
      <c r="OZY1" s="6"/>
      <c r="OZZ1" s="6"/>
      <c r="PAA1" s="6"/>
      <c r="PAB1" s="6"/>
      <c r="PAC1" s="6"/>
      <c r="PAD1" s="6"/>
      <c r="PAE1" s="6"/>
      <c r="PAF1" s="6"/>
      <c r="PAG1" s="6"/>
      <c r="PAH1" s="6"/>
      <c r="PAI1" s="6"/>
      <c r="PAJ1" s="6"/>
      <c r="PAK1" s="6"/>
      <c r="PAL1" s="6"/>
      <c r="PAM1" s="6"/>
      <c r="PAN1" s="6"/>
      <c r="PAO1" s="6"/>
      <c r="PAP1" s="6"/>
      <c r="PAQ1" s="6"/>
      <c r="PAR1" s="6"/>
      <c r="PAS1" s="6"/>
      <c r="PAT1" s="6"/>
      <c r="PAU1" s="6"/>
      <c r="PAV1" s="6"/>
      <c r="PAW1" s="6"/>
      <c r="PAX1" s="6"/>
      <c r="PAY1" s="6"/>
      <c r="PAZ1" s="6"/>
      <c r="PBA1" s="6"/>
      <c r="PBB1" s="6"/>
      <c r="PBC1" s="6"/>
      <c r="PBD1" s="6"/>
      <c r="PBE1" s="6"/>
      <c r="PBF1" s="6"/>
      <c r="PBG1" s="6"/>
      <c r="PBH1" s="6"/>
      <c r="PBI1" s="6"/>
      <c r="PBJ1" s="6"/>
      <c r="PBK1" s="6"/>
      <c r="PBL1" s="6"/>
      <c r="PBM1" s="6"/>
      <c r="PBN1" s="6"/>
      <c r="PBO1" s="6"/>
      <c r="PBP1" s="6"/>
      <c r="PBQ1" s="6"/>
      <c r="PBR1" s="6"/>
      <c r="PBS1" s="6"/>
      <c r="PBT1" s="6"/>
      <c r="PBU1" s="6"/>
      <c r="PBV1" s="6"/>
      <c r="PBW1" s="6"/>
      <c r="PBX1" s="6"/>
      <c r="PBY1" s="6"/>
      <c r="PBZ1" s="6"/>
      <c r="PCA1" s="6"/>
      <c r="PCB1" s="6"/>
      <c r="PCC1" s="6"/>
      <c r="PCD1" s="6"/>
      <c r="PCE1" s="6"/>
      <c r="PCF1" s="6"/>
      <c r="PCG1" s="6"/>
      <c r="PCH1" s="6"/>
      <c r="PCI1" s="6"/>
      <c r="PCJ1" s="6"/>
      <c r="PCK1" s="6"/>
      <c r="PCL1" s="6"/>
      <c r="PCM1" s="6"/>
      <c r="PCN1" s="6"/>
      <c r="PCO1" s="6"/>
      <c r="PCP1" s="6"/>
      <c r="PCQ1" s="6"/>
      <c r="PCR1" s="6"/>
      <c r="PCS1" s="6"/>
      <c r="PCT1" s="6"/>
      <c r="PCU1" s="6"/>
      <c r="PCV1" s="6"/>
      <c r="PCW1" s="6"/>
      <c r="PCX1" s="6"/>
      <c r="PCY1" s="6"/>
      <c r="PCZ1" s="6"/>
      <c r="PDA1" s="6"/>
      <c r="PDB1" s="6"/>
      <c r="PDC1" s="6"/>
      <c r="PDD1" s="6"/>
      <c r="PDE1" s="6"/>
      <c r="PDF1" s="6"/>
      <c r="PDG1" s="6"/>
      <c r="PDH1" s="6"/>
      <c r="PDI1" s="6"/>
      <c r="PDJ1" s="6"/>
      <c r="PDK1" s="6"/>
      <c r="PDL1" s="6"/>
      <c r="PDM1" s="6"/>
      <c r="PDN1" s="6"/>
      <c r="PDO1" s="6"/>
      <c r="PDP1" s="6"/>
      <c r="PDQ1" s="6"/>
      <c r="PDR1" s="6"/>
      <c r="PDS1" s="6"/>
      <c r="PDT1" s="6"/>
      <c r="PDU1" s="6"/>
      <c r="PDV1" s="6"/>
      <c r="PDW1" s="6"/>
      <c r="PDX1" s="6"/>
      <c r="PDY1" s="6"/>
      <c r="PDZ1" s="6"/>
      <c r="PEA1" s="6"/>
      <c r="PEB1" s="6"/>
      <c r="PEC1" s="6"/>
      <c r="PED1" s="6"/>
      <c r="PEE1" s="6"/>
      <c r="PEF1" s="6"/>
      <c r="PEG1" s="6"/>
      <c r="PEH1" s="6"/>
      <c r="PEI1" s="6"/>
      <c r="PEJ1" s="6"/>
      <c r="PEK1" s="6"/>
      <c r="PEL1" s="6"/>
      <c r="PEM1" s="6"/>
      <c r="PEN1" s="6"/>
      <c r="PEO1" s="6"/>
      <c r="PEP1" s="6"/>
      <c r="PEQ1" s="6"/>
      <c r="PER1" s="6"/>
      <c r="PES1" s="6"/>
      <c r="PET1" s="6"/>
      <c r="PEU1" s="6"/>
      <c r="PEV1" s="6"/>
      <c r="PEW1" s="6"/>
      <c r="PEX1" s="6"/>
      <c r="PEY1" s="6"/>
      <c r="PEZ1" s="6"/>
      <c r="PFA1" s="6"/>
      <c r="PFB1" s="6"/>
      <c r="PFC1" s="6"/>
      <c r="PFD1" s="6"/>
      <c r="PFE1" s="6"/>
      <c r="PFF1" s="6"/>
      <c r="PFG1" s="6"/>
      <c r="PFH1" s="6"/>
      <c r="PFI1" s="6"/>
      <c r="PFJ1" s="6"/>
      <c r="PFK1" s="6"/>
      <c r="PFL1" s="6"/>
      <c r="PFM1" s="6"/>
      <c r="PFN1" s="6"/>
      <c r="PFO1" s="6"/>
      <c r="PFP1" s="6"/>
      <c r="PFQ1" s="6"/>
      <c r="PFR1" s="6"/>
      <c r="PFS1" s="6"/>
      <c r="PFT1" s="6"/>
      <c r="PFU1" s="6"/>
      <c r="PFV1" s="6"/>
      <c r="PFW1" s="6"/>
      <c r="PFX1" s="6"/>
      <c r="PFY1" s="6"/>
      <c r="PFZ1" s="6"/>
      <c r="PGA1" s="6"/>
      <c r="PGB1" s="6"/>
      <c r="PGC1" s="6"/>
      <c r="PGD1" s="6"/>
      <c r="PGE1" s="6"/>
      <c r="PGF1" s="6"/>
      <c r="PGG1" s="6"/>
      <c r="PGH1" s="6"/>
      <c r="PGI1" s="6"/>
      <c r="PGJ1" s="6"/>
      <c r="PGK1" s="6"/>
      <c r="PGL1" s="6"/>
      <c r="PGM1" s="6"/>
      <c r="PGN1" s="6"/>
      <c r="PGO1" s="6"/>
      <c r="PGP1" s="6"/>
      <c r="PGQ1" s="6"/>
      <c r="PGR1" s="6"/>
      <c r="PGS1" s="6"/>
      <c r="PGT1" s="6"/>
      <c r="PGU1" s="6"/>
      <c r="PGV1" s="6"/>
      <c r="PGW1" s="6"/>
      <c r="PGX1" s="6"/>
      <c r="PGY1" s="6"/>
      <c r="PGZ1" s="6"/>
      <c r="PHA1" s="6"/>
      <c r="PHB1" s="6"/>
      <c r="PHC1" s="6"/>
      <c r="PHD1" s="6"/>
      <c r="PHE1" s="6"/>
      <c r="PHF1" s="6"/>
      <c r="PHG1" s="6"/>
      <c r="PHH1" s="6"/>
      <c r="PHI1" s="6"/>
      <c r="PHJ1" s="6"/>
      <c r="PHK1" s="6"/>
      <c r="PHL1" s="6"/>
      <c r="PHM1" s="6"/>
      <c r="PHN1" s="6"/>
      <c r="PHO1" s="6"/>
      <c r="PHP1" s="6"/>
      <c r="PHQ1" s="6"/>
      <c r="PHR1" s="6"/>
      <c r="PHS1" s="6"/>
      <c r="PHT1" s="6"/>
      <c r="PHU1" s="6"/>
      <c r="PHV1" s="6"/>
      <c r="PHW1" s="6"/>
      <c r="PHX1" s="6"/>
      <c r="PHY1" s="6"/>
      <c r="PHZ1" s="6"/>
      <c r="PIA1" s="6"/>
      <c r="PIB1" s="6"/>
      <c r="PIC1" s="6"/>
      <c r="PID1" s="6"/>
      <c r="PIE1" s="6"/>
      <c r="PIF1" s="6"/>
      <c r="PIG1" s="6"/>
      <c r="PIH1" s="6"/>
      <c r="PII1" s="6"/>
      <c r="PIJ1" s="6"/>
      <c r="PIK1" s="6"/>
      <c r="PIL1" s="6"/>
      <c r="PIM1" s="6"/>
      <c r="PIN1" s="6"/>
      <c r="PIO1" s="6"/>
      <c r="PIP1" s="6"/>
      <c r="PIQ1" s="6"/>
      <c r="PIR1" s="6"/>
      <c r="PIS1" s="6"/>
      <c r="PIT1" s="6"/>
      <c r="PIU1" s="6"/>
      <c r="PIV1" s="6"/>
      <c r="PIW1" s="6"/>
      <c r="PIX1" s="6"/>
      <c r="PIY1" s="6"/>
      <c r="PIZ1" s="6"/>
      <c r="PJA1" s="6"/>
      <c r="PJB1" s="6"/>
      <c r="PJC1" s="6"/>
      <c r="PJD1" s="6"/>
      <c r="PJE1" s="6"/>
      <c r="PJF1" s="6"/>
      <c r="PJG1" s="6"/>
      <c r="PJH1" s="6"/>
      <c r="PJI1" s="6"/>
      <c r="PJJ1" s="6"/>
      <c r="PJK1" s="6"/>
      <c r="PJL1" s="6"/>
      <c r="PJM1" s="6"/>
      <c r="PJN1" s="6"/>
      <c r="PJO1" s="6"/>
      <c r="PJP1" s="6"/>
      <c r="PJQ1" s="6"/>
      <c r="PJR1" s="6"/>
      <c r="PJS1" s="6"/>
      <c r="PJT1" s="6"/>
      <c r="PJU1" s="6"/>
      <c r="PJV1" s="6"/>
      <c r="PJW1" s="6"/>
      <c r="PJX1" s="6"/>
      <c r="PJY1" s="6"/>
      <c r="PJZ1" s="6"/>
      <c r="PKA1" s="6"/>
      <c r="PKB1" s="6"/>
      <c r="PKC1" s="6"/>
      <c r="PKD1" s="6"/>
      <c r="PKE1" s="6"/>
      <c r="PKF1" s="6"/>
      <c r="PKG1" s="6"/>
      <c r="PKH1" s="6"/>
      <c r="PKI1" s="6"/>
      <c r="PKJ1" s="6"/>
      <c r="PKK1" s="6"/>
      <c r="PKL1" s="6"/>
      <c r="PKM1" s="6"/>
      <c r="PKN1" s="6"/>
      <c r="PKO1" s="6"/>
      <c r="PKP1" s="6"/>
      <c r="PKQ1" s="6"/>
      <c r="PKR1" s="6"/>
      <c r="PKS1" s="6"/>
      <c r="PKT1" s="6"/>
      <c r="PKU1" s="6"/>
      <c r="PKV1" s="6"/>
      <c r="PKW1" s="6"/>
      <c r="PKX1" s="6"/>
      <c r="PKY1" s="6"/>
      <c r="PKZ1" s="6"/>
      <c r="PLA1" s="6"/>
      <c r="PLB1" s="6"/>
      <c r="PLC1" s="6"/>
      <c r="PLD1" s="6"/>
      <c r="PLE1" s="6"/>
      <c r="PLF1" s="6"/>
      <c r="PLG1" s="6"/>
      <c r="PLH1" s="6"/>
      <c r="PLI1" s="6"/>
      <c r="PLJ1" s="6"/>
      <c r="PLK1" s="6"/>
      <c r="PLL1" s="6"/>
      <c r="PLM1" s="6"/>
      <c r="PLN1" s="6"/>
      <c r="PLO1" s="6"/>
      <c r="PLP1" s="6"/>
      <c r="PLQ1" s="6"/>
      <c r="PLR1" s="6"/>
      <c r="PLS1" s="6"/>
      <c r="PLT1" s="6"/>
      <c r="PLU1" s="6"/>
      <c r="PLV1" s="6"/>
      <c r="PLW1" s="6"/>
      <c r="PLX1" s="6"/>
      <c r="PLY1" s="6"/>
      <c r="PLZ1" s="6"/>
      <c r="PMA1" s="6"/>
      <c r="PMB1" s="6"/>
      <c r="PMC1" s="6"/>
      <c r="PMD1" s="6"/>
      <c r="PME1" s="6"/>
      <c r="PMF1" s="6"/>
      <c r="PMG1" s="6"/>
      <c r="PMH1" s="6"/>
      <c r="PMI1" s="6"/>
      <c r="PMJ1" s="6"/>
      <c r="PMK1" s="6"/>
      <c r="PML1" s="6"/>
      <c r="PMM1" s="6"/>
      <c r="PMN1" s="6"/>
      <c r="PMO1" s="6"/>
      <c r="PMP1" s="6"/>
      <c r="PMQ1" s="6"/>
      <c r="PMR1" s="6"/>
      <c r="PMS1" s="6"/>
      <c r="PMT1" s="6"/>
      <c r="PMU1" s="6"/>
      <c r="PMV1" s="6"/>
      <c r="PMW1" s="6"/>
      <c r="PMX1" s="6"/>
      <c r="PMY1" s="6"/>
      <c r="PMZ1" s="6"/>
      <c r="PNA1" s="6"/>
      <c r="PNB1" s="6"/>
      <c r="PNC1" s="6"/>
      <c r="PND1" s="6"/>
      <c r="PNE1" s="6"/>
      <c r="PNF1" s="6"/>
      <c r="PNG1" s="6"/>
      <c r="PNH1" s="6"/>
      <c r="PNI1" s="6"/>
      <c r="PNJ1" s="6"/>
      <c r="PNK1" s="6"/>
      <c r="PNL1" s="6"/>
      <c r="PNM1" s="6"/>
      <c r="PNN1" s="6"/>
      <c r="PNO1" s="6"/>
      <c r="PNP1" s="6"/>
      <c r="PNQ1" s="6"/>
      <c r="PNR1" s="6"/>
      <c r="PNS1" s="6"/>
      <c r="PNT1" s="6"/>
      <c r="PNU1" s="6"/>
      <c r="PNV1" s="6"/>
      <c r="PNW1" s="6"/>
      <c r="PNX1" s="6"/>
      <c r="PNY1" s="6"/>
      <c r="PNZ1" s="6"/>
      <c r="POA1" s="6"/>
      <c r="POB1" s="6"/>
      <c r="POC1" s="6"/>
      <c r="POD1" s="6"/>
      <c r="POE1" s="6"/>
      <c r="POF1" s="6"/>
      <c r="POG1" s="6"/>
      <c r="POH1" s="6"/>
      <c r="POI1" s="6"/>
      <c r="POJ1" s="6"/>
      <c r="POK1" s="6"/>
      <c r="POL1" s="6"/>
      <c r="POM1" s="6"/>
      <c r="PON1" s="6"/>
      <c r="POO1" s="6"/>
      <c r="POP1" s="6"/>
      <c r="POQ1" s="6"/>
      <c r="POR1" s="6"/>
      <c r="POS1" s="6"/>
      <c r="POT1" s="6"/>
      <c r="POU1" s="6"/>
      <c r="POV1" s="6"/>
      <c r="POW1" s="6"/>
      <c r="POX1" s="6"/>
      <c r="POY1" s="6"/>
      <c r="POZ1" s="6"/>
      <c r="PPA1" s="6"/>
      <c r="PPB1" s="6"/>
      <c r="PPC1" s="6"/>
      <c r="PPD1" s="6"/>
      <c r="PPE1" s="6"/>
      <c r="PPF1" s="6"/>
      <c r="PPG1" s="6"/>
      <c r="PPH1" s="6"/>
      <c r="PPI1" s="6"/>
      <c r="PPJ1" s="6"/>
      <c r="PPK1" s="6"/>
      <c r="PPL1" s="6"/>
      <c r="PPM1" s="6"/>
      <c r="PPN1" s="6"/>
      <c r="PPO1" s="6"/>
      <c r="PPP1" s="6"/>
      <c r="PPQ1" s="6"/>
      <c r="PPR1" s="6"/>
      <c r="PPS1" s="6"/>
      <c r="PPT1" s="6"/>
      <c r="PPU1" s="6"/>
      <c r="PPV1" s="6"/>
      <c r="PPW1" s="6"/>
      <c r="PPX1" s="6"/>
      <c r="PPY1" s="6"/>
      <c r="PPZ1" s="6"/>
      <c r="PQA1" s="6"/>
      <c r="PQB1" s="6"/>
      <c r="PQC1" s="6"/>
      <c r="PQD1" s="6"/>
      <c r="PQE1" s="6"/>
      <c r="PQF1" s="6"/>
      <c r="PQG1" s="6"/>
      <c r="PQH1" s="6"/>
      <c r="PQI1" s="6"/>
      <c r="PQJ1" s="6"/>
      <c r="PQK1" s="6"/>
      <c r="PQL1" s="6"/>
      <c r="PQM1" s="6"/>
      <c r="PQN1" s="6"/>
      <c r="PQO1" s="6"/>
      <c r="PQP1" s="6"/>
      <c r="PQQ1" s="6"/>
      <c r="PQR1" s="6"/>
      <c r="PQS1" s="6"/>
      <c r="PQT1" s="6"/>
      <c r="PQU1" s="6"/>
      <c r="PQV1" s="6"/>
      <c r="PQW1" s="6"/>
      <c r="PQX1" s="6"/>
      <c r="PQY1" s="6"/>
      <c r="PQZ1" s="6"/>
      <c r="PRA1" s="6"/>
      <c r="PRB1" s="6"/>
      <c r="PRC1" s="6"/>
      <c r="PRD1" s="6"/>
      <c r="PRE1" s="6"/>
      <c r="PRF1" s="6"/>
      <c r="PRG1" s="6"/>
      <c r="PRH1" s="6"/>
      <c r="PRI1" s="6"/>
      <c r="PRJ1" s="6"/>
      <c r="PRK1" s="6"/>
      <c r="PRL1" s="6"/>
      <c r="PRM1" s="6"/>
      <c r="PRN1" s="6"/>
      <c r="PRO1" s="6"/>
      <c r="PRP1" s="6"/>
      <c r="PRQ1" s="6"/>
      <c r="PRR1" s="6"/>
      <c r="PRS1" s="6"/>
      <c r="PRT1" s="6"/>
      <c r="PRU1" s="6"/>
      <c r="PRV1" s="6"/>
      <c r="PRW1" s="6"/>
      <c r="PRX1" s="6"/>
      <c r="PRY1" s="6"/>
      <c r="PRZ1" s="6"/>
      <c r="PSA1" s="6"/>
      <c r="PSB1" s="6"/>
      <c r="PSC1" s="6"/>
      <c r="PSD1" s="6"/>
      <c r="PSE1" s="6"/>
      <c r="PSF1" s="6"/>
      <c r="PSG1" s="6"/>
      <c r="PSH1" s="6"/>
      <c r="PSI1" s="6"/>
      <c r="PSJ1" s="6"/>
      <c r="PSK1" s="6"/>
      <c r="PSL1" s="6"/>
      <c r="PSM1" s="6"/>
      <c r="PSN1" s="6"/>
      <c r="PSO1" s="6"/>
      <c r="PSP1" s="6"/>
      <c r="PSQ1" s="6"/>
      <c r="PSR1" s="6"/>
      <c r="PSS1" s="6"/>
      <c r="PST1" s="6"/>
      <c r="PSU1" s="6"/>
      <c r="PSV1" s="6"/>
      <c r="PSW1" s="6"/>
      <c r="PSX1" s="6"/>
      <c r="PSY1" s="6"/>
      <c r="PSZ1" s="6"/>
      <c r="PTA1" s="6"/>
      <c r="PTB1" s="6"/>
      <c r="PTC1" s="6"/>
      <c r="PTD1" s="6"/>
      <c r="PTE1" s="6"/>
      <c r="PTF1" s="6"/>
      <c r="PTG1" s="6"/>
      <c r="PTH1" s="6"/>
      <c r="PTI1" s="6"/>
      <c r="PTJ1" s="6"/>
      <c r="PTK1" s="6"/>
      <c r="PTL1" s="6"/>
      <c r="PTM1" s="6"/>
      <c r="PTN1" s="6"/>
      <c r="PTO1" s="6"/>
      <c r="PTP1" s="6"/>
      <c r="PTQ1" s="6"/>
      <c r="PTR1" s="6"/>
      <c r="PTS1" s="6"/>
      <c r="PTT1" s="6"/>
      <c r="PTU1" s="6"/>
      <c r="PTV1" s="6"/>
      <c r="PTW1" s="6"/>
      <c r="PTX1" s="6"/>
      <c r="PTY1" s="6"/>
      <c r="PTZ1" s="6"/>
      <c r="PUA1" s="6"/>
      <c r="PUB1" s="6"/>
      <c r="PUC1" s="6"/>
      <c r="PUD1" s="6"/>
      <c r="PUE1" s="6"/>
      <c r="PUF1" s="6"/>
      <c r="PUG1" s="6"/>
      <c r="PUH1" s="6"/>
      <c r="PUI1" s="6"/>
      <c r="PUJ1" s="6"/>
      <c r="PUK1" s="6"/>
      <c r="PUL1" s="6"/>
      <c r="PUM1" s="6"/>
      <c r="PUN1" s="6"/>
      <c r="PUO1" s="6"/>
      <c r="PUP1" s="6"/>
      <c r="PUQ1" s="6"/>
      <c r="PUR1" s="6"/>
      <c r="PUS1" s="6"/>
      <c r="PUT1" s="6"/>
      <c r="PUU1" s="6"/>
      <c r="PUV1" s="6"/>
      <c r="PUW1" s="6"/>
      <c r="PUX1" s="6"/>
      <c r="PUY1" s="6"/>
      <c r="PUZ1" s="6"/>
      <c r="PVA1" s="6"/>
      <c r="PVB1" s="6"/>
      <c r="PVC1" s="6"/>
      <c r="PVD1" s="6"/>
      <c r="PVE1" s="6"/>
      <c r="PVF1" s="6"/>
      <c r="PVG1" s="6"/>
      <c r="PVH1" s="6"/>
      <c r="PVI1" s="6"/>
      <c r="PVJ1" s="6"/>
      <c r="PVK1" s="6"/>
      <c r="PVL1" s="6"/>
      <c r="PVM1" s="6"/>
      <c r="PVN1" s="6"/>
      <c r="PVO1" s="6"/>
      <c r="PVP1" s="6"/>
      <c r="PVQ1" s="6"/>
      <c r="PVR1" s="6"/>
      <c r="PVS1" s="6"/>
      <c r="PVT1" s="6"/>
      <c r="PVU1" s="6"/>
      <c r="PVV1" s="6"/>
      <c r="PVW1" s="6"/>
      <c r="PVX1" s="6"/>
      <c r="PVY1" s="6"/>
      <c r="PVZ1" s="6"/>
      <c r="PWA1" s="6"/>
      <c r="PWB1" s="6"/>
      <c r="PWC1" s="6"/>
      <c r="PWD1" s="6"/>
      <c r="PWE1" s="6"/>
      <c r="PWF1" s="6"/>
      <c r="PWG1" s="6"/>
      <c r="PWH1" s="6"/>
      <c r="PWI1" s="6"/>
      <c r="PWJ1" s="6"/>
      <c r="PWK1" s="6"/>
      <c r="PWL1" s="6"/>
      <c r="PWM1" s="6"/>
      <c r="PWN1" s="6"/>
      <c r="PWO1" s="6"/>
      <c r="PWP1" s="6"/>
      <c r="PWQ1" s="6"/>
      <c r="PWR1" s="6"/>
      <c r="PWS1" s="6"/>
      <c r="PWT1" s="6"/>
      <c r="PWU1" s="6"/>
      <c r="PWV1" s="6"/>
      <c r="PWW1" s="6"/>
      <c r="PWX1" s="6"/>
      <c r="PWY1" s="6"/>
      <c r="PWZ1" s="6"/>
      <c r="PXA1" s="6"/>
      <c r="PXB1" s="6"/>
      <c r="PXC1" s="6"/>
      <c r="PXD1" s="6"/>
      <c r="PXE1" s="6"/>
      <c r="PXF1" s="6"/>
      <c r="PXG1" s="6"/>
      <c r="PXH1" s="6"/>
      <c r="PXI1" s="6"/>
      <c r="PXJ1" s="6"/>
      <c r="PXK1" s="6"/>
      <c r="PXL1" s="6"/>
      <c r="PXM1" s="6"/>
      <c r="PXN1" s="6"/>
      <c r="PXO1" s="6"/>
      <c r="PXP1" s="6"/>
      <c r="PXQ1" s="6"/>
      <c r="PXR1" s="6"/>
      <c r="PXS1" s="6"/>
      <c r="PXT1" s="6"/>
      <c r="PXU1" s="6"/>
      <c r="PXV1" s="6"/>
      <c r="PXW1" s="6"/>
      <c r="PXX1" s="6"/>
      <c r="PXY1" s="6"/>
      <c r="PXZ1" s="6"/>
      <c r="PYA1" s="6"/>
      <c r="PYB1" s="6"/>
      <c r="PYC1" s="6"/>
      <c r="PYD1" s="6"/>
      <c r="PYE1" s="6"/>
      <c r="PYF1" s="6"/>
      <c r="PYG1" s="6"/>
      <c r="PYH1" s="6"/>
      <c r="PYI1" s="6"/>
      <c r="PYJ1" s="6"/>
      <c r="PYK1" s="6"/>
      <c r="PYL1" s="6"/>
      <c r="PYM1" s="6"/>
      <c r="PYN1" s="6"/>
      <c r="PYO1" s="6"/>
      <c r="PYP1" s="6"/>
      <c r="PYQ1" s="6"/>
      <c r="PYR1" s="6"/>
      <c r="PYS1" s="6"/>
      <c r="PYT1" s="6"/>
      <c r="PYU1" s="6"/>
      <c r="PYV1" s="6"/>
      <c r="PYW1" s="6"/>
      <c r="PYX1" s="6"/>
      <c r="PYY1" s="6"/>
      <c r="PYZ1" s="6"/>
      <c r="PZA1" s="6"/>
      <c r="PZB1" s="6"/>
      <c r="PZC1" s="6"/>
      <c r="PZD1" s="6"/>
      <c r="PZE1" s="6"/>
      <c r="PZF1" s="6"/>
      <c r="PZG1" s="6"/>
      <c r="PZH1" s="6"/>
      <c r="PZI1" s="6"/>
      <c r="PZJ1" s="6"/>
      <c r="PZK1" s="6"/>
      <c r="PZL1" s="6"/>
      <c r="PZM1" s="6"/>
      <c r="PZN1" s="6"/>
      <c r="PZO1" s="6"/>
      <c r="PZP1" s="6"/>
      <c r="PZQ1" s="6"/>
      <c r="PZR1" s="6"/>
      <c r="PZS1" s="6"/>
      <c r="PZT1" s="6"/>
      <c r="PZU1" s="6"/>
      <c r="PZV1" s="6"/>
      <c r="PZW1" s="6"/>
      <c r="PZX1" s="6"/>
      <c r="PZY1" s="6"/>
      <c r="PZZ1" s="6"/>
      <c r="QAA1" s="6"/>
      <c r="QAB1" s="6"/>
      <c r="QAC1" s="6"/>
      <c r="QAD1" s="6"/>
      <c r="QAE1" s="6"/>
      <c r="QAF1" s="6"/>
      <c r="QAG1" s="6"/>
      <c r="QAH1" s="6"/>
      <c r="QAI1" s="6"/>
      <c r="QAJ1" s="6"/>
      <c r="QAK1" s="6"/>
      <c r="QAL1" s="6"/>
      <c r="QAM1" s="6"/>
      <c r="QAN1" s="6"/>
      <c r="QAO1" s="6"/>
      <c r="QAP1" s="6"/>
      <c r="QAQ1" s="6"/>
      <c r="QAR1" s="6"/>
      <c r="QAS1" s="6"/>
      <c r="QAT1" s="6"/>
      <c r="QAU1" s="6"/>
      <c r="QAV1" s="6"/>
      <c r="QAW1" s="6"/>
      <c r="QAX1" s="6"/>
      <c r="QAY1" s="6"/>
      <c r="QAZ1" s="6"/>
      <c r="QBA1" s="6"/>
      <c r="QBB1" s="6"/>
      <c r="QBC1" s="6"/>
      <c r="QBD1" s="6"/>
      <c r="QBE1" s="6"/>
      <c r="QBF1" s="6"/>
      <c r="QBG1" s="6"/>
      <c r="QBH1" s="6"/>
      <c r="QBI1" s="6"/>
      <c r="QBJ1" s="6"/>
      <c r="QBK1" s="6"/>
      <c r="QBL1" s="6"/>
      <c r="QBM1" s="6"/>
      <c r="QBN1" s="6"/>
      <c r="QBO1" s="6"/>
      <c r="QBP1" s="6"/>
      <c r="QBQ1" s="6"/>
      <c r="QBR1" s="6"/>
      <c r="QBS1" s="6"/>
      <c r="QBT1" s="6"/>
      <c r="QBU1" s="6"/>
      <c r="QBV1" s="6"/>
      <c r="QBW1" s="6"/>
      <c r="QBX1" s="6"/>
      <c r="QBY1" s="6"/>
      <c r="QBZ1" s="6"/>
      <c r="QCA1" s="6"/>
      <c r="QCB1" s="6"/>
      <c r="QCC1" s="6"/>
      <c r="QCD1" s="6"/>
      <c r="QCE1" s="6"/>
      <c r="QCF1" s="6"/>
      <c r="QCG1" s="6"/>
      <c r="QCH1" s="6"/>
      <c r="QCI1" s="6"/>
      <c r="QCJ1" s="6"/>
      <c r="QCK1" s="6"/>
      <c r="QCL1" s="6"/>
      <c r="QCM1" s="6"/>
      <c r="QCN1" s="6"/>
      <c r="QCO1" s="6"/>
      <c r="QCP1" s="6"/>
      <c r="QCQ1" s="6"/>
      <c r="QCR1" s="6"/>
      <c r="QCS1" s="6"/>
      <c r="QCT1" s="6"/>
      <c r="QCU1" s="6"/>
      <c r="QCV1" s="6"/>
      <c r="QCW1" s="6"/>
      <c r="QCX1" s="6"/>
      <c r="QCY1" s="6"/>
      <c r="QCZ1" s="6"/>
      <c r="QDA1" s="6"/>
      <c r="QDB1" s="6"/>
      <c r="QDC1" s="6"/>
      <c r="QDD1" s="6"/>
      <c r="QDE1" s="6"/>
      <c r="QDF1" s="6"/>
      <c r="QDG1" s="6"/>
      <c r="QDH1" s="6"/>
      <c r="QDI1" s="6"/>
      <c r="QDJ1" s="6"/>
      <c r="QDK1" s="6"/>
      <c r="QDL1" s="6"/>
      <c r="QDM1" s="6"/>
      <c r="QDN1" s="6"/>
      <c r="QDO1" s="6"/>
      <c r="QDP1" s="6"/>
      <c r="QDQ1" s="6"/>
      <c r="QDR1" s="6"/>
      <c r="QDS1" s="6"/>
      <c r="QDT1" s="6"/>
      <c r="QDU1" s="6"/>
      <c r="QDV1" s="6"/>
      <c r="QDW1" s="6"/>
      <c r="QDX1" s="6"/>
      <c r="QDY1" s="6"/>
      <c r="QDZ1" s="6"/>
      <c r="QEA1" s="6"/>
      <c r="QEB1" s="6"/>
      <c r="QEC1" s="6"/>
      <c r="QED1" s="6"/>
      <c r="QEE1" s="6"/>
      <c r="QEF1" s="6"/>
      <c r="QEG1" s="6"/>
      <c r="QEH1" s="6"/>
      <c r="QEI1" s="6"/>
      <c r="QEJ1" s="6"/>
      <c r="QEK1" s="6"/>
      <c r="QEL1" s="6"/>
      <c r="QEM1" s="6"/>
      <c r="QEN1" s="6"/>
      <c r="QEO1" s="6"/>
      <c r="QEP1" s="6"/>
      <c r="QEQ1" s="6"/>
      <c r="QER1" s="6"/>
      <c r="QES1" s="6"/>
      <c r="QET1" s="6"/>
      <c r="QEU1" s="6"/>
      <c r="QEV1" s="6"/>
      <c r="QEW1" s="6"/>
      <c r="QEX1" s="6"/>
      <c r="QEY1" s="6"/>
      <c r="QEZ1" s="6"/>
      <c r="QFA1" s="6"/>
      <c r="QFB1" s="6"/>
      <c r="QFC1" s="6"/>
      <c r="QFD1" s="6"/>
      <c r="QFE1" s="6"/>
      <c r="QFF1" s="6"/>
      <c r="QFG1" s="6"/>
      <c r="QFH1" s="6"/>
      <c r="QFI1" s="6"/>
      <c r="QFJ1" s="6"/>
      <c r="QFK1" s="6"/>
      <c r="QFL1" s="6"/>
      <c r="QFM1" s="6"/>
      <c r="QFN1" s="6"/>
      <c r="QFO1" s="6"/>
      <c r="QFP1" s="6"/>
      <c r="QFQ1" s="6"/>
      <c r="QFR1" s="6"/>
      <c r="QFS1" s="6"/>
      <c r="QFT1" s="6"/>
      <c r="QFU1" s="6"/>
      <c r="QFV1" s="6"/>
      <c r="QFW1" s="6"/>
      <c r="QFX1" s="6"/>
      <c r="QFY1" s="6"/>
      <c r="QFZ1" s="6"/>
      <c r="QGA1" s="6"/>
      <c r="QGB1" s="6"/>
      <c r="QGC1" s="6"/>
      <c r="QGD1" s="6"/>
      <c r="QGE1" s="6"/>
      <c r="QGF1" s="6"/>
      <c r="QGG1" s="6"/>
      <c r="QGH1" s="6"/>
      <c r="QGI1" s="6"/>
      <c r="QGJ1" s="6"/>
      <c r="QGK1" s="6"/>
      <c r="QGL1" s="6"/>
      <c r="QGM1" s="6"/>
      <c r="QGN1" s="6"/>
      <c r="QGO1" s="6"/>
      <c r="QGP1" s="6"/>
      <c r="QGQ1" s="6"/>
      <c r="QGR1" s="6"/>
      <c r="QGS1" s="6"/>
      <c r="QGT1" s="6"/>
      <c r="QGU1" s="6"/>
      <c r="QGV1" s="6"/>
      <c r="QGW1" s="6"/>
      <c r="QGX1" s="6"/>
      <c r="QGY1" s="6"/>
      <c r="QGZ1" s="6"/>
      <c r="QHA1" s="6"/>
      <c r="QHB1" s="6"/>
      <c r="QHC1" s="6"/>
      <c r="QHD1" s="6"/>
      <c r="QHE1" s="6"/>
      <c r="QHF1" s="6"/>
      <c r="QHG1" s="6"/>
      <c r="QHH1" s="6"/>
      <c r="QHI1" s="6"/>
      <c r="QHJ1" s="6"/>
      <c r="QHK1" s="6"/>
      <c r="QHL1" s="6"/>
      <c r="QHM1" s="6"/>
      <c r="QHN1" s="6"/>
      <c r="QHO1" s="6"/>
      <c r="QHP1" s="6"/>
      <c r="QHQ1" s="6"/>
      <c r="QHR1" s="6"/>
      <c r="QHS1" s="6"/>
      <c r="QHT1" s="6"/>
      <c r="QHU1" s="6"/>
      <c r="QHV1" s="6"/>
      <c r="QHW1" s="6"/>
      <c r="QHX1" s="6"/>
      <c r="QHY1" s="6"/>
      <c r="QHZ1" s="6"/>
      <c r="QIA1" s="6"/>
      <c r="QIB1" s="6"/>
      <c r="QIC1" s="6"/>
      <c r="QID1" s="6"/>
      <c r="QIE1" s="6"/>
      <c r="QIF1" s="6"/>
      <c r="QIG1" s="6"/>
      <c r="QIH1" s="6"/>
      <c r="QII1" s="6"/>
      <c r="QIJ1" s="6"/>
      <c r="QIK1" s="6"/>
      <c r="QIL1" s="6"/>
      <c r="QIM1" s="6"/>
      <c r="QIN1" s="6"/>
      <c r="QIO1" s="6"/>
      <c r="QIP1" s="6"/>
      <c r="QIQ1" s="6"/>
      <c r="QIR1" s="6"/>
      <c r="QIS1" s="6"/>
      <c r="QIT1" s="6"/>
      <c r="QIU1" s="6"/>
      <c r="QIV1" s="6"/>
      <c r="QIW1" s="6"/>
      <c r="QIX1" s="6"/>
      <c r="QIY1" s="6"/>
      <c r="QIZ1" s="6"/>
      <c r="QJA1" s="6"/>
      <c r="QJB1" s="6"/>
      <c r="QJC1" s="6"/>
      <c r="QJD1" s="6"/>
      <c r="QJE1" s="6"/>
      <c r="QJF1" s="6"/>
      <c r="QJG1" s="6"/>
      <c r="QJH1" s="6"/>
      <c r="QJI1" s="6"/>
      <c r="QJJ1" s="6"/>
      <c r="QJK1" s="6"/>
      <c r="QJL1" s="6"/>
      <c r="QJM1" s="6"/>
      <c r="QJN1" s="6"/>
      <c r="QJO1" s="6"/>
      <c r="QJP1" s="6"/>
      <c r="QJQ1" s="6"/>
      <c r="QJR1" s="6"/>
      <c r="QJS1" s="6"/>
      <c r="QJT1" s="6"/>
      <c r="QJU1" s="6"/>
      <c r="QJV1" s="6"/>
      <c r="QJW1" s="6"/>
      <c r="QJX1" s="6"/>
      <c r="QJY1" s="6"/>
      <c r="QJZ1" s="6"/>
      <c r="QKA1" s="6"/>
      <c r="QKB1" s="6"/>
      <c r="QKC1" s="6"/>
      <c r="QKD1" s="6"/>
      <c r="QKE1" s="6"/>
      <c r="QKF1" s="6"/>
      <c r="QKG1" s="6"/>
      <c r="QKH1" s="6"/>
      <c r="QKI1" s="6"/>
      <c r="QKJ1" s="6"/>
      <c r="QKK1" s="6"/>
      <c r="QKL1" s="6"/>
      <c r="QKM1" s="6"/>
      <c r="QKN1" s="6"/>
      <c r="QKO1" s="6"/>
      <c r="QKP1" s="6"/>
      <c r="QKQ1" s="6"/>
      <c r="QKR1" s="6"/>
      <c r="QKS1" s="6"/>
      <c r="QKT1" s="6"/>
      <c r="QKU1" s="6"/>
      <c r="QKV1" s="6"/>
      <c r="QKW1" s="6"/>
      <c r="QKX1" s="6"/>
      <c r="QKY1" s="6"/>
      <c r="QKZ1" s="6"/>
      <c r="QLA1" s="6"/>
      <c r="QLB1" s="6"/>
      <c r="QLC1" s="6"/>
      <c r="QLD1" s="6"/>
      <c r="QLE1" s="6"/>
      <c r="QLF1" s="6"/>
      <c r="QLG1" s="6"/>
      <c r="QLH1" s="6"/>
      <c r="QLI1" s="6"/>
      <c r="QLJ1" s="6"/>
      <c r="QLK1" s="6"/>
      <c r="QLL1" s="6"/>
      <c r="QLM1" s="6"/>
      <c r="QLN1" s="6"/>
      <c r="QLO1" s="6"/>
      <c r="QLP1" s="6"/>
      <c r="QLQ1" s="6"/>
      <c r="QLR1" s="6"/>
      <c r="QLS1" s="6"/>
      <c r="QLT1" s="6"/>
      <c r="QLU1" s="6"/>
      <c r="QLV1" s="6"/>
      <c r="QLW1" s="6"/>
      <c r="QLX1" s="6"/>
      <c r="QLY1" s="6"/>
      <c r="QLZ1" s="6"/>
      <c r="QMA1" s="6"/>
      <c r="QMB1" s="6"/>
      <c r="QMC1" s="6"/>
      <c r="QMD1" s="6"/>
      <c r="QME1" s="6"/>
      <c r="QMF1" s="6"/>
      <c r="QMG1" s="6"/>
      <c r="QMH1" s="6"/>
      <c r="QMI1" s="6"/>
      <c r="QMJ1" s="6"/>
      <c r="QMK1" s="6"/>
      <c r="QML1" s="6"/>
      <c r="QMM1" s="6"/>
      <c r="QMN1" s="6"/>
      <c r="QMO1" s="6"/>
      <c r="QMP1" s="6"/>
      <c r="QMQ1" s="6"/>
      <c r="QMR1" s="6"/>
      <c r="QMS1" s="6"/>
      <c r="QMT1" s="6"/>
      <c r="QMU1" s="6"/>
      <c r="QMV1" s="6"/>
      <c r="QMW1" s="6"/>
      <c r="QMX1" s="6"/>
      <c r="QMY1" s="6"/>
      <c r="QMZ1" s="6"/>
      <c r="QNA1" s="6"/>
      <c r="QNB1" s="6"/>
      <c r="QNC1" s="6"/>
      <c r="QND1" s="6"/>
      <c r="QNE1" s="6"/>
      <c r="QNF1" s="6"/>
      <c r="QNG1" s="6"/>
      <c r="QNH1" s="6"/>
      <c r="QNI1" s="6"/>
      <c r="QNJ1" s="6"/>
      <c r="QNK1" s="6"/>
      <c r="QNL1" s="6"/>
      <c r="QNM1" s="6"/>
      <c r="QNN1" s="6"/>
      <c r="QNO1" s="6"/>
      <c r="QNP1" s="6"/>
      <c r="QNQ1" s="6"/>
      <c r="QNR1" s="6"/>
      <c r="QNS1" s="6"/>
      <c r="QNT1" s="6"/>
      <c r="QNU1" s="6"/>
      <c r="QNV1" s="6"/>
      <c r="QNW1" s="6"/>
      <c r="QNX1" s="6"/>
      <c r="QNY1" s="6"/>
      <c r="QNZ1" s="6"/>
      <c r="QOA1" s="6"/>
      <c r="QOB1" s="6"/>
      <c r="QOC1" s="6"/>
      <c r="QOD1" s="6"/>
      <c r="QOE1" s="6"/>
      <c r="QOF1" s="6"/>
      <c r="QOG1" s="6"/>
      <c r="QOH1" s="6"/>
      <c r="QOI1" s="6"/>
      <c r="QOJ1" s="6"/>
      <c r="QOK1" s="6"/>
      <c r="QOL1" s="6"/>
      <c r="QOM1" s="6"/>
      <c r="QON1" s="6"/>
      <c r="QOO1" s="6"/>
      <c r="QOP1" s="6"/>
      <c r="QOQ1" s="6"/>
      <c r="QOR1" s="6"/>
      <c r="QOS1" s="6"/>
      <c r="QOT1" s="6"/>
      <c r="QOU1" s="6"/>
      <c r="QOV1" s="6"/>
      <c r="QOW1" s="6"/>
      <c r="QOX1" s="6"/>
      <c r="QOY1" s="6"/>
      <c r="QOZ1" s="6"/>
      <c r="QPA1" s="6"/>
      <c r="QPB1" s="6"/>
      <c r="QPC1" s="6"/>
      <c r="QPD1" s="6"/>
      <c r="QPE1" s="6"/>
      <c r="QPF1" s="6"/>
      <c r="QPG1" s="6"/>
      <c r="QPH1" s="6"/>
      <c r="QPI1" s="6"/>
      <c r="QPJ1" s="6"/>
      <c r="QPK1" s="6"/>
      <c r="QPL1" s="6"/>
      <c r="QPM1" s="6"/>
      <c r="QPN1" s="6"/>
      <c r="QPO1" s="6"/>
      <c r="QPP1" s="6"/>
      <c r="QPQ1" s="6"/>
      <c r="QPR1" s="6"/>
      <c r="QPS1" s="6"/>
      <c r="QPT1" s="6"/>
      <c r="QPU1" s="6"/>
      <c r="QPV1" s="6"/>
      <c r="QPW1" s="6"/>
      <c r="QPX1" s="6"/>
      <c r="QPY1" s="6"/>
      <c r="QPZ1" s="6"/>
      <c r="QQA1" s="6"/>
      <c r="QQB1" s="6"/>
      <c r="QQC1" s="6"/>
      <c r="QQD1" s="6"/>
      <c r="QQE1" s="6"/>
      <c r="QQF1" s="6"/>
      <c r="QQG1" s="6"/>
      <c r="QQH1" s="6"/>
      <c r="QQI1" s="6"/>
      <c r="QQJ1" s="6"/>
      <c r="QQK1" s="6"/>
      <c r="QQL1" s="6"/>
      <c r="QQM1" s="6"/>
      <c r="QQN1" s="6"/>
      <c r="QQO1" s="6"/>
      <c r="QQP1" s="6"/>
      <c r="QQQ1" s="6"/>
      <c r="QQR1" s="6"/>
      <c r="QQS1" s="6"/>
      <c r="QQT1" s="6"/>
      <c r="QQU1" s="6"/>
      <c r="QQV1" s="6"/>
      <c r="QQW1" s="6"/>
      <c r="QQX1" s="6"/>
      <c r="QQY1" s="6"/>
      <c r="QQZ1" s="6"/>
      <c r="QRA1" s="6"/>
      <c r="QRB1" s="6"/>
      <c r="QRC1" s="6"/>
      <c r="QRD1" s="6"/>
      <c r="QRE1" s="6"/>
      <c r="QRF1" s="6"/>
      <c r="QRG1" s="6"/>
      <c r="QRH1" s="6"/>
      <c r="QRI1" s="6"/>
      <c r="QRJ1" s="6"/>
      <c r="QRK1" s="6"/>
      <c r="QRL1" s="6"/>
      <c r="QRM1" s="6"/>
      <c r="QRN1" s="6"/>
      <c r="QRO1" s="6"/>
      <c r="QRP1" s="6"/>
      <c r="QRQ1" s="6"/>
      <c r="QRR1" s="6"/>
      <c r="QRS1" s="6"/>
      <c r="QRT1" s="6"/>
      <c r="QRU1" s="6"/>
      <c r="QRV1" s="6"/>
      <c r="QRW1" s="6"/>
      <c r="QRX1" s="6"/>
      <c r="QRY1" s="6"/>
      <c r="QRZ1" s="6"/>
      <c r="QSA1" s="6"/>
      <c r="QSB1" s="6"/>
      <c r="QSC1" s="6"/>
      <c r="QSD1" s="6"/>
      <c r="QSE1" s="6"/>
      <c r="QSF1" s="6"/>
      <c r="QSG1" s="6"/>
      <c r="QSH1" s="6"/>
      <c r="QSI1" s="6"/>
      <c r="QSJ1" s="6"/>
      <c r="QSK1" s="6"/>
      <c r="QSL1" s="6"/>
      <c r="QSM1" s="6"/>
      <c r="QSN1" s="6"/>
      <c r="QSO1" s="6"/>
      <c r="QSP1" s="6"/>
      <c r="QSQ1" s="6"/>
      <c r="QSR1" s="6"/>
      <c r="QSS1" s="6"/>
      <c r="QST1" s="6"/>
      <c r="QSU1" s="6"/>
      <c r="QSV1" s="6"/>
      <c r="QSW1" s="6"/>
      <c r="QSX1" s="6"/>
      <c r="QSY1" s="6"/>
      <c r="QSZ1" s="6"/>
      <c r="QTA1" s="6"/>
      <c r="QTB1" s="6"/>
      <c r="QTC1" s="6"/>
      <c r="QTD1" s="6"/>
      <c r="QTE1" s="6"/>
      <c r="QTF1" s="6"/>
      <c r="QTG1" s="6"/>
      <c r="QTH1" s="6"/>
      <c r="QTI1" s="6"/>
      <c r="QTJ1" s="6"/>
      <c r="QTK1" s="6"/>
      <c r="QTL1" s="6"/>
      <c r="QTM1" s="6"/>
      <c r="QTN1" s="6"/>
      <c r="QTO1" s="6"/>
      <c r="QTP1" s="6"/>
      <c r="QTQ1" s="6"/>
      <c r="QTR1" s="6"/>
      <c r="QTS1" s="6"/>
      <c r="QTT1" s="6"/>
      <c r="QTU1" s="6"/>
      <c r="QTV1" s="6"/>
      <c r="QTW1" s="6"/>
      <c r="QTX1" s="6"/>
      <c r="QTY1" s="6"/>
      <c r="QTZ1" s="6"/>
      <c r="QUA1" s="6"/>
      <c r="QUB1" s="6"/>
      <c r="QUC1" s="6"/>
      <c r="QUD1" s="6"/>
      <c r="QUE1" s="6"/>
      <c r="QUF1" s="6"/>
      <c r="QUG1" s="6"/>
      <c r="QUH1" s="6"/>
      <c r="QUI1" s="6"/>
      <c r="QUJ1" s="6"/>
      <c r="QUK1" s="6"/>
      <c r="QUL1" s="6"/>
      <c r="QUM1" s="6"/>
      <c r="QUN1" s="6"/>
      <c r="QUO1" s="6"/>
      <c r="QUP1" s="6"/>
      <c r="QUQ1" s="6"/>
      <c r="QUR1" s="6"/>
      <c r="QUS1" s="6"/>
      <c r="QUT1" s="6"/>
      <c r="QUU1" s="6"/>
      <c r="QUV1" s="6"/>
      <c r="QUW1" s="6"/>
      <c r="QUX1" s="6"/>
      <c r="QUY1" s="6"/>
      <c r="QUZ1" s="6"/>
      <c r="QVA1" s="6"/>
      <c r="QVB1" s="6"/>
      <c r="QVC1" s="6"/>
      <c r="QVD1" s="6"/>
      <c r="QVE1" s="6"/>
      <c r="QVF1" s="6"/>
      <c r="QVG1" s="6"/>
      <c r="QVH1" s="6"/>
      <c r="QVI1" s="6"/>
      <c r="QVJ1" s="6"/>
      <c r="QVK1" s="6"/>
      <c r="QVL1" s="6"/>
      <c r="QVM1" s="6"/>
      <c r="QVN1" s="6"/>
      <c r="QVO1" s="6"/>
      <c r="QVP1" s="6"/>
      <c r="QVQ1" s="6"/>
      <c r="QVR1" s="6"/>
      <c r="QVS1" s="6"/>
      <c r="QVT1" s="6"/>
      <c r="QVU1" s="6"/>
      <c r="QVV1" s="6"/>
      <c r="QVW1" s="6"/>
      <c r="QVX1" s="6"/>
      <c r="QVY1" s="6"/>
      <c r="QVZ1" s="6"/>
      <c r="QWA1" s="6"/>
      <c r="QWB1" s="6"/>
      <c r="QWC1" s="6"/>
      <c r="QWD1" s="6"/>
      <c r="QWE1" s="6"/>
      <c r="QWF1" s="6"/>
      <c r="QWG1" s="6"/>
      <c r="QWH1" s="6"/>
      <c r="QWI1" s="6"/>
      <c r="QWJ1" s="6"/>
      <c r="QWK1" s="6"/>
      <c r="QWL1" s="6"/>
      <c r="QWM1" s="6"/>
      <c r="QWN1" s="6"/>
      <c r="QWO1" s="6"/>
      <c r="QWP1" s="6"/>
      <c r="QWQ1" s="6"/>
      <c r="QWR1" s="6"/>
      <c r="QWS1" s="6"/>
      <c r="QWT1" s="6"/>
      <c r="QWU1" s="6"/>
      <c r="QWV1" s="6"/>
      <c r="QWW1" s="6"/>
      <c r="QWX1" s="6"/>
      <c r="QWY1" s="6"/>
      <c r="QWZ1" s="6"/>
      <c r="QXA1" s="6"/>
      <c r="QXB1" s="6"/>
      <c r="QXC1" s="6"/>
      <c r="QXD1" s="6"/>
      <c r="QXE1" s="6"/>
      <c r="QXF1" s="6"/>
      <c r="QXG1" s="6"/>
      <c r="QXH1" s="6"/>
      <c r="QXI1" s="6"/>
      <c r="QXJ1" s="6"/>
      <c r="QXK1" s="6"/>
      <c r="QXL1" s="6"/>
      <c r="QXM1" s="6"/>
      <c r="QXN1" s="6"/>
      <c r="QXO1" s="6"/>
      <c r="QXP1" s="6"/>
      <c r="QXQ1" s="6"/>
      <c r="QXR1" s="6"/>
      <c r="QXS1" s="6"/>
      <c r="QXT1" s="6"/>
      <c r="QXU1" s="6"/>
      <c r="QXV1" s="6"/>
      <c r="QXW1" s="6"/>
      <c r="QXX1" s="6"/>
      <c r="QXY1" s="6"/>
      <c r="QXZ1" s="6"/>
      <c r="QYA1" s="6"/>
      <c r="QYB1" s="6"/>
      <c r="QYC1" s="6"/>
      <c r="QYD1" s="6"/>
      <c r="QYE1" s="6"/>
      <c r="QYF1" s="6"/>
      <c r="QYG1" s="6"/>
      <c r="QYH1" s="6"/>
      <c r="QYI1" s="6"/>
      <c r="QYJ1" s="6"/>
      <c r="QYK1" s="6"/>
      <c r="QYL1" s="6"/>
      <c r="QYM1" s="6"/>
      <c r="QYN1" s="6"/>
      <c r="QYO1" s="6"/>
      <c r="QYP1" s="6"/>
      <c r="QYQ1" s="6"/>
      <c r="QYR1" s="6"/>
      <c r="QYS1" s="6"/>
      <c r="QYT1" s="6"/>
      <c r="QYU1" s="6"/>
      <c r="QYV1" s="6"/>
      <c r="QYW1" s="6"/>
      <c r="QYX1" s="6"/>
      <c r="QYY1" s="6"/>
      <c r="QYZ1" s="6"/>
      <c r="QZA1" s="6"/>
      <c r="QZB1" s="6"/>
      <c r="QZC1" s="6"/>
      <c r="QZD1" s="6"/>
      <c r="QZE1" s="6"/>
      <c r="QZF1" s="6"/>
      <c r="QZG1" s="6"/>
      <c r="QZH1" s="6"/>
      <c r="QZI1" s="6"/>
      <c r="QZJ1" s="6"/>
      <c r="QZK1" s="6"/>
      <c r="QZL1" s="6"/>
      <c r="QZM1" s="6"/>
      <c r="QZN1" s="6"/>
      <c r="QZO1" s="6"/>
      <c r="QZP1" s="6"/>
      <c r="QZQ1" s="6"/>
      <c r="QZR1" s="6"/>
      <c r="QZS1" s="6"/>
      <c r="QZT1" s="6"/>
      <c r="QZU1" s="6"/>
      <c r="QZV1" s="6"/>
      <c r="QZW1" s="6"/>
      <c r="QZX1" s="6"/>
      <c r="QZY1" s="6"/>
      <c r="QZZ1" s="6"/>
      <c r="RAA1" s="6"/>
      <c r="RAB1" s="6"/>
      <c r="RAC1" s="6"/>
      <c r="RAD1" s="6"/>
      <c r="RAE1" s="6"/>
      <c r="RAF1" s="6"/>
      <c r="RAG1" s="6"/>
      <c r="RAH1" s="6"/>
      <c r="RAI1" s="6"/>
      <c r="RAJ1" s="6"/>
      <c r="RAK1" s="6"/>
      <c r="RAL1" s="6"/>
      <c r="RAM1" s="6"/>
      <c r="RAN1" s="6"/>
      <c r="RAO1" s="6"/>
      <c r="RAP1" s="6"/>
      <c r="RAQ1" s="6"/>
      <c r="RAR1" s="6"/>
      <c r="RAS1" s="6"/>
      <c r="RAT1" s="6"/>
      <c r="RAU1" s="6"/>
      <c r="RAV1" s="6"/>
      <c r="RAW1" s="6"/>
      <c r="RAX1" s="6"/>
      <c r="RAY1" s="6"/>
      <c r="RAZ1" s="6"/>
      <c r="RBA1" s="6"/>
      <c r="RBB1" s="6"/>
      <c r="RBC1" s="6"/>
      <c r="RBD1" s="6"/>
      <c r="RBE1" s="6"/>
      <c r="RBF1" s="6"/>
      <c r="RBG1" s="6"/>
      <c r="RBH1" s="6"/>
      <c r="RBI1" s="6"/>
      <c r="RBJ1" s="6"/>
      <c r="RBK1" s="6"/>
      <c r="RBL1" s="6"/>
      <c r="RBM1" s="6"/>
      <c r="RBN1" s="6"/>
      <c r="RBO1" s="6"/>
      <c r="RBP1" s="6"/>
      <c r="RBQ1" s="6"/>
      <c r="RBR1" s="6"/>
      <c r="RBS1" s="6"/>
      <c r="RBT1" s="6"/>
      <c r="RBU1" s="6"/>
      <c r="RBV1" s="6"/>
      <c r="RBW1" s="6"/>
      <c r="RBX1" s="6"/>
      <c r="RBY1" s="6"/>
      <c r="RBZ1" s="6"/>
      <c r="RCA1" s="6"/>
      <c r="RCB1" s="6"/>
      <c r="RCC1" s="6"/>
      <c r="RCD1" s="6"/>
      <c r="RCE1" s="6"/>
      <c r="RCF1" s="6"/>
      <c r="RCG1" s="6"/>
      <c r="RCH1" s="6"/>
      <c r="RCI1" s="6"/>
      <c r="RCJ1" s="6"/>
      <c r="RCK1" s="6"/>
      <c r="RCL1" s="6"/>
      <c r="RCM1" s="6"/>
      <c r="RCN1" s="6"/>
      <c r="RCO1" s="6"/>
      <c r="RCP1" s="6"/>
      <c r="RCQ1" s="6"/>
      <c r="RCR1" s="6"/>
      <c r="RCS1" s="6"/>
      <c r="RCT1" s="6"/>
      <c r="RCU1" s="6"/>
      <c r="RCV1" s="6"/>
      <c r="RCW1" s="6"/>
      <c r="RCX1" s="6"/>
      <c r="RCY1" s="6"/>
      <c r="RCZ1" s="6"/>
      <c r="RDA1" s="6"/>
      <c r="RDB1" s="6"/>
      <c r="RDC1" s="6"/>
      <c r="RDD1" s="6"/>
      <c r="RDE1" s="6"/>
      <c r="RDF1" s="6"/>
      <c r="RDG1" s="6"/>
      <c r="RDH1" s="6"/>
      <c r="RDI1" s="6"/>
      <c r="RDJ1" s="6"/>
      <c r="RDK1" s="6"/>
      <c r="RDL1" s="6"/>
      <c r="RDM1" s="6"/>
      <c r="RDN1" s="6"/>
      <c r="RDO1" s="6"/>
      <c r="RDP1" s="6"/>
      <c r="RDQ1" s="6"/>
      <c r="RDR1" s="6"/>
      <c r="RDS1" s="6"/>
      <c r="RDT1" s="6"/>
      <c r="RDU1" s="6"/>
      <c r="RDV1" s="6"/>
      <c r="RDW1" s="6"/>
      <c r="RDX1" s="6"/>
      <c r="RDY1" s="6"/>
      <c r="RDZ1" s="6"/>
      <c r="REA1" s="6"/>
      <c r="REB1" s="6"/>
      <c r="REC1" s="6"/>
      <c r="RED1" s="6"/>
      <c r="REE1" s="6"/>
      <c r="REF1" s="6"/>
      <c r="REG1" s="6"/>
      <c r="REH1" s="6"/>
      <c r="REI1" s="6"/>
      <c r="REJ1" s="6"/>
      <c r="REK1" s="6"/>
      <c r="REL1" s="6"/>
      <c r="REM1" s="6"/>
      <c r="REN1" s="6"/>
      <c r="REO1" s="6"/>
      <c r="REP1" s="6"/>
      <c r="REQ1" s="6"/>
      <c r="RER1" s="6"/>
      <c r="RES1" s="6"/>
      <c r="RET1" s="6"/>
      <c r="REU1" s="6"/>
      <c r="REV1" s="6"/>
      <c r="REW1" s="6"/>
      <c r="REX1" s="6"/>
      <c r="REY1" s="6"/>
      <c r="REZ1" s="6"/>
      <c r="RFA1" s="6"/>
      <c r="RFB1" s="6"/>
      <c r="RFC1" s="6"/>
      <c r="RFD1" s="6"/>
      <c r="RFE1" s="6"/>
      <c r="RFF1" s="6"/>
      <c r="RFG1" s="6"/>
      <c r="RFH1" s="6"/>
      <c r="RFI1" s="6"/>
      <c r="RFJ1" s="6"/>
      <c r="RFK1" s="6"/>
      <c r="RFL1" s="6"/>
      <c r="RFM1" s="6"/>
      <c r="RFN1" s="6"/>
      <c r="RFO1" s="6"/>
      <c r="RFP1" s="6"/>
      <c r="RFQ1" s="6"/>
      <c r="RFR1" s="6"/>
      <c r="RFS1" s="6"/>
      <c r="RFT1" s="6"/>
      <c r="RFU1" s="6"/>
      <c r="RFV1" s="6"/>
      <c r="RFW1" s="6"/>
      <c r="RFX1" s="6"/>
      <c r="RFY1" s="6"/>
      <c r="RFZ1" s="6"/>
      <c r="RGA1" s="6"/>
      <c r="RGB1" s="6"/>
      <c r="RGC1" s="6"/>
      <c r="RGD1" s="6"/>
      <c r="RGE1" s="6"/>
      <c r="RGF1" s="6"/>
      <c r="RGG1" s="6"/>
      <c r="RGH1" s="6"/>
      <c r="RGI1" s="6"/>
      <c r="RGJ1" s="6"/>
      <c r="RGK1" s="6"/>
      <c r="RGL1" s="6"/>
      <c r="RGM1" s="6"/>
      <c r="RGN1" s="6"/>
      <c r="RGO1" s="6"/>
      <c r="RGP1" s="6"/>
      <c r="RGQ1" s="6"/>
      <c r="RGR1" s="6"/>
      <c r="RGS1" s="6"/>
      <c r="RGT1" s="6"/>
      <c r="RGU1" s="6"/>
      <c r="RGV1" s="6"/>
      <c r="RGW1" s="6"/>
      <c r="RGX1" s="6"/>
      <c r="RGY1" s="6"/>
      <c r="RGZ1" s="6"/>
      <c r="RHA1" s="6"/>
      <c r="RHB1" s="6"/>
      <c r="RHC1" s="6"/>
      <c r="RHD1" s="6"/>
      <c r="RHE1" s="6"/>
      <c r="RHF1" s="6"/>
      <c r="RHG1" s="6"/>
      <c r="RHH1" s="6"/>
      <c r="RHI1" s="6"/>
      <c r="RHJ1" s="6"/>
      <c r="RHK1" s="6"/>
      <c r="RHL1" s="6"/>
      <c r="RHM1" s="6"/>
      <c r="RHN1" s="6"/>
      <c r="RHO1" s="6"/>
      <c r="RHP1" s="6"/>
      <c r="RHQ1" s="6"/>
      <c r="RHR1" s="6"/>
      <c r="RHS1" s="6"/>
      <c r="RHT1" s="6"/>
      <c r="RHU1" s="6"/>
      <c r="RHV1" s="6"/>
      <c r="RHW1" s="6"/>
      <c r="RHX1" s="6"/>
      <c r="RHY1" s="6"/>
      <c r="RHZ1" s="6"/>
      <c r="RIA1" s="6"/>
      <c r="RIB1" s="6"/>
      <c r="RIC1" s="6"/>
      <c r="RID1" s="6"/>
      <c r="RIE1" s="6"/>
      <c r="RIF1" s="6"/>
      <c r="RIG1" s="6"/>
      <c r="RIH1" s="6"/>
      <c r="RII1" s="6"/>
      <c r="RIJ1" s="6"/>
      <c r="RIK1" s="6"/>
      <c r="RIL1" s="6"/>
      <c r="RIM1" s="6"/>
      <c r="RIN1" s="6"/>
      <c r="RIO1" s="6"/>
      <c r="RIP1" s="6"/>
      <c r="RIQ1" s="6"/>
      <c r="RIR1" s="6"/>
      <c r="RIS1" s="6"/>
      <c r="RIT1" s="6"/>
      <c r="RIU1" s="6"/>
      <c r="RIV1" s="6"/>
      <c r="RIW1" s="6"/>
      <c r="RIX1" s="6"/>
      <c r="RIY1" s="6"/>
      <c r="RIZ1" s="6"/>
      <c r="RJA1" s="6"/>
      <c r="RJB1" s="6"/>
      <c r="RJC1" s="6"/>
      <c r="RJD1" s="6"/>
      <c r="RJE1" s="6"/>
      <c r="RJF1" s="6"/>
      <c r="RJG1" s="6"/>
      <c r="RJH1" s="6"/>
      <c r="RJI1" s="6"/>
      <c r="RJJ1" s="6"/>
      <c r="RJK1" s="6"/>
      <c r="RJL1" s="6"/>
      <c r="RJM1" s="6"/>
      <c r="RJN1" s="6"/>
      <c r="RJO1" s="6"/>
      <c r="RJP1" s="6"/>
      <c r="RJQ1" s="6"/>
      <c r="RJR1" s="6"/>
      <c r="RJS1" s="6"/>
      <c r="RJT1" s="6"/>
      <c r="RJU1" s="6"/>
      <c r="RJV1" s="6"/>
      <c r="RJW1" s="6"/>
      <c r="RJX1" s="6"/>
      <c r="RJY1" s="6"/>
      <c r="RJZ1" s="6"/>
      <c r="RKA1" s="6"/>
      <c r="RKB1" s="6"/>
      <c r="RKC1" s="6"/>
      <c r="RKD1" s="6"/>
      <c r="RKE1" s="6"/>
      <c r="RKF1" s="6"/>
      <c r="RKG1" s="6"/>
      <c r="RKH1" s="6"/>
      <c r="RKI1" s="6"/>
      <c r="RKJ1" s="6"/>
      <c r="RKK1" s="6"/>
      <c r="RKL1" s="6"/>
      <c r="RKM1" s="6"/>
      <c r="RKN1" s="6"/>
      <c r="RKO1" s="6"/>
      <c r="RKP1" s="6"/>
      <c r="RKQ1" s="6"/>
      <c r="RKR1" s="6"/>
      <c r="RKS1" s="6"/>
      <c r="RKT1" s="6"/>
      <c r="RKU1" s="6"/>
      <c r="RKV1" s="6"/>
      <c r="RKW1" s="6"/>
      <c r="RKX1" s="6"/>
      <c r="RKY1" s="6"/>
      <c r="RKZ1" s="6"/>
      <c r="RLA1" s="6"/>
      <c r="RLB1" s="6"/>
      <c r="RLC1" s="6"/>
      <c r="RLD1" s="6"/>
      <c r="RLE1" s="6"/>
      <c r="RLF1" s="6"/>
      <c r="RLG1" s="6"/>
      <c r="RLH1" s="6"/>
      <c r="RLI1" s="6"/>
      <c r="RLJ1" s="6"/>
      <c r="RLK1" s="6"/>
      <c r="RLL1" s="6"/>
      <c r="RLM1" s="6"/>
      <c r="RLN1" s="6"/>
      <c r="RLO1" s="6"/>
      <c r="RLP1" s="6"/>
      <c r="RLQ1" s="6"/>
      <c r="RLR1" s="6"/>
      <c r="RLS1" s="6"/>
      <c r="RLT1" s="6"/>
      <c r="RLU1" s="6"/>
      <c r="RLV1" s="6"/>
      <c r="RLW1" s="6"/>
      <c r="RLX1" s="6"/>
      <c r="RLY1" s="6"/>
      <c r="RLZ1" s="6"/>
      <c r="RMA1" s="6"/>
      <c r="RMB1" s="6"/>
      <c r="RMC1" s="6"/>
      <c r="RMD1" s="6"/>
      <c r="RME1" s="6"/>
      <c r="RMF1" s="6"/>
      <c r="RMG1" s="6"/>
      <c r="RMH1" s="6"/>
      <c r="RMI1" s="6"/>
      <c r="RMJ1" s="6"/>
      <c r="RMK1" s="6"/>
      <c r="RML1" s="6"/>
      <c r="RMM1" s="6"/>
      <c r="RMN1" s="6"/>
      <c r="RMO1" s="6"/>
      <c r="RMP1" s="6"/>
      <c r="RMQ1" s="6"/>
      <c r="RMR1" s="6"/>
      <c r="RMS1" s="6"/>
      <c r="RMT1" s="6"/>
      <c r="RMU1" s="6"/>
      <c r="RMV1" s="6"/>
      <c r="RMW1" s="6"/>
      <c r="RMX1" s="6"/>
      <c r="RMY1" s="6"/>
      <c r="RMZ1" s="6"/>
      <c r="RNA1" s="6"/>
      <c r="RNB1" s="6"/>
      <c r="RNC1" s="6"/>
      <c r="RND1" s="6"/>
      <c r="RNE1" s="6"/>
      <c r="RNF1" s="6"/>
      <c r="RNG1" s="6"/>
      <c r="RNH1" s="6"/>
      <c r="RNI1" s="6"/>
      <c r="RNJ1" s="6"/>
      <c r="RNK1" s="6"/>
      <c r="RNL1" s="6"/>
      <c r="RNM1" s="6"/>
      <c r="RNN1" s="6"/>
      <c r="RNO1" s="6"/>
      <c r="RNP1" s="6"/>
      <c r="RNQ1" s="6"/>
      <c r="RNR1" s="6"/>
      <c r="RNS1" s="6"/>
      <c r="RNT1" s="6"/>
      <c r="RNU1" s="6"/>
      <c r="RNV1" s="6"/>
      <c r="RNW1" s="6"/>
      <c r="RNX1" s="6"/>
      <c r="RNY1" s="6"/>
      <c r="RNZ1" s="6"/>
      <c r="ROA1" s="6"/>
      <c r="ROB1" s="6"/>
      <c r="ROC1" s="6"/>
      <c r="ROD1" s="6"/>
      <c r="ROE1" s="6"/>
      <c r="ROF1" s="6"/>
      <c r="ROG1" s="6"/>
      <c r="ROH1" s="6"/>
      <c r="ROI1" s="6"/>
      <c r="ROJ1" s="6"/>
      <c r="ROK1" s="6"/>
      <c r="ROL1" s="6"/>
      <c r="ROM1" s="6"/>
      <c r="RON1" s="6"/>
      <c r="ROO1" s="6"/>
      <c r="ROP1" s="6"/>
      <c r="ROQ1" s="6"/>
      <c r="ROR1" s="6"/>
      <c r="ROS1" s="6"/>
      <c r="ROT1" s="6"/>
      <c r="ROU1" s="6"/>
      <c r="ROV1" s="6"/>
      <c r="ROW1" s="6"/>
      <c r="ROX1" s="6"/>
      <c r="ROY1" s="6"/>
      <c r="ROZ1" s="6"/>
      <c r="RPA1" s="6"/>
      <c r="RPB1" s="6"/>
      <c r="RPC1" s="6"/>
      <c r="RPD1" s="6"/>
      <c r="RPE1" s="6"/>
      <c r="RPF1" s="6"/>
      <c r="RPG1" s="6"/>
      <c r="RPH1" s="6"/>
      <c r="RPI1" s="6"/>
      <c r="RPJ1" s="6"/>
      <c r="RPK1" s="6"/>
      <c r="RPL1" s="6"/>
      <c r="RPM1" s="6"/>
      <c r="RPN1" s="6"/>
      <c r="RPO1" s="6"/>
      <c r="RPP1" s="6"/>
      <c r="RPQ1" s="6"/>
      <c r="RPR1" s="6"/>
      <c r="RPS1" s="6"/>
      <c r="RPT1" s="6"/>
      <c r="RPU1" s="6"/>
      <c r="RPV1" s="6"/>
      <c r="RPW1" s="6"/>
      <c r="RPX1" s="6"/>
      <c r="RPY1" s="6"/>
      <c r="RPZ1" s="6"/>
      <c r="RQA1" s="6"/>
      <c r="RQB1" s="6"/>
      <c r="RQC1" s="6"/>
      <c r="RQD1" s="6"/>
      <c r="RQE1" s="6"/>
      <c r="RQF1" s="6"/>
      <c r="RQG1" s="6"/>
      <c r="RQH1" s="6"/>
      <c r="RQI1" s="6"/>
      <c r="RQJ1" s="6"/>
      <c r="RQK1" s="6"/>
      <c r="RQL1" s="6"/>
      <c r="RQM1" s="6"/>
      <c r="RQN1" s="6"/>
      <c r="RQO1" s="6"/>
      <c r="RQP1" s="6"/>
      <c r="RQQ1" s="6"/>
      <c r="RQR1" s="6"/>
      <c r="RQS1" s="6"/>
      <c r="RQT1" s="6"/>
      <c r="RQU1" s="6"/>
      <c r="RQV1" s="6"/>
      <c r="RQW1" s="6"/>
      <c r="RQX1" s="6"/>
      <c r="RQY1" s="6"/>
      <c r="RQZ1" s="6"/>
      <c r="RRA1" s="6"/>
      <c r="RRB1" s="6"/>
      <c r="RRC1" s="6"/>
      <c r="RRD1" s="6"/>
      <c r="RRE1" s="6"/>
      <c r="RRF1" s="6"/>
      <c r="RRG1" s="6"/>
      <c r="RRH1" s="6"/>
      <c r="RRI1" s="6"/>
      <c r="RRJ1" s="6"/>
      <c r="RRK1" s="6"/>
      <c r="RRL1" s="6"/>
      <c r="RRM1" s="6"/>
      <c r="RRN1" s="6"/>
      <c r="RRO1" s="6"/>
      <c r="RRP1" s="6"/>
      <c r="RRQ1" s="6"/>
      <c r="RRR1" s="6"/>
      <c r="RRS1" s="6"/>
      <c r="RRT1" s="6"/>
      <c r="RRU1" s="6"/>
      <c r="RRV1" s="6"/>
      <c r="RRW1" s="6"/>
      <c r="RRX1" s="6"/>
      <c r="RRY1" s="6"/>
      <c r="RRZ1" s="6"/>
      <c r="RSA1" s="6"/>
      <c r="RSB1" s="6"/>
      <c r="RSC1" s="6"/>
      <c r="RSD1" s="6"/>
      <c r="RSE1" s="6"/>
      <c r="RSF1" s="6"/>
      <c r="RSG1" s="6"/>
      <c r="RSH1" s="6"/>
      <c r="RSI1" s="6"/>
      <c r="RSJ1" s="6"/>
      <c r="RSK1" s="6"/>
      <c r="RSL1" s="6"/>
      <c r="RSM1" s="6"/>
      <c r="RSN1" s="6"/>
      <c r="RSO1" s="6"/>
      <c r="RSP1" s="6"/>
      <c r="RSQ1" s="6"/>
      <c r="RSR1" s="6"/>
      <c r="RSS1" s="6"/>
      <c r="RST1" s="6"/>
      <c r="RSU1" s="6"/>
      <c r="RSV1" s="6"/>
      <c r="RSW1" s="6"/>
      <c r="RSX1" s="6"/>
      <c r="RSY1" s="6"/>
      <c r="RSZ1" s="6"/>
      <c r="RTA1" s="6"/>
      <c r="RTB1" s="6"/>
      <c r="RTC1" s="6"/>
      <c r="RTD1" s="6"/>
      <c r="RTE1" s="6"/>
      <c r="RTF1" s="6"/>
      <c r="RTG1" s="6"/>
      <c r="RTH1" s="6"/>
      <c r="RTI1" s="6"/>
      <c r="RTJ1" s="6"/>
      <c r="RTK1" s="6"/>
      <c r="RTL1" s="6"/>
      <c r="RTM1" s="6"/>
      <c r="RTN1" s="6"/>
      <c r="RTO1" s="6"/>
      <c r="RTP1" s="6"/>
      <c r="RTQ1" s="6"/>
      <c r="RTR1" s="6"/>
      <c r="RTS1" s="6"/>
      <c r="RTT1" s="6"/>
      <c r="RTU1" s="6"/>
      <c r="RTV1" s="6"/>
      <c r="RTW1" s="6"/>
      <c r="RTX1" s="6"/>
      <c r="RTY1" s="6"/>
      <c r="RTZ1" s="6"/>
      <c r="RUA1" s="6"/>
      <c r="RUB1" s="6"/>
      <c r="RUC1" s="6"/>
      <c r="RUD1" s="6"/>
      <c r="RUE1" s="6"/>
      <c r="RUF1" s="6"/>
      <c r="RUG1" s="6"/>
      <c r="RUH1" s="6"/>
      <c r="RUI1" s="6"/>
      <c r="RUJ1" s="6"/>
      <c r="RUK1" s="6"/>
      <c r="RUL1" s="6"/>
      <c r="RUM1" s="6"/>
      <c r="RUN1" s="6"/>
      <c r="RUO1" s="6"/>
      <c r="RUP1" s="6"/>
      <c r="RUQ1" s="6"/>
      <c r="RUR1" s="6"/>
      <c r="RUS1" s="6"/>
      <c r="RUT1" s="6"/>
      <c r="RUU1" s="6"/>
      <c r="RUV1" s="6"/>
      <c r="RUW1" s="6"/>
      <c r="RUX1" s="6"/>
      <c r="RUY1" s="6"/>
      <c r="RUZ1" s="6"/>
      <c r="RVA1" s="6"/>
      <c r="RVB1" s="6"/>
      <c r="RVC1" s="6"/>
      <c r="RVD1" s="6"/>
      <c r="RVE1" s="6"/>
      <c r="RVF1" s="6"/>
      <c r="RVG1" s="6"/>
      <c r="RVH1" s="6"/>
      <c r="RVI1" s="6"/>
      <c r="RVJ1" s="6"/>
      <c r="RVK1" s="6"/>
      <c r="RVL1" s="6"/>
      <c r="RVM1" s="6"/>
      <c r="RVN1" s="6"/>
      <c r="RVO1" s="6"/>
      <c r="RVP1" s="6"/>
      <c r="RVQ1" s="6"/>
      <c r="RVR1" s="6"/>
      <c r="RVS1" s="6"/>
      <c r="RVT1" s="6"/>
      <c r="RVU1" s="6"/>
      <c r="RVV1" s="6"/>
      <c r="RVW1" s="6"/>
      <c r="RVX1" s="6"/>
      <c r="RVY1" s="6"/>
      <c r="RVZ1" s="6"/>
      <c r="RWA1" s="6"/>
      <c r="RWB1" s="6"/>
      <c r="RWC1" s="6"/>
      <c r="RWD1" s="6"/>
      <c r="RWE1" s="6"/>
      <c r="RWF1" s="6"/>
      <c r="RWG1" s="6"/>
      <c r="RWH1" s="6"/>
      <c r="RWI1" s="6"/>
      <c r="RWJ1" s="6"/>
      <c r="RWK1" s="6"/>
      <c r="RWL1" s="6"/>
      <c r="RWM1" s="6"/>
      <c r="RWN1" s="6"/>
      <c r="RWO1" s="6"/>
      <c r="RWP1" s="6"/>
      <c r="RWQ1" s="6"/>
      <c r="RWR1" s="6"/>
      <c r="RWS1" s="6"/>
      <c r="RWT1" s="6"/>
      <c r="RWU1" s="6"/>
      <c r="RWV1" s="6"/>
      <c r="RWW1" s="6"/>
      <c r="RWX1" s="6"/>
      <c r="RWY1" s="6"/>
      <c r="RWZ1" s="6"/>
      <c r="RXA1" s="6"/>
      <c r="RXB1" s="6"/>
      <c r="RXC1" s="6"/>
      <c r="RXD1" s="6"/>
      <c r="RXE1" s="6"/>
      <c r="RXF1" s="6"/>
      <c r="RXG1" s="6"/>
      <c r="RXH1" s="6"/>
      <c r="RXI1" s="6"/>
      <c r="RXJ1" s="6"/>
      <c r="RXK1" s="6"/>
      <c r="RXL1" s="6"/>
      <c r="RXM1" s="6"/>
      <c r="RXN1" s="6"/>
      <c r="RXO1" s="6"/>
      <c r="RXP1" s="6"/>
      <c r="RXQ1" s="6"/>
      <c r="RXR1" s="6"/>
      <c r="RXS1" s="6"/>
      <c r="RXT1" s="6"/>
      <c r="RXU1" s="6"/>
      <c r="RXV1" s="6"/>
      <c r="RXW1" s="6"/>
      <c r="RXX1" s="6"/>
      <c r="RXY1" s="6"/>
      <c r="RXZ1" s="6"/>
      <c r="RYA1" s="6"/>
      <c r="RYB1" s="6"/>
      <c r="RYC1" s="6"/>
      <c r="RYD1" s="6"/>
      <c r="RYE1" s="6"/>
      <c r="RYF1" s="6"/>
      <c r="RYG1" s="6"/>
      <c r="RYH1" s="6"/>
      <c r="RYI1" s="6"/>
      <c r="RYJ1" s="6"/>
      <c r="RYK1" s="6"/>
      <c r="RYL1" s="6"/>
      <c r="RYM1" s="6"/>
      <c r="RYN1" s="6"/>
      <c r="RYO1" s="6"/>
      <c r="RYP1" s="6"/>
      <c r="RYQ1" s="6"/>
      <c r="RYR1" s="6"/>
      <c r="RYS1" s="6"/>
      <c r="RYT1" s="6"/>
      <c r="RYU1" s="6"/>
      <c r="RYV1" s="6"/>
      <c r="RYW1" s="6"/>
      <c r="RYX1" s="6"/>
      <c r="RYY1" s="6"/>
      <c r="RYZ1" s="6"/>
      <c r="RZA1" s="6"/>
      <c r="RZB1" s="6"/>
      <c r="RZC1" s="6"/>
      <c r="RZD1" s="6"/>
      <c r="RZE1" s="6"/>
      <c r="RZF1" s="6"/>
      <c r="RZG1" s="6"/>
      <c r="RZH1" s="6"/>
      <c r="RZI1" s="6"/>
      <c r="RZJ1" s="6"/>
      <c r="RZK1" s="6"/>
      <c r="RZL1" s="6"/>
      <c r="RZM1" s="6"/>
      <c r="RZN1" s="6"/>
      <c r="RZO1" s="6"/>
      <c r="RZP1" s="6"/>
      <c r="RZQ1" s="6"/>
      <c r="RZR1" s="6"/>
      <c r="RZS1" s="6"/>
      <c r="RZT1" s="6"/>
      <c r="RZU1" s="6"/>
      <c r="RZV1" s="6"/>
      <c r="RZW1" s="6"/>
      <c r="RZX1" s="6"/>
      <c r="RZY1" s="6"/>
      <c r="RZZ1" s="6"/>
      <c r="SAA1" s="6"/>
      <c r="SAB1" s="6"/>
      <c r="SAC1" s="6"/>
      <c r="SAD1" s="6"/>
      <c r="SAE1" s="6"/>
      <c r="SAF1" s="6"/>
      <c r="SAG1" s="6"/>
      <c r="SAH1" s="6"/>
      <c r="SAI1" s="6"/>
      <c r="SAJ1" s="6"/>
      <c r="SAK1" s="6"/>
      <c r="SAL1" s="6"/>
      <c r="SAM1" s="6"/>
      <c r="SAN1" s="6"/>
      <c r="SAO1" s="6"/>
      <c r="SAP1" s="6"/>
      <c r="SAQ1" s="6"/>
      <c r="SAR1" s="6"/>
      <c r="SAS1" s="6"/>
      <c r="SAT1" s="6"/>
      <c r="SAU1" s="6"/>
      <c r="SAV1" s="6"/>
      <c r="SAW1" s="6"/>
      <c r="SAX1" s="6"/>
      <c r="SAY1" s="6"/>
      <c r="SAZ1" s="6"/>
      <c r="SBA1" s="6"/>
      <c r="SBB1" s="6"/>
      <c r="SBC1" s="6"/>
      <c r="SBD1" s="6"/>
      <c r="SBE1" s="6"/>
      <c r="SBF1" s="6"/>
      <c r="SBG1" s="6"/>
      <c r="SBH1" s="6"/>
      <c r="SBI1" s="6"/>
      <c r="SBJ1" s="6"/>
      <c r="SBK1" s="6"/>
      <c r="SBL1" s="6"/>
      <c r="SBM1" s="6"/>
      <c r="SBN1" s="6"/>
      <c r="SBO1" s="6"/>
      <c r="SBP1" s="6"/>
      <c r="SBQ1" s="6"/>
      <c r="SBR1" s="6"/>
      <c r="SBS1" s="6"/>
      <c r="SBT1" s="6"/>
      <c r="SBU1" s="6"/>
      <c r="SBV1" s="6"/>
      <c r="SBW1" s="6"/>
      <c r="SBX1" s="6"/>
      <c r="SBY1" s="6"/>
      <c r="SBZ1" s="6"/>
      <c r="SCA1" s="6"/>
      <c r="SCB1" s="6"/>
      <c r="SCC1" s="6"/>
      <c r="SCD1" s="6"/>
      <c r="SCE1" s="6"/>
      <c r="SCF1" s="6"/>
      <c r="SCG1" s="6"/>
      <c r="SCH1" s="6"/>
      <c r="SCI1" s="6"/>
      <c r="SCJ1" s="6"/>
      <c r="SCK1" s="6"/>
      <c r="SCL1" s="6"/>
      <c r="SCM1" s="6"/>
      <c r="SCN1" s="6"/>
      <c r="SCO1" s="6"/>
      <c r="SCP1" s="6"/>
      <c r="SCQ1" s="6"/>
      <c r="SCR1" s="6"/>
      <c r="SCS1" s="6"/>
      <c r="SCT1" s="6"/>
      <c r="SCU1" s="6"/>
      <c r="SCV1" s="6"/>
      <c r="SCW1" s="6"/>
      <c r="SCX1" s="6"/>
      <c r="SCY1" s="6"/>
      <c r="SCZ1" s="6"/>
      <c r="SDA1" s="6"/>
      <c r="SDB1" s="6"/>
      <c r="SDC1" s="6"/>
      <c r="SDD1" s="6"/>
      <c r="SDE1" s="6"/>
      <c r="SDF1" s="6"/>
      <c r="SDG1" s="6"/>
      <c r="SDH1" s="6"/>
      <c r="SDI1" s="6"/>
      <c r="SDJ1" s="6"/>
      <c r="SDK1" s="6"/>
      <c r="SDL1" s="6"/>
      <c r="SDM1" s="6"/>
      <c r="SDN1" s="6"/>
      <c r="SDO1" s="6"/>
      <c r="SDP1" s="6"/>
      <c r="SDQ1" s="6"/>
      <c r="SDR1" s="6"/>
      <c r="SDS1" s="6"/>
      <c r="SDT1" s="6"/>
      <c r="SDU1" s="6"/>
      <c r="SDV1" s="6"/>
      <c r="SDW1" s="6"/>
      <c r="SDX1" s="6"/>
      <c r="SDY1" s="6"/>
      <c r="SDZ1" s="6"/>
      <c r="SEA1" s="6"/>
      <c r="SEB1" s="6"/>
      <c r="SEC1" s="6"/>
      <c r="SED1" s="6"/>
      <c r="SEE1" s="6"/>
      <c r="SEF1" s="6"/>
      <c r="SEG1" s="6"/>
      <c r="SEH1" s="6"/>
      <c r="SEI1" s="6"/>
      <c r="SEJ1" s="6"/>
      <c r="SEK1" s="6"/>
      <c r="SEL1" s="6"/>
      <c r="SEM1" s="6"/>
      <c r="SEN1" s="6"/>
      <c r="SEO1" s="6"/>
      <c r="SEP1" s="6"/>
      <c r="SEQ1" s="6"/>
      <c r="SER1" s="6"/>
      <c r="SES1" s="6"/>
      <c r="SET1" s="6"/>
      <c r="SEU1" s="6"/>
      <c r="SEV1" s="6"/>
      <c r="SEW1" s="6"/>
      <c r="SEX1" s="6"/>
      <c r="SEY1" s="6"/>
      <c r="SEZ1" s="6"/>
      <c r="SFA1" s="6"/>
      <c r="SFB1" s="6"/>
      <c r="SFC1" s="6"/>
      <c r="SFD1" s="6"/>
      <c r="SFE1" s="6"/>
      <c r="SFF1" s="6"/>
      <c r="SFG1" s="6"/>
      <c r="SFH1" s="6"/>
      <c r="SFI1" s="6"/>
      <c r="SFJ1" s="6"/>
      <c r="SFK1" s="6"/>
      <c r="SFL1" s="6"/>
      <c r="SFM1" s="6"/>
      <c r="SFN1" s="6"/>
      <c r="SFO1" s="6"/>
      <c r="SFP1" s="6"/>
      <c r="SFQ1" s="6"/>
      <c r="SFR1" s="6"/>
      <c r="SFS1" s="6"/>
      <c r="SFT1" s="6"/>
      <c r="SFU1" s="6"/>
      <c r="SFV1" s="6"/>
      <c r="SFW1" s="6"/>
      <c r="SFX1" s="6"/>
      <c r="SFY1" s="6"/>
      <c r="SFZ1" s="6"/>
      <c r="SGA1" s="6"/>
      <c r="SGB1" s="6"/>
      <c r="SGC1" s="6"/>
      <c r="SGD1" s="6"/>
      <c r="SGE1" s="6"/>
      <c r="SGF1" s="6"/>
      <c r="SGG1" s="6"/>
      <c r="SGH1" s="6"/>
      <c r="SGI1" s="6"/>
      <c r="SGJ1" s="6"/>
      <c r="SGK1" s="6"/>
      <c r="SGL1" s="6"/>
      <c r="SGM1" s="6"/>
      <c r="SGN1" s="6"/>
      <c r="SGO1" s="6"/>
      <c r="SGP1" s="6"/>
      <c r="SGQ1" s="6"/>
      <c r="SGR1" s="6"/>
      <c r="SGS1" s="6"/>
      <c r="SGT1" s="6"/>
      <c r="SGU1" s="6"/>
      <c r="SGV1" s="6"/>
      <c r="SGW1" s="6"/>
      <c r="SGX1" s="6"/>
      <c r="SGY1" s="6"/>
      <c r="SGZ1" s="6"/>
      <c r="SHA1" s="6"/>
      <c r="SHB1" s="6"/>
      <c r="SHC1" s="6"/>
      <c r="SHD1" s="6"/>
      <c r="SHE1" s="6"/>
      <c r="SHF1" s="6"/>
      <c r="SHG1" s="6"/>
      <c r="SHH1" s="6"/>
      <c r="SHI1" s="6"/>
      <c r="SHJ1" s="6"/>
      <c r="SHK1" s="6"/>
      <c r="SHL1" s="6"/>
      <c r="SHM1" s="6"/>
      <c r="SHN1" s="6"/>
      <c r="SHO1" s="6"/>
      <c r="SHP1" s="6"/>
      <c r="SHQ1" s="6"/>
      <c r="SHR1" s="6"/>
      <c r="SHS1" s="6"/>
      <c r="SHT1" s="6"/>
      <c r="SHU1" s="6"/>
      <c r="SHV1" s="6"/>
      <c r="SHW1" s="6"/>
      <c r="SHX1" s="6"/>
      <c r="SHY1" s="6"/>
      <c r="SHZ1" s="6"/>
      <c r="SIA1" s="6"/>
      <c r="SIB1" s="6"/>
      <c r="SIC1" s="6"/>
      <c r="SID1" s="6"/>
      <c r="SIE1" s="6"/>
      <c r="SIF1" s="6"/>
      <c r="SIG1" s="6"/>
      <c r="SIH1" s="6"/>
      <c r="SII1" s="6"/>
      <c r="SIJ1" s="6"/>
      <c r="SIK1" s="6"/>
      <c r="SIL1" s="6"/>
      <c r="SIM1" s="6"/>
      <c r="SIN1" s="6"/>
      <c r="SIO1" s="6"/>
      <c r="SIP1" s="6"/>
      <c r="SIQ1" s="6"/>
      <c r="SIR1" s="6"/>
      <c r="SIS1" s="6"/>
      <c r="SIT1" s="6"/>
      <c r="SIU1" s="6"/>
      <c r="SIV1" s="6"/>
      <c r="SIW1" s="6"/>
      <c r="SIX1" s="6"/>
      <c r="SIY1" s="6"/>
      <c r="SIZ1" s="6"/>
      <c r="SJA1" s="6"/>
      <c r="SJB1" s="6"/>
      <c r="SJC1" s="6"/>
      <c r="SJD1" s="6"/>
      <c r="SJE1" s="6"/>
      <c r="SJF1" s="6"/>
      <c r="SJG1" s="6"/>
      <c r="SJH1" s="6"/>
      <c r="SJI1" s="6"/>
      <c r="SJJ1" s="6"/>
      <c r="SJK1" s="6"/>
      <c r="SJL1" s="6"/>
      <c r="SJM1" s="6"/>
      <c r="SJN1" s="6"/>
      <c r="SJO1" s="6"/>
      <c r="SJP1" s="6"/>
      <c r="SJQ1" s="6"/>
      <c r="SJR1" s="6"/>
      <c r="SJS1" s="6"/>
      <c r="SJT1" s="6"/>
      <c r="SJU1" s="6"/>
      <c r="SJV1" s="6"/>
      <c r="SJW1" s="6"/>
      <c r="SJX1" s="6"/>
      <c r="SJY1" s="6"/>
      <c r="SJZ1" s="6"/>
      <c r="SKA1" s="6"/>
      <c r="SKB1" s="6"/>
      <c r="SKC1" s="6"/>
      <c r="SKD1" s="6"/>
      <c r="SKE1" s="6"/>
      <c r="SKF1" s="6"/>
      <c r="SKG1" s="6"/>
      <c r="SKH1" s="6"/>
      <c r="SKI1" s="6"/>
      <c r="SKJ1" s="6"/>
      <c r="SKK1" s="6"/>
      <c r="SKL1" s="6"/>
      <c r="SKM1" s="6"/>
      <c r="SKN1" s="6"/>
      <c r="SKO1" s="6"/>
      <c r="SKP1" s="6"/>
      <c r="SKQ1" s="6"/>
      <c r="SKR1" s="6"/>
      <c r="SKS1" s="6"/>
      <c r="SKT1" s="6"/>
      <c r="SKU1" s="6"/>
      <c r="SKV1" s="6"/>
      <c r="SKW1" s="6"/>
      <c r="SKX1" s="6"/>
      <c r="SKY1" s="6"/>
      <c r="SKZ1" s="6"/>
      <c r="SLA1" s="6"/>
      <c r="SLB1" s="6"/>
      <c r="SLC1" s="6"/>
      <c r="SLD1" s="6"/>
      <c r="SLE1" s="6"/>
      <c r="SLF1" s="6"/>
      <c r="SLG1" s="6"/>
      <c r="SLH1" s="6"/>
      <c r="SLI1" s="6"/>
      <c r="SLJ1" s="6"/>
      <c r="SLK1" s="6"/>
      <c r="SLL1" s="6"/>
      <c r="SLM1" s="6"/>
      <c r="SLN1" s="6"/>
      <c r="SLO1" s="6"/>
      <c r="SLP1" s="6"/>
      <c r="SLQ1" s="6"/>
      <c r="SLR1" s="6"/>
      <c r="SLS1" s="6"/>
      <c r="SLT1" s="6"/>
      <c r="SLU1" s="6"/>
      <c r="SLV1" s="6"/>
      <c r="SLW1" s="6"/>
      <c r="SLX1" s="6"/>
      <c r="SLY1" s="6"/>
      <c r="SLZ1" s="6"/>
      <c r="SMA1" s="6"/>
      <c r="SMB1" s="6"/>
      <c r="SMC1" s="6"/>
      <c r="SMD1" s="6"/>
      <c r="SME1" s="6"/>
      <c r="SMF1" s="6"/>
      <c r="SMG1" s="6"/>
      <c r="SMH1" s="6"/>
      <c r="SMI1" s="6"/>
      <c r="SMJ1" s="6"/>
      <c r="SMK1" s="6"/>
      <c r="SML1" s="6"/>
      <c r="SMM1" s="6"/>
      <c r="SMN1" s="6"/>
      <c r="SMO1" s="6"/>
      <c r="SMP1" s="6"/>
      <c r="SMQ1" s="6"/>
      <c r="SMR1" s="6"/>
      <c r="SMS1" s="6"/>
      <c r="SMT1" s="6"/>
      <c r="SMU1" s="6"/>
      <c r="SMV1" s="6"/>
      <c r="SMW1" s="6"/>
      <c r="SMX1" s="6"/>
      <c r="SMY1" s="6"/>
      <c r="SMZ1" s="6"/>
      <c r="SNA1" s="6"/>
      <c r="SNB1" s="6"/>
      <c r="SNC1" s="6"/>
      <c r="SND1" s="6"/>
      <c r="SNE1" s="6"/>
      <c r="SNF1" s="6"/>
      <c r="SNG1" s="6"/>
      <c r="SNH1" s="6"/>
      <c r="SNI1" s="6"/>
      <c r="SNJ1" s="6"/>
      <c r="SNK1" s="6"/>
      <c r="SNL1" s="6"/>
      <c r="SNM1" s="6"/>
      <c r="SNN1" s="6"/>
      <c r="SNO1" s="6"/>
      <c r="SNP1" s="6"/>
      <c r="SNQ1" s="6"/>
      <c r="SNR1" s="6"/>
      <c r="SNS1" s="6"/>
      <c r="SNT1" s="6"/>
      <c r="SNU1" s="6"/>
      <c r="SNV1" s="6"/>
      <c r="SNW1" s="6"/>
      <c r="SNX1" s="6"/>
      <c r="SNY1" s="6"/>
      <c r="SNZ1" s="6"/>
      <c r="SOA1" s="6"/>
      <c r="SOB1" s="6"/>
      <c r="SOC1" s="6"/>
      <c r="SOD1" s="6"/>
      <c r="SOE1" s="6"/>
      <c r="SOF1" s="6"/>
      <c r="SOG1" s="6"/>
      <c r="SOH1" s="6"/>
      <c r="SOI1" s="6"/>
      <c r="SOJ1" s="6"/>
      <c r="SOK1" s="6"/>
      <c r="SOL1" s="6"/>
      <c r="SOM1" s="6"/>
      <c r="SON1" s="6"/>
      <c r="SOO1" s="6"/>
      <c r="SOP1" s="6"/>
      <c r="SOQ1" s="6"/>
      <c r="SOR1" s="6"/>
      <c r="SOS1" s="6"/>
      <c r="SOT1" s="6"/>
      <c r="SOU1" s="6"/>
      <c r="SOV1" s="6"/>
      <c r="SOW1" s="6"/>
      <c r="SOX1" s="6"/>
      <c r="SOY1" s="6"/>
      <c r="SOZ1" s="6"/>
      <c r="SPA1" s="6"/>
      <c r="SPB1" s="6"/>
      <c r="SPC1" s="6"/>
      <c r="SPD1" s="6"/>
      <c r="SPE1" s="6"/>
      <c r="SPF1" s="6"/>
      <c r="SPG1" s="6"/>
      <c r="SPH1" s="6"/>
      <c r="SPI1" s="6"/>
      <c r="SPJ1" s="6"/>
      <c r="SPK1" s="6"/>
      <c r="SPL1" s="6"/>
      <c r="SPM1" s="6"/>
      <c r="SPN1" s="6"/>
      <c r="SPO1" s="6"/>
      <c r="SPP1" s="6"/>
      <c r="SPQ1" s="6"/>
      <c r="SPR1" s="6"/>
      <c r="SPS1" s="6"/>
      <c r="SPT1" s="6"/>
      <c r="SPU1" s="6"/>
      <c r="SPV1" s="6"/>
      <c r="SPW1" s="6"/>
      <c r="SPX1" s="6"/>
      <c r="SPY1" s="6"/>
      <c r="SPZ1" s="6"/>
      <c r="SQA1" s="6"/>
      <c r="SQB1" s="6"/>
      <c r="SQC1" s="6"/>
      <c r="SQD1" s="6"/>
      <c r="SQE1" s="6"/>
      <c r="SQF1" s="6"/>
      <c r="SQG1" s="6"/>
      <c r="SQH1" s="6"/>
      <c r="SQI1" s="6"/>
      <c r="SQJ1" s="6"/>
      <c r="SQK1" s="6"/>
      <c r="SQL1" s="6"/>
      <c r="SQM1" s="6"/>
      <c r="SQN1" s="6"/>
      <c r="SQO1" s="6"/>
      <c r="SQP1" s="6"/>
      <c r="SQQ1" s="6"/>
      <c r="SQR1" s="6"/>
      <c r="SQS1" s="6"/>
      <c r="SQT1" s="6"/>
      <c r="SQU1" s="6"/>
      <c r="SQV1" s="6"/>
      <c r="SQW1" s="6"/>
      <c r="SQX1" s="6"/>
      <c r="SQY1" s="6"/>
      <c r="SQZ1" s="6"/>
      <c r="SRA1" s="6"/>
      <c r="SRB1" s="6"/>
      <c r="SRC1" s="6"/>
      <c r="SRD1" s="6"/>
      <c r="SRE1" s="6"/>
      <c r="SRF1" s="6"/>
      <c r="SRG1" s="6"/>
      <c r="SRH1" s="6"/>
      <c r="SRI1" s="6"/>
      <c r="SRJ1" s="6"/>
      <c r="SRK1" s="6"/>
      <c r="SRL1" s="6"/>
      <c r="SRM1" s="6"/>
      <c r="SRN1" s="6"/>
      <c r="SRO1" s="6"/>
      <c r="SRP1" s="6"/>
      <c r="SRQ1" s="6"/>
      <c r="SRR1" s="6"/>
      <c r="SRS1" s="6"/>
      <c r="SRT1" s="6"/>
      <c r="SRU1" s="6"/>
      <c r="SRV1" s="6"/>
      <c r="SRW1" s="6"/>
      <c r="SRX1" s="6"/>
      <c r="SRY1" s="6"/>
      <c r="SRZ1" s="6"/>
      <c r="SSA1" s="6"/>
      <c r="SSB1" s="6"/>
      <c r="SSC1" s="6"/>
      <c r="SSD1" s="6"/>
      <c r="SSE1" s="6"/>
      <c r="SSF1" s="6"/>
      <c r="SSG1" s="6"/>
      <c r="SSH1" s="6"/>
      <c r="SSI1" s="6"/>
      <c r="SSJ1" s="6"/>
      <c r="SSK1" s="6"/>
      <c r="SSL1" s="6"/>
      <c r="SSM1" s="6"/>
      <c r="SSN1" s="6"/>
      <c r="SSO1" s="6"/>
      <c r="SSP1" s="6"/>
      <c r="SSQ1" s="6"/>
      <c r="SSR1" s="6"/>
      <c r="SSS1" s="6"/>
      <c r="SST1" s="6"/>
      <c r="SSU1" s="6"/>
      <c r="SSV1" s="6"/>
      <c r="SSW1" s="6"/>
      <c r="SSX1" s="6"/>
      <c r="SSY1" s="6"/>
      <c r="SSZ1" s="6"/>
      <c r="STA1" s="6"/>
      <c r="STB1" s="6"/>
      <c r="STC1" s="6"/>
      <c r="STD1" s="6"/>
      <c r="STE1" s="6"/>
      <c r="STF1" s="6"/>
      <c r="STG1" s="6"/>
      <c r="STH1" s="6"/>
      <c r="STI1" s="6"/>
      <c r="STJ1" s="6"/>
      <c r="STK1" s="6"/>
      <c r="STL1" s="6"/>
      <c r="STM1" s="6"/>
      <c r="STN1" s="6"/>
      <c r="STO1" s="6"/>
      <c r="STP1" s="6"/>
      <c r="STQ1" s="6"/>
      <c r="STR1" s="6"/>
      <c r="STS1" s="6"/>
      <c r="STT1" s="6"/>
      <c r="STU1" s="6"/>
      <c r="STV1" s="6"/>
      <c r="STW1" s="6"/>
      <c r="STX1" s="6"/>
      <c r="STY1" s="6"/>
      <c r="STZ1" s="6"/>
      <c r="SUA1" s="6"/>
      <c r="SUB1" s="6"/>
      <c r="SUC1" s="6"/>
      <c r="SUD1" s="6"/>
      <c r="SUE1" s="6"/>
      <c r="SUF1" s="6"/>
      <c r="SUG1" s="6"/>
      <c r="SUH1" s="6"/>
      <c r="SUI1" s="6"/>
      <c r="SUJ1" s="6"/>
      <c r="SUK1" s="6"/>
      <c r="SUL1" s="6"/>
      <c r="SUM1" s="6"/>
      <c r="SUN1" s="6"/>
      <c r="SUO1" s="6"/>
      <c r="SUP1" s="6"/>
      <c r="SUQ1" s="6"/>
      <c r="SUR1" s="6"/>
      <c r="SUS1" s="6"/>
      <c r="SUT1" s="6"/>
      <c r="SUU1" s="6"/>
      <c r="SUV1" s="6"/>
      <c r="SUW1" s="6"/>
      <c r="SUX1" s="6"/>
      <c r="SUY1" s="6"/>
      <c r="SUZ1" s="6"/>
      <c r="SVA1" s="6"/>
      <c r="SVB1" s="6"/>
      <c r="SVC1" s="6"/>
      <c r="SVD1" s="6"/>
      <c r="SVE1" s="6"/>
      <c r="SVF1" s="6"/>
      <c r="SVG1" s="6"/>
      <c r="SVH1" s="6"/>
      <c r="SVI1" s="6"/>
      <c r="SVJ1" s="6"/>
      <c r="SVK1" s="6"/>
      <c r="SVL1" s="6"/>
      <c r="SVM1" s="6"/>
      <c r="SVN1" s="6"/>
      <c r="SVO1" s="6"/>
      <c r="SVP1" s="6"/>
      <c r="SVQ1" s="6"/>
      <c r="SVR1" s="6"/>
      <c r="SVS1" s="6"/>
      <c r="SVT1" s="6"/>
      <c r="SVU1" s="6"/>
      <c r="SVV1" s="6"/>
      <c r="SVW1" s="6"/>
      <c r="SVX1" s="6"/>
      <c r="SVY1" s="6"/>
      <c r="SVZ1" s="6"/>
      <c r="SWA1" s="6"/>
      <c r="SWB1" s="6"/>
      <c r="SWC1" s="6"/>
      <c r="SWD1" s="6"/>
      <c r="SWE1" s="6"/>
      <c r="SWF1" s="6"/>
      <c r="SWG1" s="6"/>
      <c r="SWH1" s="6"/>
      <c r="SWI1" s="6"/>
      <c r="SWJ1" s="6"/>
      <c r="SWK1" s="6"/>
      <c r="SWL1" s="6"/>
      <c r="SWM1" s="6"/>
      <c r="SWN1" s="6"/>
      <c r="SWO1" s="6"/>
      <c r="SWP1" s="6"/>
      <c r="SWQ1" s="6"/>
      <c r="SWR1" s="6"/>
      <c r="SWS1" s="6"/>
      <c r="SWT1" s="6"/>
      <c r="SWU1" s="6"/>
      <c r="SWV1" s="6"/>
      <c r="SWW1" s="6"/>
      <c r="SWX1" s="6"/>
      <c r="SWY1" s="6"/>
      <c r="SWZ1" s="6"/>
      <c r="SXA1" s="6"/>
      <c r="SXB1" s="6"/>
      <c r="SXC1" s="6"/>
      <c r="SXD1" s="6"/>
      <c r="SXE1" s="6"/>
      <c r="SXF1" s="6"/>
      <c r="SXG1" s="6"/>
      <c r="SXH1" s="6"/>
      <c r="SXI1" s="6"/>
      <c r="SXJ1" s="6"/>
      <c r="SXK1" s="6"/>
      <c r="SXL1" s="6"/>
      <c r="SXM1" s="6"/>
      <c r="SXN1" s="6"/>
      <c r="SXO1" s="6"/>
      <c r="SXP1" s="6"/>
      <c r="SXQ1" s="6"/>
      <c r="SXR1" s="6"/>
      <c r="SXS1" s="6"/>
      <c r="SXT1" s="6"/>
      <c r="SXU1" s="6"/>
      <c r="SXV1" s="6"/>
      <c r="SXW1" s="6"/>
      <c r="SXX1" s="6"/>
      <c r="SXY1" s="6"/>
      <c r="SXZ1" s="6"/>
      <c r="SYA1" s="6"/>
      <c r="SYB1" s="6"/>
      <c r="SYC1" s="6"/>
      <c r="SYD1" s="6"/>
      <c r="SYE1" s="6"/>
      <c r="SYF1" s="6"/>
      <c r="SYG1" s="6"/>
      <c r="SYH1" s="6"/>
      <c r="SYI1" s="6"/>
      <c r="SYJ1" s="6"/>
      <c r="SYK1" s="6"/>
      <c r="SYL1" s="6"/>
      <c r="SYM1" s="6"/>
      <c r="SYN1" s="6"/>
      <c r="SYO1" s="6"/>
      <c r="SYP1" s="6"/>
      <c r="SYQ1" s="6"/>
      <c r="SYR1" s="6"/>
      <c r="SYS1" s="6"/>
      <c r="SYT1" s="6"/>
      <c r="SYU1" s="6"/>
      <c r="SYV1" s="6"/>
      <c r="SYW1" s="6"/>
      <c r="SYX1" s="6"/>
      <c r="SYY1" s="6"/>
      <c r="SYZ1" s="6"/>
      <c r="SZA1" s="6"/>
      <c r="SZB1" s="6"/>
      <c r="SZC1" s="6"/>
      <c r="SZD1" s="6"/>
      <c r="SZE1" s="6"/>
      <c r="SZF1" s="6"/>
      <c r="SZG1" s="6"/>
      <c r="SZH1" s="6"/>
      <c r="SZI1" s="6"/>
      <c r="SZJ1" s="6"/>
      <c r="SZK1" s="6"/>
      <c r="SZL1" s="6"/>
      <c r="SZM1" s="6"/>
      <c r="SZN1" s="6"/>
      <c r="SZO1" s="6"/>
      <c r="SZP1" s="6"/>
      <c r="SZQ1" s="6"/>
      <c r="SZR1" s="6"/>
      <c r="SZS1" s="6"/>
      <c r="SZT1" s="6"/>
      <c r="SZU1" s="6"/>
      <c r="SZV1" s="6"/>
      <c r="SZW1" s="6"/>
      <c r="SZX1" s="6"/>
      <c r="SZY1" s="6"/>
      <c r="SZZ1" s="6"/>
      <c r="TAA1" s="6"/>
      <c r="TAB1" s="6"/>
      <c r="TAC1" s="6"/>
      <c r="TAD1" s="6"/>
      <c r="TAE1" s="6"/>
      <c r="TAF1" s="6"/>
      <c r="TAG1" s="6"/>
      <c r="TAH1" s="6"/>
      <c r="TAI1" s="6"/>
      <c r="TAJ1" s="6"/>
      <c r="TAK1" s="6"/>
      <c r="TAL1" s="6"/>
      <c r="TAM1" s="6"/>
      <c r="TAN1" s="6"/>
      <c r="TAO1" s="6"/>
      <c r="TAP1" s="6"/>
      <c r="TAQ1" s="6"/>
      <c r="TAR1" s="6"/>
      <c r="TAS1" s="6"/>
      <c r="TAT1" s="6"/>
      <c r="TAU1" s="6"/>
      <c r="TAV1" s="6"/>
      <c r="TAW1" s="6"/>
      <c r="TAX1" s="6"/>
      <c r="TAY1" s="6"/>
      <c r="TAZ1" s="6"/>
      <c r="TBA1" s="6"/>
      <c r="TBB1" s="6"/>
      <c r="TBC1" s="6"/>
      <c r="TBD1" s="6"/>
      <c r="TBE1" s="6"/>
      <c r="TBF1" s="6"/>
      <c r="TBG1" s="6"/>
      <c r="TBH1" s="6"/>
      <c r="TBI1" s="6"/>
      <c r="TBJ1" s="6"/>
      <c r="TBK1" s="6"/>
      <c r="TBL1" s="6"/>
      <c r="TBM1" s="6"/>
      <c r="TBN1" s="6"/>
      <c r="TBO1" s="6"/>
      <c r="TBP1" s="6"/>
      <c r="TBQ1" s="6"/>
      <c r="TBR1" s="6"/>
      <c r="TBS1" s="6"/>
      <c r="TBT1" s="6"/>
      <c r="TBU1" s="6"/>
      <c r="TBV1" s="6"/>
      <c r="TBW1" s="6"/>
      <c r="TBX1" s="6"/>
      <c r="TBY1" s="6"/>
      <c r="TBZ1" s="6"/>
      <c r="TCA1" s="6"/>
      <c r="TCB1" s="6"/>
      <c r="TCC1" s="6"/>
      <c r="TCD1" s="6"/>
      <c r="TCE1" s="6"/>
      <c r="TCF1" s="6"/>
      <c r="TCG1" s="6"/>
      <c r="TCH1" s="6"/>
      <c r="TCI1" s="6"/>
      <c r="TCJ1" s="6"/>
      <c r="TCK1" s="6"/>
      <c r="TCL1" s="6"/>
      <c r="TCM1" s="6"/>
      <c r="TCN1" s="6"/>
      <c r="TCO1" s="6"/>
      <c r="TCP1" s="6"/>
      <c r="TCQ1" s="6"/>
      <c r="TCR1" s="6"/>
      <c r="TCS1" s="6"/>
      <c r="TCT1" s="6"/>
      <c r="TCU1" s="6"/>
      <c r="TCV1" s="6"/>
      <c r="TCW1" s="6"/>
      <c r="TCX1" s="6"/>
      <c r="TCY1" s="6"/>
      <c r="TCZ1" s="6"/>
      <c r="TDA1" s="6"/>
      <c r="TDB1" s="6"/>
      <c r="TDC1" s="6"/>
      <c r="TDD1" s="6"/>
      <c r="TDE1" s="6"/>
      <c r="TDF1" s="6"/>
      <c r="TDG1" s="6"/>
      <c r="TDH1" s="6"/>
      <c r="TDI1" s="6"/>
      <c r="TDJ1" s="6"/>
      <c r="TDK1" s="6"/>
      <c r="TDL1" s="6"/>
      <c r="TDM1" s="6"/>
      <c r="TDN1" s="6"/>
      <c r="TDO1" s="6"/>
      <c r="TDP1" s="6"/>
      <c r="TDQ1" s="6"/>
      <c r="TDR1" s="6"/>
      <c r="TDS1" s="6"/>
      <c r="TDT1" s="6"/>
      <c r="TDU1" s="6"/>
      <c r="TDV1" s="6"/>
      <c r="TDW1" s="6"/>
      <c r="TDX1" s="6"/>
      <c r="TDY1" s="6"/>
      <c r="TDZ1" s="6"/>
      <c r="TEA1" s="6"/>
      <c r="TEB1" s="6"/>
      <c r="TEC1" s="6"/>
      <c r="TED1" s="6"/>
      <c r="TEE1" s="6"/>
      <c r="TEF1" s="6"/>
      <c r="TEG1" s="6"/>
      <c r="TEH1" s="6"/>
      <c r="TEI1" s="6"/>
      <c r="TEJ1" s="6"/>
      <c r="TEK1" s="6"/>
      <c r="TEL1" s="6"/>
      <c r="TEM1" s="6"/>
      <c r="TEN1" s="6"/>
      <c r="TEO1" s="6"/>
      <c r="TEP1" s="6"/>
      <c r="TEQ1" s="6"/>
      <c r="TER1" s="6"/>
      <c r="TES1" s="6"/>
      <c r="TET1" s="6"/>
      <c r="TEU1" s="6"/>
      <c r="TEV1" s="6"/>
      <c r="TEW1" s="6"/>
      <c r="TEX1" s="6"/>
      <c r="TEY1" s="6"/>
      <c r="TEZ1" s="6"/>
      <c r="TFA1" s="6"/>
      <c r="TFB1" s="6"/>
      <c r="TFC1" s="6"/>
      <c r="TFD1" s="6"/>
      <c r="TFE1" s="6"/>
      <c r="TFF1" s="6"/>
      <c r="TFG1" s="6"/>
      <c r="TFH1" s="6"/>
      <c r="TFI1" s="6"/>
      <c r="TFJ1" s="6"/>
      <c r="TFK1" s="6"/>
      <c r="TFL1" s="6"/>
      <c r="TFM1" s="6"/>
      <c r="TFN1" s="6"/>
      <c r="TFO1" s="6"/>
      <c r="TFP1" s="6"/>
      <c r="TFQ1" s="6"/>
      <c r="TFR1" s="6"/>
      <c r="TFS1" s="6"/>
      <c r="TFT1" s="6"/>
      <c r="TFU1" s="6"/>
      <c r="TFV1" s="6"/>
      <c r="TFW1" s="6"/>
      <c r="TFX1" s="6"/>
      <c r="TFY1" s="6"/>
      <c r="TFZ1" s="6"/>
      <c r="TGA1" s="6"/>
      <c r="TGB1" s="6"/>
      <c r="TGC1" s="6"/>
      <c r="TGD1" s="6"/>
      <c r="TGE1" s="6"/>
      <c r="TGF1" s="6"/>
      <c r="TGG1" s="6"/>
      <c r="TGH1" s="6"/>
      <c r="TGI1" s="6"/>
      <c r="TGJ1" s="6"/>
      <c r="TGK1" s="6"/>
      <c r="TGL1" s="6"/>
      <c r="TGM1" s="6"/>
      <c r="TGN1" s="6"/>
      <c r="TGO1" s="6"/>
      <c r="TGP1" s="6"/>
      <c r="TGQ1" s="6"/>
      <c r="TGR1" s="6"/>
      <c r="TGS1" s="6"/>
      <c r="TGT1" s="6"/>
      <c r="TGU1" s="6"/>
      <c r="TGV1" s="6"/>
      <c r="TGW1" s="6"/>
      <c r="TGX1" s="6"/>
      <c r="TGY1" s="6"/>
      <c r="TGZ1" s="6"/>
      <c r="THA1" s="6"/>
      <c r="THB1" s="6"/>
      <c r="THC1" s="6"/>
      <c r="THD1" s="6"/>
      <c r="THE1" s="6"/>
      <c r="THF1" s="6"/>
      <c r="THG1" s="6"/>
      <c r="THH1" s="6"/>
      <c r="THI1" s="6"/>
      <c r="THJ1" s="6"/>
      <c r="THK1" s="6"/>
      <c r="THL1" s="6"/>
      <c r="THM1" s="6"/>
      <c r="THN1" s="6"/>
      <c r="THO1" s="6"/>
      <c r="THP1" s="6"/>
      <c r="THQ1" s="6"/>
      <c r="THR1" s="6"/>
      <c r="THS1" s="6"/>
      <c r="THT1" s="6"/>
      <c r="THU1" s="6"/>
      <c r="THV1" s="6"/>
      <c r="THW1" s="6"/>
      <c r="THX1" s="6"/>
      <c r="THY1" s="6"/>
      <c r="THZ1" s="6"/>
      <c r="TIA1" s="6"/>
      <c r="TIB1" s="6"/>
      <c r="TIC1" s="6"/>
      <c r="TID1" s="6"/>
      <c r="TIE1" s="6"/>
      <c r="TIF1" s="6"/>
      <c r="TIG1" s="6"/>
      <c r="TIH1" s="6"/>
      <c r="TII1" s="6"/>
      <c r="TIJ1" s="6"/>
      <c r="TIK1" s="6"/>
      <c r="TIL1" s="6"/>
      <c r="TIM1" s="6"/>
      <c r="TIN1" s="6"/>
      <c r="TIO1" s="6"/>
      <c r="TIP1" s="6"/>
      <c r="TIQ1" s="6"/>
      <c r="TIR1" s="6"/>
      <c r="TIS1" s="6"/>
      <c r="TIT1" s="6"/>
      <c r="TIU1" s="6"/>
      <c r="TIV1" s="6"/>
      <c r="TIW1" s="6"/>
      <c r="TIX1" s="6"/>
      <c r="TIY1" s="6"/>
      <c r="TIZ1" s="6"/>
      <c r="TJA1" s="6"/>
      <c r="TJB1" s="6"/>
      <c r="TJC1" s="6"/>
      <c r="TJD1" s="6"/>
      <c r="TJE1" s="6"/>
      <c r="TJF1" s="6"/>
      <c r="TJG1" s="6"/>
      <c r="TJH1" s="6"/>
      <c r="TJI1" s="6"/>
      <c r="TJJ1" s="6"/>
      <c r="TJK1" s="6"/>
      <c r="TJL1" s="6"/>
      <c r="TJM1" s="6"/>
      <c r="TJN1" s="6"/>
      <c r="TJO1" s="6"/>
      <c r="TJP1" s="6"/>
      <c r="TJQ1" s="6"/>
      <c r="TJR1" s="6"/>
      <c r="TJS1" s="6"/>
      <c r="TJT1" s="6"/>
      <c r="TJU1" s="6"/>
      <c r="TJV1" s="6"/>
      <c r="TJW1" s="6"/>
      <c r="TJX1" s="6"/>
      <c r="TJY1" s="6"/>
      <c r="TJZ1" s="6"/>
      <c r="TKA1" s="6"/>
      <c r="TKB1" s="6"/>
      <c r="TKC1" s="6"/>
      <c r="TKD1" s="6"/>
      <c r="TKE1" s="6"/>
      <c r="TKF1" s="6"/>
      <c r="TKG1" s="6"/>
      <c r="TKH1" s="6"/>
      <c r="TKI1" s="6"/>
      <c r="TKJ1" s="6"/>
      <c r="TKK1" s="6"/>
      <c r="TKL1" s="6"/>
      <c r="TKM1" s="6"/>
      <c r="TKN1" s="6"/>
      <c r="TKO1" s="6"/>
      <c r="TKP1" s="6"/>
      <c r="TKQ1" s="6"/>
      <c r="TKR1" s="6"/>
      <c r="TKS1" s="6"/>
      <c r="TKT1" s="6"/>
      <c r="TKU1" s="6"/>
      <c r="TKV1" s="6"/>
      <c r="TKW1" s="6"/>
      <c r="TKX1" s="6"/>
      <c r="TKY1" s="6"/>
      <c r="TKZ1" s="6"/>
      <c r="TLA1" s="6"/>
      <c r="TLB1" s="6"/>
      <c r="TLC1" s="6"/>
      <c r="TLD1" s="6"/>
      <c r="TLE1" s="6"/>
      <c r="TLF1" s="6"/>
      <c r="TLG1" s="6"/>
      <c r="TLH1" s="6"/>
      <c r="TLI1" s="6"/>
      <c r="TLJ1" s="6"/>
      <c r="TLK1" s="6"/>
      <c r="TLL1" s="6"/>
      <c r="TLM1" s="6"/>
      <c r="TLN1" s="6"/>
      <c r="TLO1" s="6"/>
      <c r="TLP1" s="6"/>
      <c r="TLQ1" s="6"/>
      <c r="TLR1" s="6"/>
      <c r="TLS1" s="6"/>
      <c r="TLT1" s="6"/>
      <c r="TLU1" s="6"/>
      <c r="TLV1" s="6"/>
      <c r="TLW1" s="6"/>
      <c r="TLX1" s="6"/>
      <c r="TLY1" s="6"/>
      <c r="TLZ1" s="6"/>
      <c r="TMA1" s="6"/>
      <c r="TMB1" s="6"/>
      <c r="TMC1" s="6"/>
      <c r="TMD1" s="6"/>
      <c r="TME1" s="6"/>
      <c r="TMF1" s="6"/>
      <c r="TMG1" s="6"/>
      <c r="TMH1" s="6"/>
      <c r="TMI1" s="6"/>
      <c r="TMJ1" s="6"/>
      <c r="TMK1" s="6"/>
      <c r="TML1" s="6"/>
      <c r="TMM1" s="6"/>
      <c r="TMN1" s="6"/>
      <c r="TMO1" s="6"/>
      <c r="TMP1" s="6"/>
      <c r="TMQ1" s="6"/>
      <c r="TMR1" s="6"/>
      <c r="TMS1" s="6"/>
      <c r="TMT1" s="6"/>
      <c r="TMU1" s="6"/>
      <c r="TMV1" s="6"/>
      <c r="TMW1" s="6"/>
      <c r="TMX1" s="6"/>
      <c r="TMY1" s="6"/>
      <c r="TMZ1" s="6"/>
      <c r="TNA1" s="6"/>
      <c r="TNB1" s="6"/>
      <c r="TNC1" s="6"/>
      <c r="TND1" s="6"/>
      <c r="TNE1" s="6"/>
      <c r="TNF1" s="6"/>
      <c r="TNG1" s="6"/>
      <c r="TNH1" s="6"/>
      <c r="TNI1" s="6"/>
      <c r="TNJ1" s="6"/>
      <c r="TNK1" s="6"/>
      <c r="TNL1" s="6"/>
      <c r="TNM1" s="6"/>
      <c r="TNN1" s="6"/>
      <c r="TNO1" s="6"/>
      <c r="TNP1" s="6"/>
      <c r="TNQ1" s="6"/>
      <c r="TNR1" s="6"/>
      <c r="TNS1" s="6"/>
      <c r="TNT1" s="6"/>
      <c r="TNU1" s="6"/>
      <c r="TNV1" s="6"/>
      <c r="TNW1" s="6"/>
      <c r="TNX1" s="6"/>
      <c r="TNY1" s="6"/>
      <c r="TNZ1" s="6"/>
      <c r="TOA1" s="6"/>
      <c r="TOB1" s="6"/>
      <c r="TOC1" s="6"/>
      <c r="TOD1" s="6"/>
      <c r="TOE1" s="6"/>
      <c r="TOF1" s="6"/>
      <c r="TOG1" s="6"/>
      <c r="TOH1" s="6"/>
      <c r="TOI1" s="6"/>
      <c r="TOJ1" s="6"/>
      <c r="TOK1" s="6"/>
      <c r="TOL1" s="6"/>
      <c r="TOM1" s="6"/>
      <c r="TON1" s="6"/>
      <c r="TOO1" s="6"/>
      <c r="TOP1" s="6"/>
      <c r="TOQ1" s="6"/>
      <c r="TOR1" s="6"/>
      <c r="TOS1" s="6"/>
      <c r="TOT1" s="6"/>
      <c r="TOU1" s="6"/>
      <c r="TOV1" s="6"/>
      <c r="TOW1" s="6"/>
      <c r="TOX1" s="6"/>
      <c r="TOY1" s="6"/>
      <c r="TOZ1" s="6"/>
      <c r="TPA1" s="6"/>
      <c r="TPB1" s="6"/>
      <c r="TPC1" s="6"/>
      <c r="TPD1" s="6"/>
      <c r="TPE1" s="6"/>
      <c r="TPF1" s="6"/>
      <c r="TPG1" s="6"/>
      <c r="TPH1" s="6"/>
      <c r="TPI1" s="6"/>
      <c r="TPJ1" s="6"/>
      <c r="TPK1" s="6"/>
      <c r="TPL1" s="6"/>
      <c r="TPM1" s="6"/>
      <c r="TPN1" s="6"/>
      <c r="TPO1" s="6"/>
      <c r="TPP1" s="6"/>
      <c r="TPQ1" s="6"/>
      <c r="TPR1" s="6"/>
      <c r="TPS1" s="6"/>
      <c r="TPT1" s="6"/>
      <c r="TPU1" s="6"/>
      <c r="TPV1" s="6"/>
      <c r="TPW1" s="6"/>
      <c r="TPX1" s="6"/>
      <c r="TPY1" s="6"/>
      <c r="TPZ1" s="6"/>
      <c r="TQA1" s="6"/>
      <c r="TQB1" s="6"/>
      <c r="TQC1" s="6"/>
      <c r="TQD1" s="6"/>
      <c r="TQE1" s="6"/>
      <c r="TQF1" s="6"/>
      <c r="TQG1" s="6"/>
      <c r="TQH1" s="6"/>
      <c r="TQI1" s="6"/>
      <c r="TQJ1" s="6"/>
      <c r="TQK1" s="6"/>
      <c r="TQL1" s="6"/>
      <c r="TQM1" s="6"/>
      <c r="TQN1" s="6"/>
      <c r="TQO1" s="6"/>
      <c r="TQP1" s="6"/>
      <c r="TQQ1" s="6"/>
      <c r="TQR1" s="6"/>
      <c r="TQS1" s="6"/>
      <c r="TQT1" s="6"/>
      <c r="TQU1" s="6"/>
      <c r="TQV1" s="6"/>
      <c r="TQW1" s="6"/>
      <c r="TQX1" s="6"/>
      <c r="TQY1" s="6"/>
      <c r="TQZ1" s="6"/>
      <c r="TRA1" s="6"/>
      <c r="TRB1" s="6"/>
      <c r="TRC1" s="6"/>
      <c r="TRD1" s="6"/>
      <c r="TRE1" s="6"/>
      <c r="TRF1" s="6"/>
      <c r="TRG1" s="6"/>
      <c r="TRH1" s="6"/>
      <c r="TRI1" s="6"/>
      <c r="TRJ1" s="6"/>
      <c r="TRK1" s="6"/>
      <c r="TRL1" s="6"/>
      <c r="TRM1" s="6"/>
      <c r="TRN1" s="6"/>
      <c r="TRO1" s="6"/>
      <c r="TRP1" s="6"/>
      <c r="TRQ1" s="6"/>
      <c r="TRR1" s="6"/>
      <c r="TRS1" s="6"/>
      <c r="TRT1" s="6"/>
      <c r="TRU1" s="6"/>
      <c r="TRV1" s="6"/>
      <c r="TRW1" s="6"/>
      <c r="TRX1" s="6"/>
      <c r="TRY1" s="6"/>
      <c r="TRZ1" s="6"/>
      <c r="TSA1" s="6"/>
      <c r="TSB1" s="6"/>
      <c r="TSC1" s="6"/>
      <c r="TSD1" s="6"/>
      <c r="TSE1" s="6"/>
      <c r="TSF1" s="6"/>
      <c r="TSG1" s="6"/>
      <c r="TSH1" s="6"/>
      <c r="TSI1" s="6"/>
      <c r="TSJ1" s="6"/>
      <c r="TSK1" s="6"/>
      <c r="TSL1" s="6"/>
      <c r="TSM1" s="6"/>
      <c r="TSN1" s="6"/>
      <c r="TSO1" s="6"/>
      <c r="TSP1" s="6"/>
      <c r="TSQ1" s="6"/>
      <c r="TSR1" s="6"/>
      <c r="TSS1" s="6"/>
      <c r="TST1" s="6"/>
      <c r="TSU1" s="6"/>
      <c r="TSV1" s="6"/>
      <c r="TSW1" s="6"/>
      <c r="TSX1" s="6"/>
      <c r="TSY1" s="6"/>
      <c r="TSZ1" s="6"/>
      <c r="TTA1" s="6"/>
      <c r="TTB1" s="6"/>
      <c r="TTC1" s="6"/>
      <c r="TTD1" s="6"/>
      <c r="TTE1" s="6"/>
      <c r="TTF1" s="6"/>
      <c r="TTG1" s="6"/>
      <c r="TTH1" s="6"/>
      <c r="TTI1" s="6"/>
      <c r="TTJ1" s="6"/>
      <c r="TTK1" s="6"/>
      <c r="TTL1" s="6"/>
      <c r="TTM1" s="6"/>
      <c r="TTN1" s="6"/>
      <c r="TTO1" s="6"/>
      <c r="TTP1" s="6"/>
      <c r="TTQ1" s="6"/>
      <c r="TTR1" s="6"/>
      <c r="TTS1" s="6"/>
      <c r="TTT1" s="6"/>
      <c r="TTU1" s="6"/>
      <c r="TTV1" s="6"/>
      <c r="TTW1" s="6"/>
      <c r="TTX1" s="6"/>
      <c r="TTY1" s="6"/>
      <c r="TTZ1" s="6"/>
      <c r="TUA1" s="6"/>
      <c r="TUB1" s="6"/>
      <c r="TUC1" s="6"/>
      <c r="TUD1" s="6"/>
      <c r="TUE1" s="6"/>
      <c r="TUF1" s="6"/>
      <c r="TUG1" s="6"/>
      <c r="TUH1" s="6"/>
      <c r="TUI1" s="6"/>
      <c r="TUJ1" s="6"/>
      <c r="TUK1" s="6"/>
      <c r="TUL1" s="6"/>
      <c r="TUM1" s="6"/>
      <c r="TUN1" s="6"/>
      <c r="TUO1" s="6"/>
      <c r="TUP1" s="6"/>
      <c r="TUQ1" s="6"/>
      <c r="TUR1" s="6"/>
      <c r="TUS1" s="6"/>
      <c r="TUT1" s="6"/>
      <c r="TUU1" s="6"/>
      <c r="TUV1" s="6"/>
      <c r="TUW1" s="6"/>
      <c r="TUX1" s="6"/>
      <c r="TUY1" s="6"/>
      <c r="TUZ1" s="6"/>
      <c r="TVA1" s="6"/>
      <c r="TVB1" s="6"/>
      <c r="TVC1" s="6"/>
      <c r="TVD1" s="6"/>
      <c r="TVE1" s="6"/>
      <c r="TVF1" s="6"/>
      <c r="TVG1" s="6"/>
      <c r="TVH1" s="6"/>
      <c r="TVI1" s="6"/>
      <c r="TVJ1" s="6"/>
      <c r="TVK1" s="6"/>
      <c r="TVL1" s="6"/>
      <c r="TVM1" s="6"/>
      <c r="TVN1" s="6"/>
      <c r="TVO1" s="6"/>
      <c r="TVP1" s="6"/>
      <c r="TVQ1" s="6"/>
      <c r="TVR1" s="6"/>
      <c r="TVS1" s="6"/>
      <c r="TVT1" s="6"/>
      <c r="TVU1" s="6"/>
      <c r="TVV1" s="6"/>
      <c r="TVW1" s="6"/>
      <c r="TVX1" s="6"/>
      <c r="TVY1" s="6"/>
      <c r="TVZ1" s="6"/>
      <c r="TWA1" s="6"/>
      <c r="TWB1" s="6"/>
      <c r="TWC1" s="6"/>
      <c r="TWD1" s="6"/>
      <c r="TWE1" s="6"/>
      <c r="TWF1" s="6"/>
      <c r="TWG1" s="6"/>
      <c r="TWH1" s="6"/>
      <c r="TWI1" s="6"/>
      <c r="TWJ1" s="6"/>
      <c r="TWK1" s="6"/>
      <c r="TWL1" s="6"/>
      <c r="TWM1" s="6"/>
      <c r="TWN1" s="6"/>
      <c r="TWO1" s="6"/>
      <c r="TWP1" s="6"/>
      <c r="TWQ1" s="6"/>
      <c r="TWR1" s="6"/>
      <c r="TWS1" s="6"/>
      <c r="TWT1" s="6"/>
      <c r="TWU1" s="6"/>
      <c r="TWV1" s="6"/>
      <c r="TWW1" s="6"/>
      <c r="TWX1" s="6"/>
      <c r="TWY1" s="6"/>
      <c r="TWZ1" s="6"/>
      <c r="TXA1" s="6"/>
      <c r="TXB1" s="6"/>
      <c r="TXC1" s="6"/>
      <c r="TXD1" s="6"/>
      <c r="TXE1" s="6"/>
      <c r="TXF1" s="6"/>
      <c r="TXG1" s="6"/>
      <c r="TXH1" s="6"/>
      <c r="TXI1" s="6"/>
      <c r="TXJ1" s="6"/>
      <c r="TXK1" s="6"/>
      <c r="TXL1" s="6"/>
      <c r="TXM1" s="6"/>
      <c r="TXN1" s="6"/>
      <c r="TXO1" s="6"/>
      <c r="TXP1" s="6"/>
      <c r="TXQ1" s="6"/>
      <c r="TXR1" s="6"/>
      <c r="TXS1" s="6"/>
      <c r="TXT1" s="6"/>
      <c r="TXU1" s="6"/>
      <c r="TXV1" s="6"/>
      <c r="TXW1" s="6"/>
      <c r="TXX1" s="6"/>
      <c r="TXY1" s="6"/>
      <c r="TXZ1" s="6"/>
      <c r="TYA1" s="6"/>
      <c r="TYB1" s="6"/>
      <c r="TYC1" s="6"/>
      <c r="TYD1" s="6"/>
      <c r="TYE1" s="6"/>
      <c r="TYF1" s="6"/>
      <c r="TYG1" s="6"/>
      <c r="TYH1" s="6"/>
      <c r="TYI1" s="6"/>
      <c r="TYJ1" s="6"/>
      <c r="TYK1" s="6"/>
      <c r="TYL1" s="6"/>
      <c r="TYM1" s="6"/>
      <c r="TYN1" s="6"/>
      <c r="TYO1" s="6"/>
      <c r="TYP1" s="6"/>
      <c r="TYQ1" s="6"/>
      <c r="TYR1" s="6"/>
      <c r="TYS1" s="6"/>
      <c r="TYT1" s="6"/>
      <c r="TYU1" s="6"/>
      <c r="TYV1" s="6"/>
      <c r="TYW1" s="6"/>
      <c r="TYX1" s="6"/>
      <c r="TYY1" s="6"/>
      <c r="TYZ1" s="6"/>
      <c r="TZA1" s="6"/>
      <c r="TZB1" s="6"/>
      <c r="TZC1" s="6"/>
      <c r="TZD1" s="6"/>
      <c r="TZE1" s="6"/>
      <c r="TZF1" s="6"/>
      <c r="TZG1" s="6"/>
      <c r="TZH1" s="6"/>
      <c r="TZI1" s="6"/>
      <c r="TZJ1" s="6"/>
      <c r="TZK1" s="6"/>
      <c r="TZL1" s="6"/>
      <c r="TZM1" s="6"/>
      <c r="TZN1" s="6"/>
      <c r="TZO1" s="6"/>
      <c r="TZP1" s="6"/>
      <c r="TZQ1" s="6"/>
      <c r="TZR1" s="6"/>
      <c r="TZS1" s="6"/>
      <c r="TZT1" s="6"/>
      <c r="TZU1" s="6"/>
      <c r="TZV1" s="6"/>
      <c r="TZW1" s="6"/>
      <c r="TZX1" s="6"/>
      <c r="TZY1" s="6"/>
      <c r="TZZ1" s="6"/>
      <c r="UAA1" s="6"/>
      <c r="UAB1" s="6"/>
      <c r="UAC1" s="6"/>
      <c r="UAD1" s="6"/>
      <c r="UAE1" s="6"/>
      <c r="UAF1" s="6"/>
      <c r="UAG1" s="6"/>
      <c r="UAH1" s="6"/>
      <c r="UAI1" s="6"/>
      <c r="UAJ1" s="6"/>
      <c r="UAK1" s="6"/>
      <c r="UAL1" s="6"/>
      <c r="UAM1" s="6"/>
      <c r="UAN1" s="6"/>
      <c r="UAO1" s="6"/>
      <c r="UAP1" s="6"/>
      <c r="UAQ1" s="6"/>
      <c r="UAR1" s="6"/>
      <c r="UAS1" s="6"/>
      <c r="UAT1" s="6"/>
      <c r="UAU1" s="6"/>
      <c r="UAV1" s="6"/>
      <c r="UAW1" s="6"/>
      <c r="UAX1" s="6"/>
      <c r="UAY1" s="6"/>
      <c r="UAZ1" s="6"/>
      <c r="UBA1" s="6"/>
      <c r="UBB1" s="6"/>
      <c r="UBC1" s="6"/>
      <c r="UBD1" s="6"/>
      <c r="UBE1" s="6"/>
      <c r="UBF1" s="6"/>
      <c r="UBG1" s="6"/>
      <c r="UBH1" s="6"/>
      <c r="UBI1" s="6"/>
      <c r="UBJ1" s="6"/>
      <c r="UBK1" s="6"/>
      <c r="UBL1" s="6"/>
      <c r="UBM1" s="6"/>
      <c r="UBN1" s="6"/>
      <c r="UBO1" s="6"/>
      <c r="UBP1" s="6"/>
      <c r="UBQ1" s="6"/>
      <c r="UBR1" s="6"/>
      <c r="UBS1" s="6"/>
      <c r="UBT1" s="6"/>
      <c r="UBU1" s="6"/>
      <c r="UBV1" s="6"/>
      <c r="UBW1" s="6"/>
      <c r="UBX1" s="6"/>
      <c r="UBY1" s="6"/>
      <c r="UBZ1" s="6"/>
      <c r="UCA1" s="6"/>
      <c r="UCB1" s="6"/>
      <c r="UCC1" s="6"/>
      <c r="UCD1" s="6"/>
      <c r="UCE1" s="6"/>
      <c r="UCF1" s="6"/>
      <c r="UCG1" s="6"/>
      <c r="UCH1" s="6"/>
      <c r="UCI1" s="6"/>
      <c r="UCJ1" s="6"/>
      <c r="UCK1" s="6"/>
      <c r="UCL1" s="6"/>
      <c r="UCM1" s="6"/>
      <c r="UCN1" s="6"/>
      <c r="UCO1" s="6"/>
      <c r="UCP1" s="6"/>
      <c r="UCQ1" s="6"/>
      <c r="UCR1" s="6"/>
      <c r="UCS1" s="6"/>
      <c r="UCT1" s="6"/>
      <c r="UCU1" s="6"/>
      <c r="UCV1" s="6"/>
      <c r="UCW1" s="6"/>
      <c r="UCX1" s="6"/>
      <c r="UCY1" s="6"/>
      <c r="UCZ1" s="6"/>
      <c r="UDA1" s="6"/>
      <c r="UDB1" s="6"/>
      <c r="UDC1" s="6"/>
      <c r="UDD1" s="6"/>
      <c r="UDE1" s="6"/>
      <c r="UDF1" s="6"/>
      <c r="UDG1" s="6"/>
      <c r="UDH1" s="6"/>
      <c r="UDI1" s="6"/>
      <c r="UDJ1" s="6"/>
      <c r="UDK1" s="6"/>
      <c r="UDL1" s="6"/>
      <c r="UDM1" s="6"/>
      <c r="UDN1" s="6"/>
      <c r="UDO1" s="6"/>
      <c r="UDP1" s="6"/>
      <c r="UDQ1" s="6"/>
      <c r="UDR1" s="6"/>
      <c r="UDS1" s="6"/>
      <c r="UDT1" s="6"/>
      <c r="UDU1" s="6"/>
      <c r="UDV1" s="6"/>
      <c r="UDW1" s="6"/>
      <c r="UDX1" s="6"/>
      <c r="UDY1" s="6"/>
      <c r="UDZ1" s="6"/>
      <c r="UEA1" s="6"/>
      <c r="UEB1" s="6"/>
      <c r="UEC1" s="6"/>
      <c r="UED1" s="6"/>
      <c r="UEE1" s="6"/>
      <c r="UEF1" s="6"/>
      <c r="UEG1" s="6"/>
      <c r="UEH1" s="6"/>
      <c r="UEI1" s="6"/>
      <c r="UEJ1" s="6"/>
      <c r="UEK1" s="6"/>
      <c r="UEL1" s="6"/>
      <c r="UEM1" s="6"/>
      <c r="UEN1" s="6"/>
      <c r="UEO1" s="6"/>
      <c r="UEP1" s="6"/>
      <c r="UEQ1" s="6"/>
      <c r="UER1" s="6"/>
      <c r="UES1" s="6"/>
      <c r="UET1" s="6"/>
      <c r="UEU1" s="6"/>
      <c r="UEV1" s="6"/>
      <c r="UEW1" s="6"/>
      <c r="UEX1" s="6"/>
      <c r="UEY1" s="6"/>
      <c r="UEZ1" s="6"/>
      <c r="UFA1" s="6"/>
      <c r="UFB1" s="6"/>
      <c r="UFC1" s="6"/>
      <c r="UFD1" s="6"/>
      <c r="UFE1" s="6"/>
      <c r="UFF1" s="6"/>
      <c r="UFG1" s="6"/>
      <c r="UFH1" s="6"/>
      <c r="UFI1" s="6"/>
      <c r="UFJ1" s="6"/>
      <c r="UFK1" s="6"/>
      <c r="UFL1" s="6"/>
      <c r="UFM1" s="6"/>
      <c r="UFN1" s="6"/>
      <c r="UFO1" s="6"/>
      <c r="UFP1" s="6"/>
      <c r="UFQ1" s="6"/>
      <c r="UFR1" s="6"/>
      <c r="UFS1" s="6"/>
      <c r="UFT1" s="6"/>
      <c r="UFU1" s="6"/>
      <c r="UFV1" s="6"/>
      <c r="UFW1" s="6"/>
      <c r="UFX1" s="6"/>
      <c r="UFY1" s="6"/>
      <c r="UFZ1" s="6"/>
      <c r="UGA1" s="6"/>
      <c r="UGB1" s="6"/>
      <c r="UGC1" s="6"/>
      <c r="UGD1" s="6"/>
      <c r="UGE1" s="6"/>
      <c r="UGF1" s="6"/>
      <c r="UGG1" s="6"/>
      <c r="UGH1" s="6"/>
      <c r="UGI1" s="6"/>
      <c r="UGJ1" s="6"/>
      <c r="UGK1" s="6"/>
      <c r="UGL1" s="6"/>
      <c r="UGM1" s="6"/>
      <c r="UGN1" s="6"/>
      <c r="UGO1" s="6"/>
      <c r="UGP1" s="6"/>
      <c r="UGQ1" s="6"/>
      <c r="UGR1" s="6"/>
      <c r="UGS1" s="6"/>
      <c r="UGT1" s="6"/>
      <c r="UGU1" s="6"/>
      <c r="UGV1" s="6"/>
      <c r="UGW1" s="6"/>
      <c r="UGX1" s="6"/>
      <c r="UGY1" s="6"/>
      <c r="UGZ1" s="6"/>
      <c r="UHA1" s="6"/>
      <c r="UHB1" s="6"/>
      <c r="UHC1" s="6"/>
      <c r="UHD1" s="6"/>
      <c r="UHE1" s="6"/>
      <c r="UHF1" s="6"/>
      <c r="UHG1" s="6"/>
      <c r="UHH1" s="6"/>
      <c r="UHI1" s="6"/>
      <c r="UHJ1" s="6"/>
      <c r="UHK1" s="6"/>
      <c r="UHL1" s="6"/>
      <c r="UHM1" s="6"/>
      <c r="UHN1" s="6"/>
      <c r="UHO1" s="6"/>
      <c r="UHP1" s="6"/>
      <c r="UHQ1" s="6"/>
      <c r="UHR1" s="6"/>
      <c r="UHS1" s="6"/>
      <c r="UHT1" s="6"/>
      <c r="UHU1" s="6"/>
      <c r="UHV1" s="6"/>
      <c r="UHW1" s="6"/>
      <c r="UHX1" s="6"/>
      <c r="UHY1" s="6"/>
      <c r="UHZ1" s="6"/>
      <c r="UIA1" s="6"/>
      <c r="UIB1" s="6"/>
      <c r="UIC1" s="6"/>
      <c r="UID1" s="6"/>
      <c r="UIE1" s="6"/>
      <c r="UIF1" s="6"/>
      <c r="UIG1" s="6"/>
      <c r="UIH1" s="6"/>
      <c r="UII1" s="6"/>
      <c r="UIJ1" s="6"/>
      <c r="UIK1" s="6"/>
      <c r="UIL1" s="6"/>
      <c r="UIM1" s="6"/>
      <c r="UIN1" s="6"/>
      <c r="UIO1" s="6"/>
      <c r="UIP1" s="6"/>
      <c r="UIQ1" s="6"/>
      <c r="UIR1" s="6"/>
      <c r="UIS1" s="6"/>
      <c r="UIT1" s="6"/>
      <c r="UIU1" s="6"/>
      <c r="UIV1" s="6"/>
      <c r="UIW1" s="6"/>
      <c r="UIX1" s="6"/>
      <c r="UIY1" s="6"/>
      <c r="UIZ1" s="6"/>
      <c r="UJA1" s="6"/>
      <c r="UJB1" s="6"/>
      <c r="UJC1" s="6"/>
      <c r="UJD1" s="6"/>
      <c r="UJE1" s="6"/>
      <c r="UJF1" s="6"/>
      <c r="UJG1" s="6"/>
      <c r="UJH1" s="6"/>
      <c r="UJI1" s="6"/>
      <c r="UJJ1" s="6"/>
      <c r="UJK1" s="6"/>
      <c r="UJL1" s="6"/>
      <c r="UJM1" s="6"/>
      <c r="UJN1" s="6"/>
      <c r="UJO1" s="6"/>
      <c r="UJP1" s="6"/>
      <c r="UJQ1" s="6"/>
      <c r="UJR1" s="6"/>
      <c r="UJS1" s="6"/>
      <c r="UJT1" s="6"/>
      <c r="UJU1" s="6"/>
      <c r="UJV1" s="6"/>
      <c r="UJW1" s="6"/>
      <c r="UJX1" s="6"/>
      <c r="UJY1" s="6"/>
      <c r="UJZ1" s="6"/>
      <c r="UKA1" s="6"/>
      <c r="UKB1" s="6"/>
      <c r="UKC1" s="6"/>
      <c r="UKD1" s="6"/>
      <c r="UKE1" s="6"/>
      <c r="UKF1" s="6"/>
      <c r="UKG1" s="6"/>
      <c r="UKH1" s="6"/>
      <c r="UKI1" s="6"/>
      <c r="UKJ1" s="6"/>
      <c r="UKK1" s="6"/>
      <c r="UKL1" s="6"/>
      <c r="UKM1" s="6"/>
      <c r="UKN1" s="6"/>
      <c r="UKO1" s="6"/>
      <c r="UKP1" s="6"/>
      <c r="UKQ1" s="6"/>
      <c r="UKR1" s="6"/>
      <c r="UKS1" s="6"/>
      <c r="UKT1" s="6"/>
      <c r="UKU1" s="6"/>
      <c r="UKV1" s="6"/>
      <c r="UKW1" s="6"/>
      <c r="UKX1" s="6"/>
      <c r="UKY1" s="6"/>
      <c r="UKZ1" s="6"/>
      <c r="ULA1" s="6"/>
      <c r="ULB1" s="6"/>
      <c r="ULC1" s="6"/>
      <c r="ULD1" s="6"/>
      <c r="ULE1" s="6"/>
      <c r="ULF1" s="6"/>
      <c r="ULG1" s="6"/>
      <c r="ULH1" s="6"/>
      <c r="ULI1" s="6"/>
      <c r="ULJ1" s="6"/>
      <c r="ULK1" s="6"/>
      <c r="ULL1" s="6"/>
      <c r="ULM1" s="6"/>
      <c r="ULN1" s="6"/>
      <c r="ULO1" s="6"/>
      <c r="ULP1" s="6"/>
      <c r="ULQ1" s="6"/>
      <c r="ULR1" s="6"/>
      <c r="ULS1" s="6"/>
      <c r="ULT1" s="6"/>
      <c r="ULU1" s="6"/>
      <c r="ULV1" s="6"/>
      <c r="ULW1" s="6"/>
      <c r="ULX1" s="6"/>
      <c r="ULY1" s="6"/>
      <c r="ULZ1" s="6"/>
      <c r="UMA1" s="6"/>
      <c r="UMB1" s="6"/>
      <c r="UMC1" s="6"/>
      <c r="UMD1" s="6"/>
      <c r="UME1" s="6"/>
      <c r="UMF1" s="6"/>
      <c r="UMG1" s="6"/>
      <c r="UMH1" s="6"/>
      <c r="UMI1" s="6"/>
      <c r="UMJ1" s="6"/>
      <c r="UMK1" s="6"/>
      <c r="UML1" s="6"/>
      <c r="UMM1" s="6"/>
      <c r="UMN1" s="6"/>
      <c r="UMO1" s="6"/>
      <c r="UMP1" s="6"/>
      <c r="UMQ1" s="6"/>
      <c r="UMR1" s="6"/>
      <c r="UMS1" s="6"/>
      <c r="UMT1" s="6"/>
      <c r="UMU1" s="6"/>
      <c r="UMV1" s="6"/>
      <c r="UMW1" s="6"/>
      <c r="UMX1" s="6"/>
      <c r="UMY1" s="6"/>
      <c r="UMZ1" s="6"/>
      <c r="UNA1" s="6"/>
      <c r="UNB1" s="6"/>
      <c r="UNC1" s="6"/>
      <c r="UND1" s="6"/>
      <c r="UNE1" s="6"/>
      <c r="UNF1" s="6"/>
      <c r="UNG1" s="6"/>
      <c r="UNH1" s="6"/>
      <c r="UNI1" s="6"/>
      <c r="UNJ1" s="6"/>
      <c r="UNK1" s="6"/>
      <c r="UNL1" s="6"/>
      <c r="UNM1" s="6"/>
      <c r="UNN1" s="6"/>
      <c r="UNO1" s="6"/>
      <c r="UNP1" s="6"/>
      <c r="UNQ1" s="6"/>
      <c r="UNR1" s="6"/>
      <c r="UNS1" s="6"/>
      <c r="UNT1" s="6"/>
      <c r="UNU1" s="6"/>
      <c r="UNV1" s="6"/>
      <c r="UNW1" s="6"/>
      <c r="UNX1" s="6"/>
      <c r="UNY1" s="6"/>
      <c r="UNZ1" s="6"/>
      <c r="UOA1" s="6"/>
      <c r="UOB1" s="6"/>
      <c r="UOC1" s="6"/>
      <c r="UOD1" s="6"/>
      <c r="UOE1" s="6"/>
      <c r="UOF1" s="6"/>
      <c r="UOG1" s="6"/>
      <c r="UOH1" s="6"/>
      <c r="UOI1" s="6"/>
      <c r="UOJ1" s="6"/>
      <c r="UOK1" s="6"/>
      <c r="UOL1" s="6"/>
      <c r="UOM1" s="6"/>
      <c r="UON1" s="6"/>
      <c r="UOO1" s="6"/>
      <c r="UOP1" s="6"/>
      <c r="UOQ1" s="6"/>
      <c r="UOR1" s="6"/>
      <c r="UOS1" s="6"/>
      <c r="UOT1" s="6"/>
      <c r="UOU1" s="6"/>
      <c r="UOV1" s="6"/>
      <c r="UOW1" s="6"/>
      <c r="UOX1" s="6"/>
      <c r="UOY1" s="6"/>
      <c r="UOZ1" s="6"/>
      <c r="UPA1" s="6"/>
      <c r="UPB1" s="6"/>
      <c r="UPC1" s="6"/>
      <c r="UPD1" s="6"/>
      <c r="UPE1" s="6"/>
      <c r="UPF1" s="6"/>
      <c r="UPG1" s="6"/>
      <c r="UPH1" s="6"/>
      <c r="UPI1" s="6"/>
      <c r="UPJ1" s="6"/>
      <c r="UPK1" s="6"/>
      <c r="UPL1" s="6"/>
      <c r="UPM1" s="6"/>
      <c r="UPN1" s="6"/>
      <c r="UPO1" s="6"/>
      <c r="UPP1" s="6"/>
      <c r="UPQ1" s="6"/>
      <c r="UPR1" s="6"/>
      <c r="UPS1" s="6"/>
      <c r="UPT1" s="6"/>
      <c r="UPU1" s="6"/>
      <c r="UPV1" s="6"/>
      <c r="UPW1" s="6"/>
      <c r="UPX1" s="6"/>
      <c r="UPY1" s="6"/>
      <c r="UPZ1" s="6"/>
      <c r="UQA1" s="6"/>
      <c r="UQB1" s="6"/>
      <c r="UQC1" s="6"/>
      <c r="UQD1" s="6"/>
      <c r="UQE1" s="6"/>
      <c r="UQF1" s="6"/>
      <c r="UQG1" s="6"/>
      <c r="UQH1" s="6"/>
      <c r="UQI1" s="6"/>
      <c r="UQJ1" s="6"/>
      <c r="UQK1" s="6"/>
      <c r="UQL1" s="6"/>
      <c r="UQM1" s="6"/>
      <c r="UQN1" s="6"/>
      <c r="UQO1" s="6"/>
      <c r="UQP1" s="6"/>
      <c r="UQQ1" s="6"/>
      <c r="UQR1" s="6"/>
      <c r="UQS1" s="6"/>
      <c r="UQT1" s="6"/>
      <c r="UQU1" s="6"/>
      <c r="UQV1" s="6"/>
      <c r="UQW1" s="6"/>
      <c r="UQX1" s="6"/>
      <c r="UQY1" s="6"/>
      <c r="UQZ1" s="6"/>
      <c r="URA1" s="6"/>
      <c r="URB1" s="6"/>
      <c r="URC1" s="6"/>
      <c r="URD1" s="6"/>
      <c r="URE1" s="6"/>
      <c r="URF1" s="6"/>
      <c r="URG1" s="6"/>
      <c r="URH1" s="6"/>
      <c r="URI1" s="6"/>
      <c r="URJ1" s="6"/>
      <c r="URK1" s="6"/>
      <c r="URL1" s="6"/>
      <c r="URM1" s="6"/>
      <c r="URN1" s="6"/>
      <c r="URO1" s="6"/>
      <c r="URP1" s="6"/>
      <c r="URQ1" s="6"/>
      <c r="URR1" s="6"/>
      <c r="URS1" s="6"/>
      <c r="URT1" s="6"/>
      <c r="URU1" s="6"/>
      <c r="URV1" s="6"/>
      <c r="URW1" s="6"/>
      <c r="URX1" s="6"/>
      <c r="URY1" s="6"/>
      <c r="URZ1" s="6"/>
      <c r="USA1" s="6"/>
      <c r="USB1" s="6"/>
      <c r="USC1" s="6"/>
      <c r="USD1" s="6"/>
      <c r="USE1" s="6"/>
      <c r="USF1" s="6"/>
      <c r="USG1" s="6"/>
      <c r="USH1" s="6"/>
      <c r="USI1" s="6"/>
      <c r="USJ1" s="6"/>
      <c r="USK1" s="6"/>
      <c r="USL1" s="6"/>
      <c r="USM1" s="6"/>
      <c r="USN1" s="6"/>
      <c r="USO1" s="6"/>
      <c r="USP1" s="6"/>
      <c r="USQ1" s="6"/>
      <c r="USR1" s="6"/>
      <c r="USS1" s="6"/>
      <c r="UST1" s="6"/>
      <c r="USU1" s="6"/>
      <c r="USV1" s="6"/>
      <c r="USW1" s="6"/>
      <c r="USX1" s="6"/>
      <c r="USY1" s="6"/>
      <c r="USZ1" s="6"/>
      <c r="UTA1" s="6"/>
      <c r="UTB1" s="6"/>
      <c r="UTC1" s="6"/>
      <c r="UTD1" s="6"/>
      <c r="UTE1" s="6"/>
      <c r="UTF1" s="6"/>
      <c r="UTG1" s="6"/>
      <c r="UTH1" s="6"/>
      <c r="UTI1" s="6"/>
      <c r="UTJ1" s="6"/>
      <c r="UTK1" s="6"/>
      <c r="UTL1" s="6"/>
      <c r="UTM1" s="6"/>
      <c r="UTN1" s="6"/>
      <c r="UTO1" s="6"/>
      <c r="UTP1" s="6"/>
      <c r="UTQ1" s="6"/>
      <c r="UTR1" s="6"/>
      <c r="UTS1" s="6"/>
      <c r="UTT1" s="6"/>
      <c r="UTU1" s="6"/>
      <c r="UTV1" s="6"/>
      <c r="UTW1" s="6"/>
      <c r="UTX1" s="6"/>
      <c r="UTY1" s="6"/>
      <c r="UTZ1" s="6"/>
      <c r="UUA1" s="6"/>
      <c r="UUB1" s="6"/>
      <c r="UUC1" s="6"/>
      <c r="UUD1" s="6"/>
      <c r="UUE1" s="6"/>
      <c r="UUF1" s="6"/>
      <c r="UUG1" s="6"/>
      <c r="UUH1" s="6"/>
      <c r="UUI1" s="6"/>
      <c r="UUJ1" s="6"/>
      <c r="UUK1" s="6"/>
      <c r="UUL1" s="6"/>
      <c r="UUM1" s="6"/>
      <c r="UUN1" s="6"/>
      <c r="UUO1" s="6"/>
      <c r="UUP1" s="6"/>
      <c r="UUQ1" s="6"/>
      <c r="UUR1" s="6"/>
      <c r="UUS1" s="6"/>
      <c r="UUT1" s="6"/>
      <c r="UUU1" s="6"/>
      <c r="UUV1" s="6"/>
      <c r="UUW1" s="6"/>
      <c r="UUX1" s="6"/>
      <c r="UUY1" s="6"/>
      <c r="UUZ1" s="6"/>
      <c r="UVA1" s="6"/>
      <c r="UVB1" s="6"/>
      <c r="UVC1" s="6"/>
      <c r="UVD1" s="6"/>
      <c r="UVE1" s="6"/>
      <c r="UVF1" s="6"/>
      <c r="UVG1" s="6"/>
      <c r="UVH1" s="6"/>
      <c r="UVI1" s="6"/>
      <c r="UVJ1" s="6"/>
      <c r="UVK1" s="6"/>
      <c r="UVL1" s="6"/>
      <c r="UVM1" s="6"/>
      <c r="UVN1" s="6"/>
      <c r="UVO1" s="6"/>
      <c r="UVP1" s="6"/>
      <c r="UVQ1" s="6"/>
      <c r="UVR1" s="6"/>
      <c r="UVS1" s="6"/>
      <c r="UVT1" s="6"/>
      <c r="UVU1" s="6"/>
      <c r="UVV1" s="6"/>
      <c r="UVW1" s="6"/>
      <c r="UVX1" s="6"/>
      <c r="UVY1" s="6"/>
      <c r="UVZ1" s="6"/>
      <c r="UWA1" s="6"/>
      <c r="UWB1" s="6"/>
      <c r="UWC1" s="6"/>
      <c r="UWD1" s="6"/>
      <c r="UWE1" s="6"/>
      <c r="UWF1" s="6"/>
      <c r="UWG1" s="6"/>
      <c r="UWH1" s="6"/>
      <c r="UWI1" s="6"/>
      <c r="UWJ1" s="6"/>
      <c r="UWK1" s="6"/>
      <c r="UWL1" s="6"/>
      <c r="UWM1" s="6"/>
      <c r="UWN1" s="6"/>
      <c r="UWO1" s="6"/>
      <c r="UWP1" s="6"/>
      <c r="UWQ1" s="6"/>
      <c r="UWR1" s="6"/>
      <c r="UWS1" s="6"/>
      <c r="UWT1" s="6"/>
      <c r="UWU1" s="6"/>
      <c r="UWV1" s="6"/>
      <c r="UWW1" s="6"/>
      <c r="UWX1" s="6"/>
      <c r="UWY1" s="6"/>
      <c r="UWZ1" s="6"/>
      <c r="UXA1" s="6"/>
      <c r="UXB1" s="6"/>
      <c r="UXC1" s="6"/>
      <c r="UXD1" s="6"/>
      <c r="UXE1" s="6"/>
      <c r="UXF1" s="6"/>
      <c r="UXG1" s="6"/>
      <c r="UXH1" s="6"/>
      <c r="UXI1" s="6"/>
      <c r="UXJ1" s="6"/>
      <c r="UXK1" s="6"/>
      <c r="UXL1" s="6"/>
      <c r="UXM1" s="6"/>
      <c r="UXN1" s="6"/>
      <c r="UXO1" s="6"/>
      <c r="UXP1" s="6"/>
      <c r="UXQ1" s="6"/>
      <c r="UXR1" s="6"/>
      <c r="UXS1" s="6"/>
      <c r="UXT1" s="6"/>
      <c r="UXU1" s="6"/>
      <c r="UXV1" s="6"/>
      <c r="UXW1" s="6"/>
      <c r="UXX1" s="6"/>
      <c r="UXY1" s="6"/>
      <c r="UXZ1" s="6"/>
      <c r="UYA1" s="6"/>
      <c r="UYB1" s="6"/>
      <c r="UYC1" s="6"/>
      <c r="UYD1" s="6"/>
      <c r="UYE1" s="6"/>
      <c r="UYF1" s="6"/>
      <c r="UYG1" s="6"/>
      <c r="UYH1" s="6"/>
      <c r="UYI1" s="6"/>
      <c r="UYJ1" s="6"/>
      <c r="UYK1" s="6"/>
      <c r="UYL1" s="6"/>
      <c r="UYM1" s="6"/>
      <c r="UYN1" s="6"/>
      <c r="UYO1" s="6"/>
      <c r="UYP1" s="6"/>
      <c r="UYQ1" s="6"/>
      <c r="UYR1" s="6"/>
      <c r="UYS1" s="6"/>
      <c r="UYT1" s="6"/>
      <c r="UYU1" s="6"/>
      <c r="UYV1" s="6"/>
      <c r="UYW1" s="6"/>
      <c r="UYX1" s="6"/>
      <c r="UYY1" s="6"/>
      <c r="UYZ1" s="6"/>
      <c r="UZA1" s="6"/>
      <c r="UZB1" s="6"/>
      <c r="UZC1" s="6"/>
      <c r="UZD1" s="6"/>
      <c r="UZE1" s="6"/>
      <c r="UZF1" s="6"/>
      <c r="UZG1" s="6"/>
      <c r="UZH1" s="6"/>
      <c r="UZI1" s="6"/>
      <c r="UZJ1" s="6"/>
      <c r="UZK1" s="6"/>
      <c r="UZL1" s="6"/>
      <c r="UZM1" s="6"/>
      <c r="UZN1" s="6"/>
      <c r="UZO1" s="6"/>
      <c r="UZP1" s="6"/>
      <c r="UZQ1" s="6"/>
      <c r="UZR1" s="6"/>
      <c r="UZS1" s="6"/>
      <c r="UZT1" s="6"/>
      <c r="UZU1" s="6"/>
      <c r="UZV1" s="6"/>
      <c r="UZW1" s="6"/>
      <c r="UZX1" s="6"/>
      <c r="UZY1" s="6"/>
      <c r="UZZ1" s="6"/>
      <c r="VAA1" s="6"/>
      <c r="VAB1" s="6"/>
      <c r="VAC1" s="6"/>
      <c r="VAD1" s="6"/>
      <c r="VAE1" s="6"/>
      <c r="VAF1" s="6"/>
      <c r="VAG1" s="6"/>
      <c r="VAH1" s="6"/>
      <c r="VAI1" s="6"/>
      <c r="VAJ1" s="6"/>
      <c r="VAK1" s="6"/>
      <c r="VAL1" s="6"/>
      <c r="VAM1" s="6"/>
      <c r="VAN1" s="6"/>
      <c r="VAO1" s="6"/>
      <c r="VAP1" s="6"/>
      <c r="VAQ1" s="6"/>
      <c r="VAR1" s="6"/>
      <c r="VAS1" s="6"/>
      <c r="VAT1" s="6"/>
      <c r="VAU1" s="6"/>
      <c r="VAV1" s="6"/>
      <c r="VAW1" s="6"/>
      <c r="VAX1" s="6"/>
      <c r="VAY1" s="6"/>
      <c r="VAZ1" s="6"/>
      <c r="VBA1" s="6"/>
      <c r="VBB1" s="6"/>
      <c r="VBC1" s="6"/>
      <c r="VBD1" s="6"/>
      <c r="VBE1" s="6"/>
      <c r="VBF1" s="6"/>
      <c r="VBG1" s="6"/>
      <c r="VBH1" s="6"/>
      <c r="VBI1" s="6"/>
      <c r="VBJ1" s="6"/>
      <c r="VBK1" s="6"/>
      <c r="VBL1" s="6"/>
      <c r="VBM1" s="6"/>
      <c r="VBN1" s="6"/>
      <c r="VBO1" s="6"/>
      <c r="VBP1" s="6"/>
      <c r="VBQ1" s="6"/>
      <c r="VBR1" s="6"/>
      <c r="VBS1" s="6"/>
      <c r="VBT1" s="6"/>
      <c r="VBU1" s="6"/>
      <c r="VBV1" s="6"/>
      <c r="VBW1" s="6"/>
      <c r="VBX1" s="6"/>
      <c r="VBY1" s="6"/>
      <c r="VBZ1" s="6"/>
      <c r="VCA1" s="6"/>
      <c r="VCB1" s="6"/>
      <c r="VCC1" s="6"/>
      <c r="VCD1" s="6"/>
      <c r="VCE1" s="6"/>
      <c r="VCF1" s="6"/>
      <c r="VCG1" s="6"/>
      <c r="VCH1" s="6"/>
      <c r="VCI1" s="6"/>
      <c r="VCJ1" s="6"/>
      <c r="VCK1" s="6"/>
      <c r="VCL1" s="6"/>
      <c r="VCM1" s="6"/>
      <c r="VCN1" s="6"/>
      <c r="VCO1" s="6"/>
      <c r="VCP1" s="6"/>
      <c r="VCQ1" s="6"/>
      <c r="VCR1" s="6"/>
      <c r="VCS1" s="6"/>
      <c r="VCT1" s="6"/>
      <c r="VCU1" s="6"/>
      <c r="VCV1" s="6"/>
      <c r="VCW1" s="6"/>
      <c r="VCX1" s="6"/>
      <c r="VCY1" s="6"/>
      <c r="VCZ1" s="6"/>
      <c r="VDA1" s="6"/>
      <c r="VDB1" s="6"/>
      <c r="VDC1" s="6"/>
      <c r="VDD1" s="6"/>
      <c r="VDE1" s="6"/>
      <c r="VDF1" s="6"/>
      <c r="VDG1" s="6"/>
      <c r="VDH1" s="6"/>
      <c r="VDI1" s="6"/>
      <c r="VDJ1" s="6"/>
      <c r="VDK1" s="6"/>
      <c r="VDL1" s="6"/>
      <c r="VDM1" s="6"/>
      <c r="VDN1" s="6"/>
      <c r="VDO1" s="6"/>
      <c r="VDP1" s="6"/>
      <c r="VDQ1" s="6"/>
      <c r="VDR1" s="6"/>
      <c r="VDS1" s="6"/>
      <c r="VDT1" s="6"/>
      <c r="VDU1" s="6"/>
      <c r="VDV1" s="6"/>
      <c r="VDW1" s="6"/>
      <c r="VDX1" s="6"/>
      <c r="VDY1" s="6"/>
      <c r="VDZ1" s="6"/>
      <c r="VEA1" s="6"/>
      <c r="VEB1" s="6"/>
      <c r="VEC1" s="6"/>
      <c r="VED1" s="6"/>
      <c r="VEE1" s="6"/>
      <c r="VEF1" s="6"/>
      <c r="VEG1" s="6"/>
      <c r="VEH1" s="6"/>
      <c r="VEI1" s="6"/>
      <c r="VEJ1" s="6"/>
      <c r="VEK1" s="6"/>
      <c r="VEL1" s="6"/>
      <c r="VEM1" s="6"/>
      <c r="VEN1" s="6"/>
      <c r="VEO1" s="6"/>
      <c r="VEP1" s="6"/>
      <c r="VEQ1" s="6"/>
      <c r="VER1" s="6"/>
      <c r="VES1" s="6"/>
      <c r="VET1" s="6"/>
      <c r="VEU1" s="6"/>
      <c r="VEV1" s="6"/>
      <c r="VEW1" s="6"/>
      <c r="VEX1" s="6"/>
      <c r="VEY1" s="6"/>
      <c r="VEZ1" s="6"/>
      <c r="VFA1" s="6"/>
      <c r="VFB1" s="6"/>
      <c r="VFC1" s="6"/>
      <c r="VFD1" s="6"/>
      <c r="VFE1" s="6"/>
      <c r="VFF1" s="6"/>
      <c r="VFG1" s="6"/>
      <c r="VFH1" s="6"/>
      <c r="VFI1" s="6"/>
      <c r="VFJ1" s="6"/>
      <c r="VFK1" s="6"/>
      <c r="VFL1" s="6"/>
      <c r="VFM1" s="6"/>
      <c r="VFN1" s="6"/>
      <c r="VFO1" s="6"/>
      <c r="VFP1" s="6"/>
      <c r="VFQ1" s="6"/>
      <c r="VFR1" s="6"/>
      <c r="VFS1" s="6"/>
      <c r="VFT1" s="6"/>
      <c r="VFU1" s="6"/>
      <c r="VFV1" s="6"/>
      <c r="VFW1" s="6"/>
      <c r="VFX1" s="6"/>
      <c r="VFY1" s="6"/>
      <c r="VFZ1" s="6"/>
      <c r="VGA1" s="6"/>
      <c r="VGB1" s="6"/>
      <c r="VGC1" s="6"/>
      <c r="VGD1" s="6"/>
      <c r="VGE1" s="6"/>
      <c r="VGF1" s="6"/>
      <c r="VGG1" s="6"/>
      <c r="VGH1" s="6"/>
      <c r="VGI1" s="6"/>
      <c r="VGJ1" s="6"/>
      <c r="VGK1" s="6"/>
      <c r="VGL1" s="6"/>
      <c r="VGM1" s="6"/>
      <c r="VGN1" s="6"/>
      <c r="VGO1" s="6"/>
      <c r="VGP1" s="6"/>
      <c r="VGQ1" s="6"/>
      <c r="VGR1" s="6"/>
      <c r="VGS1" s="6"/>
      <c r="VGT1" s="6"/>
      <c r="VGU1" s="6"/>
      <c r="VGV1" s="6"/>
      <c r="VGW1" s="6"/>
      <c r="VGX1" s="6"/>
      <c r="VGY1" s="6"/>
      <c r="VGZ1" s="6"/>
      <c r="VHA1" s="6"/>
      <c r="VHB1" s="6"/>
      <c r="VHC1" s="6"/>
      <c r="VHD1" s="6"/>
      <c r="VHE1" s="6"/>
      <c r="VHF1" s="6"/>
      <c r="VHG1" s="6"/>
      <c r="VHH1" s="6"/>
      <c r="VHI1" s="6"/>
      <c r="VHJ1" s="6"/>
      <c r="VHK1" s="6"/>
      <c r="VHL1" s="6"/>
      <c r="VHM1" s="6"/>
      <c r="VHN1" s="6"/>
      <c r="VHO1" s="6"/>
      <c r="VHP1" s="6"/>
      <c r="VHQ1" s="6"/>
      <c r="VHR1" s="6"/>
      <c r="VHS1" s="6"/>
      <c r="VHT1" s="6"/>
      <c r="VHU1" s="6"/>
      <c r="VHV1" s="6"/>
      <c r="VHW1" s="6"/>
      <c r="VHX1" s="6"/>
      <c r="VHY1" s="6"/>
      <c r="VHZ1" s="6"/>
      <c r="VIA1" s="6"/>
      <c r="VIB1" s="6"/>
      <c r="VIC1" s="6"/>
      <c r="VID1" s="6"/>
      <c r="VIE1" s="6"/>
      <c r="VIF1" s="6"/>
      <c r="VIG1" s="6"/>
      <c r="VIH1" s="6"/>
      <c r="VII1" s="6"/>
      <c r="VIJ1" s="6"/>
      <c r="VIK1" s="6"/>
      <c r="VIL1" s="6"/>
      <c r="VIM1" s="6"/>
      <c r="VIN1" s="6"/>
      <c r="VIO1" s="6"/>
      <c r="VIP1" s="6"/>
      <c r="VIQ1" s="6"/>
      <c r="VIR1" s="6"/>
      <c r="VIS1" s="6"/>
      <c r="VIT1" s="6"/>
      <c r="VIU1" s="6"/>
      <c r="VIV1" s="6"/>
      <c r="VIW1" s="6"/>
      <c r="VIX1" s="6"/>
      <c r="VIY1" s="6"/>
      <c r="VIZ1" s="6"/>
      <c r="VJA1" s="6"/>
      <c r="VJB1" s="6"/>
      <c r="VJC1" s="6"/>
      <c r="VJD1" s="6"/>
      <c r="VJE1" s="6"/>
      <c r="VJF1" s="6"/>
      <c r="VJG1" s="6"/>
      <c r="VJH1" s="6"/>
      <c r="VJI1" s="6"/>
      <c r="VJJ1" s="6"/>
      <c r="VJK1" s="6"/>
      <c r="VJL1" s="6"/>
      <c r="VJM1" s="6"/>
      <c r="VJN1" s="6"/>
      <c r="VJO1" s="6"/>
      <c r="VJP1" s="6"/>
      <c r="VJQ1" s="6"/>
      <c r="VJR1" s="6"/>
      <c r="VJS1" s="6"/>
      <c r="VJT1" s="6"/>
      <c r="VJU1" s="6"/>
      <c r="VJV1" s="6"/>
      <c r="VJW1" s="6"/>
      <c r="VJX1" s="6"/>
      <c r="VJY1" s="6"/>
      <c r="VJZ1" s="6"/>
      <c r="VKA1" s="6"/>
      <c r="VKB1" s="6"/>
      <c r="VKC1" s="6"/>
      <c r="VKD1" s="6"/>
      <c r="VKE1" s="6"/>
      <c r="VKF1" s="6"/>
      <c r="VKG1" s="6"/>
      <c r="VKH1" s="6"/>
      <c r="VKI1" s="6"/>
      <c r="VKJ1" s="6"/>
      <c r="VKK1" s="6"/>
      <c r="VKL1" s="6"/>
      <c r="VKM1" s="6"/>
      <c r="VKN1" s="6"/>
      <c r="VKO1" s="6"/>
      <c r="VKP1" s="6"/>
      <c r="VKQ1" s="6"/>
      <c r="VKR1" s="6"/>
      <c r="VKS1" s="6"/>
      <c r="VKT1" s="6"/>
      <c r="VKU1" s="6"/>
      <c r="VKV1" s="6"/>
      <c r="VKW1" s="6"/>
      <c r="VKX1" s="6"/>
      <c r="VKY1" s="6"/>
      <c r="VKZ1" s="6"/>
      <c r="VLA1" s="6"/>
      <c r="VLB1" s="6"/>
      <c r="VLC1" s="6"/>
      <c r="VLD1" s="6"/>
      <c r="VLE1" s="6"/>
      <c r="VLF1" s="6"/>
      <c r="VLG1" s="6"/>
      <c r="VLH1" s="6"/>
      <c r="VLI1" s="6"/>
      <c r="VLJ1" s="6"/>
      <c r="VLK1" s="6"/>
      <c r="VLL1" s="6"/>
      <c r="VLM1" s="6"/>
      <c r="VLN1" s="6"/>
      <c r="VLO1" s="6"/>
      <c r="VLP1" s="6"/>
      <c r="VLQ1" s="6"/>
      <c r="VLR1" s="6"/>
      <c r="VLS1" s="6"/>
      <c r="VLT1" s="6"/>
      <c r="VLU1" s="6"/>
      <c r="VLV1" s="6"/>
      <c r="VLW1" s="6"/>
      <c r="VLX1" s="6"/>
      <c r="VLY1" s="6"/>
      <c r="VLZ1" s="6"/>
      <c r="VMA1" s="6"/>
      <c r="VMB1" s="6"/>
      <c r="VMC1" s="6"/>
      <c r="VMD1" s="6"/>
      <c r="VME1" s="6"/>
      <c r="VMF1" s="6"/>
      <c r="VMG1" s="6"/>
      <c r="VMH1" s="6"/>
      <c r="VMI1" s="6"/>
      <c r="VMJ1" s="6"/>
      <c r="VMK1" s="6"/>
      <c r="VML1" s="6"/>
      <c r="VMM1" s="6"/>
      <c r="VMN1" s="6"/>
      <c r="VMO1" s="6"/>
      <c r="VMP1" s="6"/>
      <c r="VMQ1" s="6"/>
      <c r="VMR1" s="6"/>
      <c r="VMS1" s="6"/>
      <c r="VMT1" s="6"/>
      <c r="VMU1" s="6"/>
      <c r="VMV1" s="6"/>
      <c r="VMW1" s="6"/>
      <c r="VMX1" s="6"/>
      <c r="VMY1" s="6"/>
      <c r="VMZ1" s="6"/>
      <c r="VNA1" s="6"/>
      <c r="VNB1" s="6"/>
      <c r="VNC1" s="6"/>
      <c r="VND1" s="6"/>
      <c r="VNE1" s="6"/>
      <c r="VNF1" s="6"/>
      <c r="VNG1" s="6"/>
      <c r="VNH1" s="6"/>
      <c r="VNI1" s="6"/>
      <c r="VNJ1" s="6"/>
      <c r="VNK1" s="6"/>
      <c r="VNL1" s="6"/>
      <c r="VNM1" s="6"/>
      <c r="VNN1" s="6"/>
      <c r="VNO1" s="6"/>
      <c r="VNP1" s="6"/>
      <c r="VNQ1" s="6"/>
      <c r="VNR1" s="6"/>
      <c r="VNS1" s="6"/>
      <c r="VNT1" s="6"/>
      <c r="VNU1" s="6"/>
      <c r="VNV1" s="6"/>
      <c r="VNW1" s="6"/>
      <c r="VNX1" s="6"/>
      <c r="VNY1" s="6"/>
      <c r="VNZ1" s="6"/>
      <c r="VOA1" s="6"/>
      <c r="VOB1" s="6"/>
      <c r="VOC1" s="6"/>
      <c r="VOD1" s="6"/>
      <c r="VOE1" s="6"/>
      <c r="VOF1" s="6"/>
      <c r="VOG1" s="6"/>
      <c r="VOH1" s="6"/>
      <c r="VOI1" s="6"/>
      <c r="VOJ1" s="6"/>
      <c r="VOK1" s="6"/>
      <c r="VOL1" s="6"/>
      <c r="VOM1" s="6"/>
      <c r="VON1" s="6"/>
      <c r="VOO1" s="6"/>
      <c r="VOP1" s="6"/>
      <c r="VOQ1" s="6"/>
      <c r="VOR1" s="6"/>
      <c r="VOS1" s="6"/>
      <c r="VOT1" s="6"/>
      <c r="VOU1" s="6"/>
      <c r="VOV1" s="6"/>
      <c r="VOW1" s="6"/>
      <c r="VOX1" s="6"/>
      <c r="VOY1" s="6"/>
      <c r="VOZ1" s="6"/>
      <c r="VPA1" s="6"/>
      <c r="VPB1" s="6"/>
      <c r="VPC1" s="6"/>
      <c r="VPD1" s="6"/>
      <c r="VPE1" s="6"/>
      <c r="VPF1" s="6"/>
      <c r="VPG1" s="6"/>
      <c r="VPH1" s="6"/>
      <c r="VPI1" s="6"/>
      <c r="VPJ1" s="6"/>
      <c r="VPK1" s="6"/>
      <c r="VPL1" s="6"/>
      <c r="VPM1" s="6"/>
      <c r="VPN1" s="6"/>
      <c r="VPO1" s="6"/>
      <c r="VPP1" s="6"/>
      <c r="VPQ1" s="6"/>
      <c r="VPR1" s="6"/>
      <c r="VPS1" s="6"/>
      <c r="VPT1" s="6"/>
      <c r="VPU1" s="6"/>
      <c r="VPV1" s="6"/>
      <c r="VPW1" s="6"/>
      <c r="VPX1" s="6"/>
      <c r="VPY1" s="6"/>
      <c r="VPZ1" s="6"/>
      <c r="VQA1" s="6"/>
      <c r="VQB1" s="6"/>
      <c r="VQC1" s="6"/>
      <c r="VQD1" s="6"/>
      <c r="VQE1" s="6"/>
      <c r="VQF1" s="6"/>
      <c r="VQG1" s="6"/>
      <c r="VQH1" s="6"/>
      <c r="VQI1" s="6"/>
      <c r="VQJ1" s="6"/>
      <c r="VQK1" s="6"/>
      <c r="VQL1" s="6"/>
      <c r="VQM1" s="6"/>
      <c r="VQN1" s="6"/>
      <c r="VQO1" s="6"/>
      <c r="VQP1" s="6"/>
      <c r="VQQ1" s="6"/>
      <c r="VQR1" s="6"/>
      <c r="VQS1" s="6"/>
      <c r="VQT1" s="6"/>
      <c r="VQU1" s="6"/>
      <c r="VQV1" s="6"/>
      <c r="VQW1" s="6"/>
      <c r="VQX1" s="6"/>
      <c r="VQY1" s="6"/>
      <c r="VQZ1" s="6"/>
      <c r="VRA1" s="6"/>
      <c r="VRB1" s="6"/>
      <c r="VRC1" s="6"/>
      <c r="VRD1" s="6"/>
      <c r="VRE1" s="6"/>
      <c r="VRF1" s="6"/>
      <c r="VRG1" s="6"/>
      <c r="VRH1" s="6"/>
      <c r="VRI1" s="6"/>
      <c r="VRJ1" s="6"/>
      <c r="VRK1" s="6"/>
      <c r="VRL1" s="6"/>
      <c r="VRM1" s="6"/>
      <c r="VRN1" s="6"/>
      <c r="VRO1" s="6"/>
      <c r="VRP1" s="6"/>
      <c r="VRQ1" s="6"/>
      <c r="VRR1" s="6"/>
      <c r="VRS1" s="6"/>
      <c r="VRT1" s="6"/>
      <c r="VRU1" s="6"/>
      <c r="VRV1" s="6"/>
      <c r="VRW1" s="6"/>
      <c r="VRX1" s="6"/>
      <c r="VRY1" s="6"/>
      <c r="VRZ1" s="6"/>
      <c r="VSA1" s="6"/>
      <c r="VSB1" s="6"/>
      <c r="VSC1" s="6"/>
      <c r="VSD1" s="6"/>
      <c r="VSE1" s="6"/>
      <c r="VSF1" s="6"/>
      <c r="VSG1" s="6"/>
      <c r="VSH1" s="6"/>
      <c r="VSI1" s="6"/>
      <c r="VSJ1" s="6"/>
      <c r="VSK1" s="6"/>
      <c r="VSL1" s="6"/>
      <c r="VSM1" s="6"/>
      <c r="VSN1" s="6"/>
      <c r="VSO1" s="6"/>
      <c r="VSP1" s="6"/>
      <c r="VSQ1" s="6"/>
      <c r="VSR1" s="6"/>
      <c r="VSS1" s="6"/>
      <c r="VST1" s="6"/>
      <c r="VSU1" s="6"/>
      <c r="VSV1" s="6"/>
      <c r="VSW1" s="6"/>
      <c r="VSX1" s="6"/>
      <c r="VSY1" s="6"/>
      <c r="VSZ1" s="6"/>
      <c r="VTA1" s="6"/>
      <c r="VTB1" s="6"/>
      <c r="VTC1" s="6"/>
      <c r="VTD1" s="6"/>
      <c r="VTE1" s="6"/>
      <c r="VTF1" s="6"/>
      <c r="VTG1" s="6"/>
      <c r="VTH1" s="6"/>
      <c r="VTI1" s="6"/>
      <c r="VTJ1" s="6"/>
      <c r="VTK1" s="6"/>
      <c r="VTL1" s="6"/>
      <c r="VTM1" s="6"/>
      <c r="VTN1" s="6"/>
      <c r="VTO1" s="6"/>
      <c r="VTP1" s="6"/>
      <c r="VTQ1" s="6"/>
      <c r="VTR1" s="6"/>
      <c r="VTS1" s="6"/>
      <c r="VTT1" s="6"/>
      <c r="VTU1" s="6"/>
      <c r="VTV1" s="6"/>
      <c r="VTW1" s="6"/>
      <c r="VTX1" s="6"/>
      <c r="VTY1" s="6"/>
      <c r="VTZ1" s="6"/>
      <c r="VUA1" s="6"/>
      <c r="VUB1" s="6"/>
      <c r="VUC1" s="6"/>
      <c r="VUD1" s="6"/>
      <c r="VUE1" s="6"/>
      <c r="VUF1" s="6"/>
      <c r="VUG1" s="6"/>
      <c r="VUH1" s="6"/>
      <c r="VUI1" s="6"/>
      <c r="VUJ1" s="6"/>
      <c r="VUK1" s="6"/>
      <c r="VUL1" s="6"/>
      <c r="VUM1" s="6"/>
      <c r="VUN1" s="6"/>
      <c r="VUO1" s="6"/>
      <c r="VUP1" s="6"/>
      <c r="VUQ1" s="6"/>
      <c r="VUR1" s="6"/>
      <c r="VUS1" s="6"/>
      <c r="VUT1" s="6"/>
      <c r="VUU1" s="6"/>
      <c r="VUV1" s="6"/>
      <c r="VUW1" s="6"/>
      <c r="VUX1" s="6"/>
      <c r="VUY1" s="6"/>
      <c r="VUZ1" s="6"/>
      <c r="VVA1" s="6"/>
      <c r="VVB1" s="6"/>
      <c r="VVC1" s="6"/>
      <c r="VVD1" s="6"/>
      <c r="VVE1" s="6"/>
      <c r="VVF1" s="6"/>
      <c r="VVG1" s="6"/>
      <c r="VVH1" s="6"/>
      <c r="VVI1" s="6"/>
      <c r="VVJ1" s="6"/>
      <c r="VVK1" s="6"/>
      <c r="VVL1" s="6"/>
      <c r="VVM1" s="6"/>
      <c r="VVN1" s="6"/>
      <c r="VVO1" s="6"/>
      <c r="VVP1" s="6"/>
      <c r="VVQ1" s="6"/>
      <c r="VVR1" s="6"/>
      <c r="VVS1" s="6"/>
      <c r="VVT1" s="6"/>
      <c r="VVU1" s="6"/>
      <c r="VVV1" s="6"/>
      <c r="VVW1" s="6"/>
      <c r="VVX1" s="6"/>
      <c r="VVY1" s="6"/>
      <c r="VVZ1" s="6"/>
      <c r="VWA1" s="6"/>
      <c r="VWB1" s="6"/>
      <c r="VWC1" s="6"/>
      <c r="VWD1" s="6"/>
      <c r="VWE1" s="6"/>
      <c r="VWF1" s="6"/>
      <c r="VWG1" s="6"/>
      <c r="VWH1" s="6"/>
      <c r="VWI1" s="6"/>
      <c r="VWJ1" s="6"/>
      <c r="VWK1" s="6"/>
      <c r="VWL1" s="6"/>
      <c r="VWM1" s="6"/>
      <c r="VWN1" s="6"/>
      <c r="VWO1" s="6"/>
      <c r="VWP1" s="6"/>
      <c r="VWQ1" s="6"/>
      <c r="VWR1" s="6"/>
      <c r="VWS1" s="6"/>
      <c r="VWT1" s="6"/>
      <c r="VWU1" s="6"/>
      <c r="VWV1" s="6"/>
      <c r="VWW1" s="6"/>
      <c r="VWX1" s="6"/>
      <c r="VWY1" s="6"/>
      <c r="VWZ1" s="6"/>
      <c r="VXA1" s="6"/>
      <c r="VXB1" s="6"/>
      <c r="VXC1" s="6"/>
      <c r="VXD1" s="6"/>
      <c r="VXE1" s="6"/>
      <c r="VXF1" s="6"/>
      <c r="VXG1" s="6"/>
      <c r="VXH1" s="6"/>
      <c r="VXI1" s="6"/>
      <c r="VXJ1" s="6"/>
      <c r="VXK1" s="6"/>
      <c r="VXL1" s="6"/>
      <c r="VXM1" s="6"/>
      <c r="VXN1" s="6"/>
      <c r="VXO1" s="6"/>
      <c r="VXP1" s="6"/>
      <c r="VXQ1" s="6"/>
      <c r="VXR1" s="6"/>
      <c r="VXS1" s="6"/>
      <c r="VXT1" s="6"/>
      <c r="VXU1" s="6"/>
      <c r="VXV1" s="6"/>
      <c r="VXW1" s="6"/>
      <c r="VXX1" s="6"/>
      <c r="VXY1" s="6"/>
      <c r="VXZ1" s="6"/>
      <c r="VYA1" s="6"/>
      <c r="VYB1" s="6"/>
      <c r="VYC1" s="6"/>
      <c r="VYD1" s="6"/>
      <c r="VYE1" s="6"/>
      <c r="VYF1" s="6"/>
      <c r="VYG1" s="6"/>
      <c r="VYH1" s="6"/>
      <c r="VYI1" s="6"/>
      <c r="VYJ1" s="6"/>
      <c r="VYK1" s="6"/>
      <c r="VYL1" s="6"/>
      <c r="VYM1" s="6"/>
      <c r="VYN1" s="6"/>
      <c r="VYO1" s="6"/>
      <c r="VYP1" s="6"/>
      <c r="VYQ1" s="6"/>
      <c r="VYR1" s="6"/>
      <c r="VYS1" s="6"/>
      <c r="VYT1" s="6"/>
      <c r="VYU1" s="6"/>
      <c r="VYV1" s="6"/>
      <c r="VYW1" s="6"/>
      <c r="VYX1" s="6"/>
      <c r="VYY1" s="6"/>
      <c r="VYZ1" s="6"/>
      <c r="VZA1" s="6"/>
      <c r="VZB1" s="6"/>
      <c r="VZC1" s="6"/>
      <c r="VZD1" s="6"/>
      <c r="VZE1" s="6"/>
      <c r="VZF1" s="6"/>
      <c r="VZG1" s="6"/>
      <c r="VZH1" s="6"/>
      <c r="VZI1" s="6"/>
      <c r="VZJ1" s="6"/>
      <c r="VZK1" s="6"/>
      <c r="VZL1" s="6"/>
      <c r="VZM1" s="6"/>
      <c r="VZN1" s="6"/>
      <c r="VZO1" s="6"/>
      <c r="VZP1" s="6"/>
      <c r="VZQ1" s="6"/>
      <c r="VZR1" s="6"/>
      <c r="VZS1" s="6"/>
      <c r="VZT1" s="6"/>
      <c r="VZU1" s="6"/>
      <c r="VZV1" s="6"/>
      <c r="VZW1" s="6"/>
      <c r="VZX1" s="6"/>
      <c r="VZY1" s="6"/>
      <c r="VZZ1" s="6"/>
      <c r="WAA1" s="6"/>
      <c r="WAB1" s="6"/>
      <c r="WAC1" s="6"/>
      <c r="WAD1" s="6"/>
      <c r="WAE1" s="6"/>
      <c r="WAF1" s="6"/>
      <c r="WAG1" s="6"/>
      <c r="WAH1" s="6"/>
      <c r="WAI1" s="6"/>
      <c r="WAJ1" s="6"/>
      <c r="WAK1" s="6"/>
      <c r="WAL1" s="6"/>
      <c r="WAM1" s="6"/>
      <c r="WAN1" s="6"/>
      <c r="WAO1" s="6"/>
      <c r="WAP1" s="6"/>
      <c r="WAQ1" s="6"/>
      <c r="WAR1" s="6"/>
      <c r="WAS1" s="6"/>
      <c r="WAT1" s="6"/>
      <c r="WAU1" s="6"/>
      <c r="WAV1" s="6"/>
      <c r="WAW1" s="6"/>
      <c r="WAX1" s="6"/>
      <c r="WAY1" s="6"/>
      <c r="WAZ1" s="6"/>
      <c r="WBA1" s="6"/>
      <c r="WBB1" s="6"/>
      <c r="WBC1" s="6"/>
      <c r="WBD1" s="6"/>
      <c r="WBE1" s="6"/>
      <c r="WBF1" s="6"/>
      <c r="WBG1" s="6"/>
      <c r="WBH1" s="6"/>
      <c r="WBI1" s="6"/>
      <c r="WBJ1" s="6"/>
      <c r="WBK1" s="6"/>
      <c r="WBL1" s="6"/>
      <c r="WBM1" s="6"/>
      <c r="WBN1" s="6"/>
      <c r="WBO1" s="6"/>
      <c r="WBP1" s="6"/>
      <c r="WBQ1" s="6"/>
      <c r="WBR1" s="6"/>
      <c r="WBS1" s="6"/>
      <c r="WBT1" s="6"/>
      <c r="WBU1" s="6"/>
      <c r="WBV1" s="6"/>
      <c r="WBW1" s="6"/>
      <c r="WBX1" s="6"/>
      <c r="WBY1" s="6"/>
      <c r="WBZ1" s="6"/>
      <c r="WCA1" s="6"/>
      <c r="WCB1" s="6"/>
      <c r="WCC1" s="6"/>
      <c r="WCD1" s="6"/>
      <c r="WCE1" s="6"/>
      <c r="WCF1" s="6"/>
      <c r="WCG1" s="6"/>
      <c r="WCH1" s="6"/>
      <c r="WCI1" s="6"/>
      <c r="WCJ1" s="6"/>
      <c r="WCK1" s="6"/>
      <c r="WCL1" s="6"/>
      <c r="WCM1" s="6"/>
      <c r="WCN1" s="6"/>
      <c r="WCO1" s="6"/>
      <c r="WCP1" s="6"/>
      <c r="WCQ1" s="6"/>
      <c r="WCR1" s="6"/>
      <c r="WCS1" s="6"/>
      <c r="WCT1" s="6"/>
      <c r="WCU1" s="6"/>
      <c r="WCV1" s="6"/>
      <c r="WCW1" s="6"/>
      <c r="WCX1" s="6"/>
      <c r="WCY1" s="6"/>
      <c r="WCZ1" s="6"/>
      <c r="WDA1" s="6"/>
      <c r="WDB1" s="6"/>
      <c r="WDC1" s="6"/>
      <c r="WDD1" s="6"/>
      <c r="WDE1" s="6"/>
      <c r="WDF1" s="6"/>
      <c r="WDG1" s="6"/>
      <c r="WDH1" s="6"/>
      <c r="WDI1" s="6"/>
      <c r="WDJ1" s="6"/>
      <c r="WDK1" s="6"/>
      <c r="WDL1" s="6"/>
      <c r="WDM1" s="6"/>
      <c r="WDN1" s="6"/>
      <c r="WDO1" s="6"/>
      <c r="WDP1" s="6"/>
      <c r="WDQ1" s="6"/>
      <c r="WDR1" s="6"/>
      <c r="WDS1" s="6"/>
      <c r="WDT1" s="6"/>
      <c r="WDU1" s="6"/>
      <c r="WDV1" s="6"/>
      <c r="WDW1" s="6"/>
      <c r="WDX1" s="6"/>
      <c r="WDY1" s="6"/>
      <c r="WDZ1" s="6"/>
      <c r="WEA1" s="6"/>
      <c r="WEB1" s="6"/>
      <c r="WEC1" s="6"/>
      <c r="WED1" s="6"/>
      <c r="WEE1" s="6"/>
      <c r="WEF1" s="6"/>
      <c r="WEG1" s="6"/>
      <c r="WEH1" s="6"/>
      <c r="WEI1" s="6"/>
      <c r="WEJ1" s="6"/>
      <c r="WEK1" s="6"/>
      <c r="WEL1" s="6"/>
      <c r="WEM1" s="6"/>
      <c r="WEN1" s="6"/>
      <c r="WEO1" s="6"/>
      <c r="WEP1" s="6"/>
      <c r="WEQ1" s="6"/>
      <c r="WER1" s="6"/>
      <c r="WES1" s="6"/>
      <c r="WET1" s="6"/>
      <c r="WEU1" s="6"/>
      <c r="WEV1" s="6"/>
      <c r="WEW1" s="6"/>
      <c r="WEX1" s="6"/>
      <c r="WEY1" s="6"/>
      <c r="WEZ1" s="6"/>
      <c r="WFA1" s="6"/>
      <c r="WFB1" s="6"/>
      <c r="WFC1" s="6"/>
      <c r="WFD1" s="6"/>
      <c r="WFE1" s="6"/>
      <c r="WFF1" s="6"/>
      <c r="WFG1" s="6"/>
      <c r="WFH1" s="6"/>
      <c r="WFI1" s="6"/>
      <c r="WFJ1" s="6"/>
      <c r="WFK1" s="6"/>
      <c r="WFL1" s="6"/>
      <c r="WFM1" s="6"/>
      <c r="WFN1" s="6"/>
      <c r="WFO1" s="6"/>
      <c r="WFP1" s="6"/>
      <c r="WFQ1" s="6"/>
      <c r="WFR1" s="6"/>
      <c r="WFS1" s="6"/>
      <c r="WFT1" s="6"/>
      <c r="WFU1" s="6"/>
      <c r="WFV1" s="6"/>
      <c r="WFW1" s="6"/>
      <c r="WFX1" s="6"/>
      <c r="WFY1" s="6"/>
      <c r="WFZ1" s="6"/>
      <c r="WGA1" s="6"/>
      <c r="WGB1" s="6"/>
      <c r="WGC1" s="6"/>
      <c r="WGD1" s="6"/>
      <c r="WGE1" s="6"/>
      <c r="WGF1" s="6"/>
      <c r="WGG1" s="6"/>
      <c r="WGH1" s="6"/>
      <c r="WGI1" s="6"/>
      <c r="WGJ1" s="6"/>
      <c r="WGK1" s="6"/>
      <c r="WGL1" s="6"/>
      <c r="WGM1" s="6"/>
      <c r="WGN1" s="6"/>
      <c r="WGO1" s="6"/>
      <c r="WGP1" s="6"/>
      <c r="WGQ1" s="6"/>
      <c r="WGR1" s="6"/>
      <c r="WGS1" s="6"/>
      <c r="WGT1" s="6"/>
      <c r="WGU1" s="6"/>
      <c r="WGV1" s="6"/>
      <c r="WGW1" s="6"/>
      <c r="WGX1" s="6"/>
      <c r="WGY1" s="6"/>
      <c r="WGZ1" s="6"/>
      <c r="WHA1" s="6"/>
      <c r="WHB1" s="6"/>
      <c r="WHC1" s="6"/>
      <c r="WHD1" s="6"/>
      <c r="WHE1" s="6"/>
      <c r="WHF1" s="6"/>
      <c r="WHG1" s="6"/>
      <c r="WHH1" s="6"/>
      <c r="WHI1" s="6"/>
      <c r="WHJ1" s="6"/>
      <c r="WHK1" s="6"/>
      <c r="WHL1" s="6"/>
      <c r="WHM1" s="6"/>
      <c r="WHN1" s="6"/>
      <c r="WHO1" s="6"/>
      <c r="WHP1" s="6"/>
      <c r="WHQ1" s="6"/>
      <c r="WHR1" s="6"/>
      <c r="WHS1" s="6"/>
      <c r="WHT1" s="6"/>
      <c r="WHU1" s="6"/>
      <c r="WHV1" s="6"/>
      <c r="WHW1" s="6"/>
      <c r="WHX1" s="6"/>
      <c r="WHY1" s="6"/>
      <c r="WHZ1" s="6"/>
      <c r="WIA1" s="6"/>
      <c r="WIB1" s="6"/>
      <c r="WIC1" s="6"/>
      <c r="WID1" s="6"/>
      <c r="WIE1" s="6"/>
      <c r="WIF1" s="6"/>
      <c r="WIG1" s="6"/>
      <c r="WIH1" s="6"/>
      <c r="WII1" s="6"/>
      <c r="WIJ1" s="6"/>
      <c r="WIK1" s="6"/>
      <c r="WIL1" s="6"/>
      <c r="WIM1" s="6"/>
      <c r="WIN1" s="6"/>
      <c r="WIO1" s="6"/>
      <c r="WIP1" s="6"/>
      <c r="WIQ1" s="6"/>
      <c r="WIR1" s="6"/>
      <c r="WIS1" s="6"/>
      <c r="WIT1" s="6"/>
      <c r="WIU1" s="6"/>
      <c r="WIV1" s="6"/>
      <c r="WIW1" s="6"/>
      <c r="WIX1" s="6"/>
      <c r="WIY1" s="6"/>
      <c r="WIZ1" s="6"/>
      <c r="WJA1" s="6"/>
      <c r="WJB1" s="6"/>
      <c r="WJC1" s="6"/>
      <c r="WJD1" s="6"/>
      <c r="WJE1" s="6"/>
      <c r="WJF1" s="6"/>
      <c r="WJG1" s="6"/>
      <c r="WJH1" s="6"/>
      <c r="WJI1" s="6"/>
      <c r="WJJ1" s="6"/>
      <c r="WJK1" s="6"/>
      <c r="WJL1" s="6"/>
      <c r="WJM1" s="6"/>
      <c r="WJN1" s="6"/>
      <c r="WJO1" s="6"/>
      <c r="WJP1" s="6"/>
      <c r="WJQ1" s="6"/>
      <c r="WJR1" s="6"/>
      <c r="WJS1" s="6"/>
      <c r="WJT1" s="6"/>
      <c r="WJU1" s="6"/>
      <c r="WJV1" s="6"/>
      <c r="WJW1" s="6"/>
      <c r="WJX1" s="6"/>
      <c r="WJY1" s="6"/>
      <c r="WJZ1" s="6"/>
      <c r="WKA1" s="6"/>
      <c r="WKB1" s="6"/>
      <c r="WKC1" s="6"/>
      <c r="WKD1" s="6"/>
      <c r="WKE1" s="6"/>
      <c r="WKF1" s="6"/>
      <c r="WKG1" s="6"/>
      <c r="WKH1" s="6"/>
      <c r="WKI1" s="6"/>
      <c r="WKJ1" s="6"/>
      <c r="WKK1" s="6"/>
      <c r="WKL1" s="6"/>
      <c r="WKM1" s="6"/>
      <c r="WKN1" s="6"/>
      <c r="WKO1" s="6"/>
      <c r="WKP1" s="6"/>
      <c r="WKQ1" s="6"/>
      <c r="WKR1" s="6"/>
      <c r="WKS1" s="6"/>
      <c r="WKT1" s="6"/>
      <c r="WKU1" s="6"/>
      <c r="WKV1" s="6"/>
      <c r="WKW1" s="6"/>
      <c r="WKX1" s="6"/>
      <c r="WKY1" s="6"/>
      <c r="WKZ1" s="6"/>
      <c r="WLA1" s="6"/>
      <c r="WLB1" s="6"/>
      <c r="WLC1" s="6"/>
      <c r="WLD1" s="6"/>
      <c r="WLE1" s="6"/>
      <c r="WLF1" s="6"/>
      <c r="WLG1" s="6"/>
      <c r="WLH1" s="6"/>
      <c r="WLI1" s="6"/>
      <c r="WLJ1" s="6"/>
      <c r="WLK1" s="6"/>
      <c r="WLL1" s="6"/>
      <c r="WLM1" s="6"/>
      <c r="WLN1" s="6"/>
      <c r="WLO1" s="6"/>
      <c r="WLP1" s="6"/>
      <c r="WLQ1" s="6"/>
      <c r="WLR1" s="6"/>
      <c r="WLS1" s="6"/>
      <c r="WLT1" s="6"/>
      <c r="WLU1" s="6"/>
      <c r="WLV1" s="6"/>
      <c r="WLW1" s="6"/>
      <c r="WLX1" s="6"/>
      <c r="WLY1" s="6"/>
      <c r="WLZ1" s="6"/>
      <c r="WMA1" s="6"/>
      <c r="WMB1" s="6"/>
      <c r="WMC1" s="6"/>
      <c r="WMD1" s="6"/>
      <c r="WME1" s="6"/>
      <c r="WMF1" s="6"/>
      <c r="WMG1" s="6"/>
      <c r="WMH1" s="6"/>
      <c r="WMI1" s="6"/>
      <c r="WMJ1" s="6"/>
      <c r="WMK1" s="6"/>
      <c r="WML1" s="6"/>
      <c r="WMM1" s="6"/>
      <c r="WMN1" s="6"/>
      <c r="WMO1" s="6"/>
      <c r="WMP1" s="6"/>
      <c r="WMQ1" s="6"/>
      <c r="WMR1" s="6"/>
      <c r="WMS1" s="6"/>
      <c r="WMT1" s="6"/>
      <c r="WMU1" s="6"/>
      <c r="WMV1" s="6"/>
      <c r="WMW1" s="6"/>
      <c r="WMX1" s="6"/>
      <c r="WMY1" s="6"/>
      <c r="WMZ1" s="6"/>
      <c r="WNA1" s="6"/>
      <c r="WNB1" s="6"/>
      <c r="WNC1" s="6"/>
      <c r="WND1" s="6"/>
      <c r="WNE1" s="6"/>
      <c r="WNF1" s="6"/>
      <c r="WNG1" s="6"/>
      <c r="WNH1" s="6"/>
      <c r="WNI1" s="6"/>
      <c r="WNJ1" s="6"/>
      <c r="WNK1" s="6"/>
      <c r="WNL1" s="6"/>
      <c r="WNM1" s="6"/>
      <c r="WNN1" s="6"/>
      <c r="WNO1" s="6"/>
      <c r="WNP1" s="6"/>
      <c r="WNQ1" s="6"/>
      <c r="WNR1" s="6"/>
      <c r="WNS1" s="6"/>
      <c r="WNT1" s="6"/>
      <c r="WNU1" s="6"/>
      <c r="WNV1" s="6"/>
      <c r="WNW1" s="6"/>
      <c r="WNX1" s="6"/>
      <c r="WNY1" s="6"/>
      <c r="WNZ1" s="6"/>
      <c r="WOA1" s="6"/>
      <c r="WOB1" s="6"/>
      <c r="WOC1" s="6"/>
      <c r="WOD1" s="6"/>
      <c r="WOE1" s="6"/>
      <c r="WOF1" s="6"/>
      <c r="WOG1" s="6"/>
      <c r="WOH1" s="6"/>
      <c r="WOI1" s="6"/>
      <c r="WOJ1" s="6"/>
      <c r="WOK1" s="6"/>
      <c r="WOL1" s="6"/>
      <c r="WOM1" s="6"/>
      <c r="WON1" s="6"/>
      <c r="WOO1" s="6"/>
      <c r="WOP1" s="6"/>
      <c r="WOQ1" s="6"/>
      <c r="WOR1" s="6"/>
      <c r="WOS1" s="6"/>
      <c r="WOT1" s="6"/>
      <c r="WOU1" s="6"/>
      <c r="WOV1" s="6"/>
      <c r="WOW1" s="6"/>
      <c r="WOX1" s="6"/>
      <c r="WOY1" s="6"/>
      <c r="WOZ1" s="6"/>
      <c r="WPA1" s="6"/>
      <c r="WPB1" s="6"/>
      <c r="WPC1" s="6"/>
      <c r="WPD1" s="6"/>
      <c r="WPE1" s="6"/>
      <c r="WPF1" s="6"/>
      <c r="WPG1" s="6"/>
      <c r="WPH1" s="6"/>
      <c r="WPI1" s="6"/>
      <c r="WPJ1" s="6"/>
      <c r="WPK1" s="6"/>
      <c r="WPL1" s="6"/>
      <c r="WPM1" s="6"/>
      <c r="WPN1" s="6"/>
      <c r="WPO1" s="6"/>
      <c r="WPP1" s="6"/>
      <c r="WPQ1" s="6"/>
      <c r="WPR1" s="6"/>
      <c r="WPS1" s="6"/>
      <c r="WPT1" s="6"/>
      <c r="WPU1" s="6"/>
      <c r="WPV1" s="6"/>
      <c r="WPW1" s="6"/>
      <c r="WPX1" s="6"/>
      <c r="WPY1" s="6"/>
      <c r="WPZ1" s="6"/>
      <c r="WQA1" s="6"/>
      <c r="WQB1" s="6"/>
      <c r="WQC1" s="6"/>
      <c r="WQD1" s="6"/>
      <c r="WQE1" s="6"/>
      <c r="WQF1" s="6"/>
      <c r="WQG1" s="6"/>
      <c r="WQH1" s="6"/>
      <c r="WQI1" s="6"/>
      <c r="WQJ1" s="6"/>
      <c r="WQK1" s="6"/>
      <c r="WQL1" s="6"/>
      <c r="WQM1" s="6"/>
      <c r="WQN1" s="6"/>
      <c r="WQO1" s="6"/>
      <c r="WQP1" s="6"/>
      <c r="WQQ1" s="6"/>
      <c r="WQR1" s="6"/>
      <c r="WQS1" s="6"/>
      <c r="WQT1" s="6"/>
      <c r="WQU1" s="6"/>
      <c r="WQV1" s="6"/>
      <c r="WQW1" s="6"/>
      <c r="WQX1" s="6"/>
      <c r="WQY1" s="6"/>
      <c r="WQZ1" s="6"/>
      <c r="WRA1" s="6"/>
      <c r="WRB1" s="6"/>
      <c r="WRC1" s="6"/>
      <c r="WRD1" s="6"/>
      <c r="WRE1" s="6"/>
      <c r="WRF1" s="6"/>
      <c r="WRG1" s="6"/>
      <c r="WRH1" s="6"/>
      <c r="WRI1" s="6"/>
      <c r="WRJ1" s="6"/>
      <c r="WRK1" s="6"/>
      <c r="WRL1" s="6"/>
      <c r="WRM1" s="6"/>
      <c r="WRN1" s="6"/>
      <c r="WRO1" s="6"/>
      <c r="WRP1" s="6"/>
      <c r="WRQ1" s="6"/>
      <c r="WRR1" s="6"/>
      <c r="WRS1" s="6"/>
      <c r="WRT1" s="6"/>
      <c r="WRU1" s="6"/>
      <c r="WRV1" s="6"/>
      <c r="WRW1" s="6"/>
      <c r="WRX1" s="6"/>
      <c r="WRY1" s="6"/>
      <c r="WRZ1" s="6"/>
      <c r="WSA1" s="6"/>
      <c r="WSB1" s="6"/>
      <c r="WSC1" s="6"/>
      <c r="WSD1" s="6"/>
      <c r="WSE1" s="6"/>
      <c r="WSF1" s="6"/>
      <c r="WSG1" s="6"/>
      <c r="WSH1" s="6"/>
      <c r="WSI1" s="6"/>
      <c r="WSJ1" s="6"/>
      <c r="WSK1" s="6"/>
      <c r="WSL1" s="6"/>
      <c r="WSM1" s="6"/>
      <c r="WSN1" s="6"/>
      <c r="WSO1" s="6"/>
      <c r="WSP1" s="6"/>
      <c r="WSQ1" s="6"/>
      <c r="WSR1" s="6"/>
      <c r="WSS1" s="6"/>
      <c r="WST1" s="6"/>
      <c r="WSU1" s="6"/>
      <c r="WSV1" s="6"/>
      <c r="WSW1" s="6"/>
      <c r="WSX1" s="6"/>
      <c r="WSY1" s="6"/>
      <c r="WSZ1" s="6"/>
      <c r="WTA1" s="6"/>
      <c r="WTB1" s="6"/>
      <c r="WTC1" s="6"/>
      <c r="WTD1" s="6"/>
      <c r="WTE1" s="6"/>
      <c r="WTF1" s="6"/>
      <c r="WTG1" s="6"/>
      <c r="WTH1" s="6"/>
      <c r="WTI1" s="6"/>
      <c r="WTJ1" s="6"/>
      <c r="WTK1" s="6"/>
      <c r="WTL1" s="6"/>
      <c r="WTM1" s="6"/>
      <c r="WTN1" s="6"/>
      <c r="WTO1" s="6"/>
      <c r="WTP1" s="6"/>
      <c r="WTQ1" s="6"/>
      <c r="WTR1" s="6"/>
      <c r="WTS1" s="6"/>
      <c r="WTT1" s="6"/>
      <c r="WTU1" s="6"/>
      <c r="WTV1" s="6"/>
      <c r="WTW1" s="6"/>
      <c r="WTX1" s="6"/>
      <c r="WTY1" s="6"/>
      <c r="WTZ1" s="6"/>
      <c r="WUA1" s="6"/>
      <c r="WUB1" s="6"/>
      <c r="WUC1" s="6"/>
      <c r="WUD1" s="6"/>
      <c r="WUE1" s="6"/>
      <c r="WUF1" s="6"/>
      <c r="WUG1" s="6"/>
      <c r="WUH1" s="6"/>
      <c r="WUI1" s="6"/>
      <c r="WUJ1" s="6"/>
      <c r="WUK1" s="6"/>
      <c r="WUL1" s="6"/>
      <c r="WUM1" s="6"/>
      <c r="WUN1" s="6"/>
      <c r="WUO1" s="6"/>
      <c r="WUP1" s="6"/>
      <c r="WUQ1" s="6"/>
      <c r="WUR1" s="6"/>
      <c r="WUS1" s="6"/>
      <c r="WUT1" s="6"/>
      <c r="WUU1" s="6"/>
      <c r="WUV1" s="6"/>
      <c r="WUW1" s="6"/>
      <c r="WUX1" s="6"/>
      <c r="WUY1" s="6"/>
      <c r="WUZ1" s="6"/>
      <c r="WVA1" s="6"/>
      <c r="WVB1" s="6"/>
      <c r="WVC1" s="6"/>
      <c r="WVD1" s="6"/>
      <c r="WVE1" s="6"/>
      <c r="WVF1" s="6"/>
      <c r="WVG1" s="6"/>
      <c r="WVH1" s="6"/>
      <c r="WVI1" s="6"/>
      <c r="WVJ1" s="6"/>
      <c r="WVK1" s="6"/>
      <c r="WVL1" s="6"/>
      <c r="WVM1" s="6"/>
      <c r="WVN1" s="6"/>
      <c r="WVO1" s="6"/>
      <c r="WVP1" s="6"/>
      <c r="WVQ1" s="6"/>
      <c r="WVR1" s="6"/>
      <c r="WVS1" s="6"/>
      <c r="WVT1" s="6"/>
      <c r="WVU1" s="6"/>
      <c r="WVV1" s="6"/>
      <c r="WVW1" s="6"/>
      <c r="WVX1" s="6"/>
      <c r="WVY1" s="6"/>
      <c r="WVZ1" s="6"/>
      <c r="WWA1" s="6"/>
      <c r="WWB1" s="6"/>
      <c r="WWC1" s="6"/>
      <c r="WWD1" s="6"/>
      <c r="WWE1" s="6"/>
      <c r="WWF1" s="6"/>
      <c r="WWG1" s="6"/>
      <c r="WWH1" s="6"/>
      <c r="WWI1" s="6"/>
      <c r="WWJ1" s="6"/>
      <c r="WWK1" s="6"/>
      <c r="WWL1" s="6"/>
      <c r="WWM1" s="6"/>
      <c r="WWN1" s="6"/>
      <c r="WWO1" s="6"/>
      <c r="WWP1" s="6"/>
      <c r="WWQ1" s="6"/>
      <c r="WWR1" s="6"/>
      <c r="WWS1" s="6"/>
      <c r="WWT1" s="6"/>
      <c r="WWU1" s="6"/>
      <c r="WWV1" s="6"/>
      <c r="WWW1" s="6"/>
      <c r="WWX1" s="6"/>
      <c r="WWY1" s="6"/>
      <c r="WWZ1" s="6"/>
      <c r="WXA1" s="6"/>
      <c r="WXB1" s="6"/>
      <c r="WXC1" s="6"/>
      <c r="WXD1" s="6"/>
      <c r="WXE1" s="6"/>
      <c r="WXF1" s="6"/>
      <c r="WXG1" s="6"/>
      <c r="WXH1" s="6"/>
      <c r="WXI1" s="6"/>
      <c r="WXJ1" s="6"/>
      <c r="WXK1" s="6"/>
      <c r="WXL1" s="6"/>
      <c r="WXM1" s="6"/>
      <c r="WXN1" s="6"/>
      <c r="WXO1" s="6"/>
      <c r="WXP1" s="6"/>
      <c r="WXQ1" s="6"/>
      <c r="WXR1" s="6"/>
      <c r="WXS1" s="6"/>
      <c r="WXT1" s="6"/>
      <c r="WXU1" s="6"/>
      <c r="WXV1" s="6"/>
      <c r="WXW1" s="6"/>
      <c r="WXX1" s="6"/>
      <c r="WXY1" s="6"/>
      <c r="WXZ1" s="6"/>
      <c r="WYA1" s="6"/>
      <c r="WYB1" s="6"/>
      <c r="WYC1" s="6"/>
      <c r="WYD1" s="6"/>
      <c r="WYE1" s="6"/>
      <c r="WYF1" s="6"/>
      <c r="WYG1" s="6"/>
      <c r="WYH1" s="6"/>
      <c r="WYI1" s="6"/>
      <c r="WYJ1" s="6"/>
      <c r="WYK1" s="6"/>
      <c r="WYL1" s="6"/>
      <c r="WYM1" s="6"/>
      <c r="WYN1" s="6"/>
      <c r="WYO1" s="6"/>
      <c r="WYP1" s="6"/>
      <c r="WYQ1" s="6"/>
      <c r="WYR1" s="6"/>
      <c r="WYS1" s="6"/>
      <c r="WYT1" s="6"/>
      <c r="WYU1" s="6"/>
      <c r="WYV1" s="6"/>
      <c r="WYW1" s="6"/>
      <c r="WYX1" s="6"/>
      <c r="WYY1" s="6"/>
      <c r="WYZ1" s="6"/>
      <c r="WZA1" s="6"/>
      <c r="WZB1" s="6"/>
      <c r="WZC1" s="6"/>
      <c r="WZD1" s="6"/>
      <c r="WZE1" s="6"/>
      <c r="WZF1" s="6"/>
      <c r="WZG1" s="6"/>
      <c r="WZH1" s="6"/>
      <c r="WZI1" s="6"/>
      <c r="WZJ1" s="6"/>
      <c r="WZK1" s="6"/>
      <c r="WZL1" s="6"/>
      <c r="WZM1" s="6"/>
      <c r="WZN1" s="6"/>
      <c r="WZO1" s="6"/>
      <c r="WZP1" s="6"/>
      <c r="WZQ1" s="6"/>
      <c r="WZR1" s="6"/>
      <c r="WZS1" s="6"/>
      <c r="WZT1" s="6"/>
      <c r="WZU1" s="6"/>
      <c r="WZV1" s="6"/>
      <c r="WZW1" s="6"/>
      <c r="WZX1" s="6"/>
      <c r="WZY1" s="6"/>
      <c r="WZZ1" s="6"/>
      <c r="XAA1" s="6"/>
      <c r="XAB1" s="6"/>
      <c r="XAC1" s="6"/>
      <c r="XAD1" s="6"/>
      <c r="XAE1" s="6"/>
      <c r="XAF1" s="6"/>
      <c r="XAG1" s="6"/>
      <c r="XAH1" s="6"/>
      <c r="XAI1" s="6"/>
      <c r="XAJ1" s="6"/>
      <c r="XAK1" s="6"/>
      <c r="XAL1" s="6"/>
      <c r="XAM1" s="6"/>
      <c r="XAN1" s="6"/>
      <c r="XAO1" s="6"/>
      <c r="XAP1" s="6"/>
      <c r="XAQ1" s="6"/>
      <c r="XAR1" s="6"/>
      <c r="XAS1" s="6"/>
      <c r="XAT1" s="6"/>
      <c r="XAU1" s="6"/>
      <c r="XAV1" s="6"/>
      <c r="XAW1" s="6"/>
      <c r="XAX1" s="6"/>
      <c r="XAY1" s="6"/>
      <c r="XAZ1" s="6"/>
      <c r="XBA1" s="6"/>
      <c r="XBB1" s="6"/>
      <c r="XBC1" s="6"/>
      <c r="XBD1" s="6"/>
      <c r="XBE1" s="6"/>
      <c r="XBF1" s="6"/>
      <c r="XBG1" s="6"/>
      <c r="XBH1" s="6"/>
      <c r="XBI1" s="6"/>
      <c r="XBJ1" s="6"/>
      <c r="XBK1" s="6"/>
      <c r="XBL1" s="6"/>
      <c r="XBM1" s="6"/>
      <c r="XBN1" s="6"/>
      <c r="XBO1" s="6"/>
      <c r="XBP1" s="6"/>
      <c r="XBQ1" s="6"/>
      <c r="XBR1" s="6"/>
      <c r="XBS1" s="6"/>
      <c r="XBT1" s="6"/>
      <c r="XBU1" s="6"/>
      <c r="XBV1" s="6"/>
      <c r="XBW1" s="6"/>
      <c r="XBX1" s="6"/>
      <c r="XBY1" s="6"/>
      <c r="XBZ1" s="6"/>
      <c r="XCA1" s="6"/>
      <c r="XCB1" s="6"/>
      <c r="XCC1" s="6"/>
      <c r="XCD1" s="6"/>
      <c r="XCE1" s="6"/>
      <c r="XCF1" s="6"/>
      <c r="XCG1" s="6"/>
      <c r="XCH1" s="6"/>
      <c r="XCI1" s="6"/>
      <c r="XCJ1" s="6"/>
      <c r="XCK1" s="6"/>
      <c r="XCL1" s="6"/>
      <c r="XCM1" s="6"/>
      <c r="XCN1" s="6"/>
      <c r="XCO1" s="6"/>
      <c r="XCP1" s="6"/>
      <c r="XCQ1" s="6"/>
      <c r="XCR1" s="6"/>
      <c r="XCS1" s="6"/>
      <c r="XCT1" s="6"/>
      <c r="XCU1" s="6"/>
      <c r="XCV1" s="6"/>
      <c r="XCW1" s="6"/>
      <c r="XCX1" s="6"/>
      <c r="XCY1" s="6"/>
      <c r="XCZ1" s="6"/>
      <c r="XDA1" s="6"/>
      <c r="XDB1" s="6"/>
      <c r="XDC1" s="6"/>
      <c r="XDD1" s="6"/>
      <c r="XDE1" s="6"/>
      <c r="XDF1" s="6"/>
      <c r="XDG1" s="6"/>
      <c r="XDH1" s="6"/>
      <c r="XDI1" s="6"/>
      <c r="XDJ1" s="6"/>
      <c r="XDK1" s="6"/>
      <c r="XDL1" s="6"/>
      <c r="XDM1" s="6"/>
      <c r="XDN1" s="6"/>
      <c r="XDO1" s="6"/>
      <c r="XDP1" s="6"/>
      <c r="XDQ1" s="6"/>
      <c r="XDR1" s="6"/>
      <c r="XDS1" s="6"/>
      <c r="XDT1" s="6"/>
      <c r="XDU1" s="6"/>
      <c r="XDV1" s="6"/>
      <c r="XDW1" s="6"/>
      <c r="XDX1" s="6"/>
      <c r="XDY1" s="6"/>
      <c r="XDZ1" s="6"/>
      <c r="XEA1" s="6"/>
      <c r="XEB1" s="6"/>
      <c r="XEC1" s="6"/>
      <c r="XED1" s="6"/>
      <c r="XEE1" s="6"/>
    </row>
    <row r="2" spans="1:16359" ht="21" x14ac:dyDescent="0.3">
      <c r="A2" s="54" t="s">
        <v>63</v>
      </c>
      <c r="G2" s="8"/>
      <c r="H2" s="16"/>
      <c r="M2" s="64"/>
      <c r="N2" s="64"/>
      <c r="O2" s="64"/>
      <c r="P2" s="64"/>
      <c r="Q2" s="64"/>
    </row>
    <row r="3" spans="1:16359" x14ac:dyDescent="0.25">
      <c r="A3" s="63" t="s">
        <v>1</v>
      </c>
      <c r="B3" s="65" t="s">
        <v>2</v>
      </c>
      <c r="C3" s="66"/>
      <c r="D3" s="66"/>
      <c r="E3" s="66"/>
      <c r="F3" s="67"/>
      <c r="G3" s="62" t="s">
        <v>3</v>
      </c>
      <c r="H3" s="62"/>
      <c r="I3" s="68" t="s">
        <v>42</v>
      </c>
      <c r="J3" s="70" t="s">
        <v>41</v>
      </c>
      <c r="L3" s="40"/>
      <c r="M3" s="41"/>
      <c r="N3" s="41"/>
      <c r="O3" s="41"/>
      <c r="P3" s="41"/>
      <c r="Q3" s="42"/>
    </row>
    <row r="4" spans="1:16359" x14ac:dyDescent="0.25">
      <c r="A4" s="63"/>
      <c r="B4" s="23" t="s">
        <v>4</v>
      </c>
      <c r="C4" s="23" t="s">
        <v>5</v>
      </c>
      <c r="D4" s="23" t="s">
        <v>6</v>
      </c>
      <c r="E4" s="23" t="s">
        <v>7</v>
      </c>
      <c r="F4" s="23" t="s">
        <v>8</v>
      </c>
      <c r="G4" s="23" t="s">
        <v>9</v>
      </c>
      <c r="H4" s="23" t="s">
        <v>10</v>
      </c>
      <c r="I4" s="69"/>
      <c r="J4" s="71"/>
      <c r="K4" s="41"/>
      <c r="L4" s="40"/>
      <c r="M4" s="41"/>
      <c r="N4" s="41"/>
      <c r="O4" s="41"/>
      <c r="P4" s="41"/>
      <c r="Q4" s="43"/>
    </row>
    <row r="5" spans="1:16359" hidden="1" x14ac:dyDescent="0.25">
      <c r="A5" s="3">
        <v>36161</v>
      </c>
      <c r="B5" s="1"/>
      <c r="C5" s="1"/>
      <c r="D5" s="1"/>
      <c r="E5" s="1"/>
      <c r="F5" s="1"/>
      <c r="G5" s="1"/>
      <c r="H5" s="1"/>
    </row>
    <row r="6" spans="1:16359" hidden="1" x14ac:dyDescent="0.25">
      <c r="A6" s="3">
        <v>36192</v>
      </c>
      <c r="B6" s="1"/>
      <c r="C6" s="1"/>
      <c r="D6" s="1"/>
      <c r="E6" s="1"/>
      <c r="F6" s="1"/>
      <c r="G6" s="1"/>
      <c r="H6" s="1"/>
    </row>
    <row r="7" spans="1:16359" hidden="1" x14ac:dyDescent="0.25">
      <c r="A7" s="3">
        <v>36220</v>
      </c>
      <c r="B7" s="1"/>
      <c r="C7" s="1"/>
      <c r="D7" s="1"/>
      <c r="E7" s="1"/>
      <c r="F7" s="1"/>
      <c r="G7" s="1"/>
      <c r="H7" s="1"/>
    </row>
    <row r="8" spans="1:16359" hidden="1" x14ac:dyDescent="0.25">
      <c r="A8" s="3">
        <v>36251</v>
      </c>
      <c r="B8" s="1"/>
      <c r="C8" s="1"/>
      <c r="D8" s="1"/>
      <c r="E8" s="1"/>
      <c r="F8" s="1"/>
      <c r="G8" s="1"/>
      <c r="H8" s="1"/>
    </row>
    <row r="9" spans="1:16359" hidden="1" x14ac:dyDescent="0.25">
      <c r="A9" s="3">
        <v>36281</v>
      </c>
      <c r="B9" s="1"/>
      <c r="C9" s="1"/>
      <c r="D9" s="1"/>
      <c r="E9" s="1"/>
      <c r="F9" s="1"/>
      <c r="G9" s="1"/>
      <c r="H9" s="1"/>
    </row>
    <row r="10" spans="1:16359" hidden="1" x14ac:dyDescent="0.25">
      <c r="A10" s="3">
        <v>36312</v>
      </c>
      <c r="B10" s="1"/>
      <c r="C10" s="1"/>
      <c r="D10" s="1"/>
      <c r="E10" s="1"/>
      <c r="F10" s="1"/>
      <c r="G10" s="1"/>
      <c r="H10" s="1"/>
    </row>
    <row r="11" spans="1:16359" hidden="1" x14ac:dyDescent="0.25">
      <c r="A11" s="3">
        <v>36342</v>
      </c>
      <c r="B11" s="1"/>
      <c r="C11" s="1"/>
      <c r="D11" s="1"/>
      <c r="E11" s="1"/>
      <c r="F11" s="1"/>
      <c r="G11" s="1"/>
      <c r="H11" s="1"/>
    </row>
    <row r="12" spans="1:16359" hidden="1" x14ac:dyDescent="0.25">
      <c r="A12" s="3">
        <v>36373</v>
      </c>
      <c r="B12" s="1"/>
      <c r="C12" s="1"/>
      <c r="D12" s="1"/>
      <c r="E12" s="1"/>
      <c r="F12" s="1"/>
      <c r="G12" s="1"/>
      <c r="H12" s="1"/>
    </row>
    <row r="13" spans="1:16359" hidden="1" x14ac:dyDescent="0.25">
      <c r="A13" s="3">
        <v>36404</v>
      </c>
      <c r="B13" s="1"/>
      <c r="C13" s="1"/>
      <c r="D13" s="1"/>
      <c r="E13" s="1"/>
      <c r="F13" s="1"/>
      <c r="G13" s="1"/>
      <c r="H13" s="1"/>
    </row>
    <row r="14" spans="1:16359" hidden="1" x14ac:dyDescent="0.25">
      <c r="A14" s="3">
        <v>36434</v>
      </c>
      <c r="B14" s="1"/>
      <c r="C14" s="1"/>
      <c r="D14" s="1"/>
      <c r="E14" s="1"/>
      <c r="F14" s="1"/>
      <c r="G14" s="1"/>
      <c r="H14" s="1"/>
    </row>
    <row r="15" spans="1:16359" hidden="1" x14ac:dyDescent="0.25">
      <c r="A15" s="3">
        <v>36465</v>
      </c>
      <c r="B15" s="1"/>
      <c r="C15" s="1"/>
      <c r="D15" s="1"/>
      <c r="E15" s="1"/>
      <c r="F15" s="1"/>
      <c r="G15" s="1"/>
      <c r="H15" s="1"/>
    </row>
    <row r="16" spans="1:16359" hidden="1" x14ac:dyDescent="0.25">
      <c r="A16" s="3">
        <v>36495</v>
      </c>
      <c r="B16" s="1"/>
      <c r="C16" s="1"/>
      <c r="D16" s="1"/>
      <c r="E16" s="1"/>
      <c r="F16" s="1"/>
      <c r="G16" s="1"/>
      <c r="H16" s="1"/>
    </row>
    <row r="17" spans="1:10" hidden="1" x14ac:dyDescent="0.25">
      <c r="A17" s="3">
        <v>36526</v>
      </c>
      <c r="B17" s="1">
        <f>((SUM(Plan2!B17:B17)/SUM(Plan2!B5:B5))*100)-100</f>
        <v>66.139820739935374</v>
      </c>
      <c r="C17" s="1">
        <f>((SUM(Plan2!C17:C17)/SUM(Plan2!C5:C5))*100)-100</f>
        <v>4.6526831767727401</v>
      </c>
      <c r="D17" s="1">
        <f>((SUM(Plan2!D17:D17)/SUM(Plan2!D5:D5))*100)-100</f>
        <v>3495.7313606195235</v>
      </c>
      <c r="E17" s="1">
        <f>((SUM(Plan2!E17:E17)/SUM(Plan2!E5:E5))*100)-100</f>
        <v>-18.676110598091526</v>
      </c>
      <c r="F17" s="1">
        <f>((SUM(Plan2!F17:F17)/SUM(Plan2!F5:F5))*100)-100</f>
        <v>8.1821258493539801</v>
      </c>
      <c r="G17" s="1">
        <f>((SUM(Plan2!G17:G17)/SUM(Plan2!G5:G5))*100)-100</f>
        <v>19.468500386837164</v>
      </c>
      <c r="H17" s="1">
        <f>((SUM(Plan2!H17:H17)/SUM(Plan2!H5:H5))*100)-100</f>
        <v>137.15375883015008</v>
      </c>
      <c r="I17" s="1"/>
      <c r="J17" s="1"/>
    </row>
    <row r="18" spans="1:10" hidden="1" x14ac:dyDescent="0.25">
      <c r="A18" s="3">
        <v>36557</v>
      </c>
      <c r="B18" s="1">
        <f>((SUM(Plan2!B17:B18)/SUM(Plan2!B5:B6))*100)-100</f>
        <v>52.284025742200981</v>
      </c>
      <c r="C18" s="1">
        <f>((SUM(Plan2!C17:C18)/SUM(Plan2!C5:C6))*100)-100</f>
        <v>13.057101996518483</v>
      </c>
      <c r="D18" s="1">
        <f>((SUM(Plan2!D17:D18)/SUM(Plan2!D5:D6))*100)-100</f>
        <v>31.407682295021317</v>
      </c>
      <c r="E18" s="1">
        <f>((SUM(Plan2!E17:E18)/SUM(Plan2!E5:E6))*100)-100</f>
        <v>8.6943634524947271</v>
      </c>
      <c r="F18" s="1">
        <f>((SUM(Plan2!F17:F18)/SUM(Plan2!F5:F6))*100)-100</f>
        <v>44.773746263408754</v>
      </c>
      <c r="G18" s="1">
        <f>((SUM(Plan2!G17:G18)/SUM(Plan2!G5:G6))*100)-100</f>
        <v>-6.4274043555458462</v>
      </c>
      <c r="H18" s="1">
        <f>((SUM(Plan2!H17:H18)/SUM(Plan2!H5:H6))*100)-100</f>
        <v>139.39980797569476</v>
      </c>
      <c r="I18" s="1"/>
      <c r="J18" s="1"/>
    </row>
    <row r="19" spans="1:10" hidden="1" x14ac:dyDescent="0.25">
      <c r="A19" s="3">
        <v>36586</v>
      </c>
      <c r="B19" s="1">
        <f>((SUM(Plan2!B17:B19)/SUM(Plan2!B5:B7))*100)-100</f>
        <v>26.874062089201672</v>
      </c>
      <c r="C19" s="1">
        <f>((SUM(Plan2!C17:C19)/SUM(Plan2!C5:C7))*100)-100</f>
        <v>85.896098109202853</v>
      </c>
      <c r="D19" s="1">
        <f>((SUM(Plan2!D17:D19)/SUM(Plan2!D5:D7))*100)-100</f>
        <v>31.882104360885819</v>
      </c>
      <c r="E19" s="1">
        <f>((SUM(Plan2!E17:E19)/SUM(Plan2!E5:E7))*100)-100</f>
        <v>1.4564431510779769</v>
      </c>
      <c r="F19" s="1">
        <f>((SUM(Plan2!F17:F19)/SUM(Plan2!F5:F7))*100)-100</f>
        <v>52.050240334312008</v>
      </c>
      <c r="G19" s="1">
        <f>((SUM(Plan2!G17:G19)/SUM(Plan2!G5:G7))*100)-100</f>
        <v>16.551149799711354</v>
      </c>
      <c r="H19" s="1">
        <f>((SUM(Plan2!H17:H19)/SUM(Plan2!H5:H7))*100)-100</f>
        <v>126.00670425084539</v>
      </c>
      <c r="I19" s="1"/>
      <c r="J19" s="1"/>
    </row>
    <row r="20" spans="1:10" hidden="1" x14ac:dyDescent="0.25">
      <c r="A20" s="3">
        <v>36617</v>
      </c>
      <c r="B20" s="1">
        <f>((SUM(Plan2!B17:B20)/SUM(Plan2!B5:B8))*100)-100</f>
        <v>29.258504077002328</v>
      </c>
      <c r="C20" s="1">
        <f>((SUM(Plan2!C17:C20)/SUM(Plan2!C5:C8))*100)-100</f>
        <v>96.042124462283851</v>
      </c>
      <c r="D20" s="1">
        <f>((SUM(Plan2!D17:D20)/SUM(Plan2!D5:D8))*100)-100</f>
        <v>39.148812199965818</v>
      </c>
      <c r="E20" s="1">
        <f>((SUM(Plan2!E17:E20)/SUM(Plan2!E5:E8))*100)-100</f>
        <v>6.645848844287741</v>
      </c>
      <c r="F20" s="1">
        <f>((SUM(Plan2!F17:F20)/SUM(Plan2!F5:F8))*100)-100</f>
        <v>60.534706892088195</v>
      </c>
      <c r="G20" s="1">
        <f>((SUM(Plan2!G17:G20)/SUM(Plan2!G5:G8))*100)-100</f>
        <v>4.2791435571470089</v>
      </c>
      <c r="H20" s="1">
        <f>((SUM(Plan2!H17:H20)/SUM(Plan2!H5:H8))*100)-100</f>
        <v>120.05507693790611</v>
      </c>
      <c r="I20" s="1"/>
      <c r="J20" s="1"/>
    </row>
    <row r="21" spans="1:10" hidden="1" x14ac:dyDescent="0.25">
      <c r="A21" s="3">
        <v>36647</v>
      </c>
      <c r="B21" s="1">
        <f>((SUM(Plan2!B17:B21)/SUM(Plan2!B5:B9))*100)-100</f>
        <v>29.544058344732065</v>
      </c>
      <c r="C21" s="1">
        <f>((SUM(Plan2!C17:C21)/SUM(Plan2!C5:C9))*100)-100</f>
        <v>72.632031135022061</v>
      </c>
      <c r="D21" s="1">
        <f>((SUM(Plan2!D17:D21)/SUM(Plan2!D5:D9))*100)-100</f>
        <v>70.537049665976554</v>
      </c>
      <c r="E21" s="1">
        <f>((SUM(Plan2!E17:E21)/SUM(Plan2!E5:E9))*100)-100</f>
        <v>4.8249479311470509</v>
      </c>
      <c r="F21" s="1">
        <f>((SUM(Plan2!F17:F21)/SUM(Plan2!F5:F9))*100)-100</f>
        <v>61.669816818196608</v>
      </c>
      <c r="G21" s="1">
        <f>((SUM(Plan2!G17:G21)/SUM(Plan2!G5:G9))*100)-100</f>
        <v>4.3409284753495001</v>
      </c>
      <c r="H21" s="1">
        <f>((SUM(Plan2!H17:H21)/SUM(Plan2!H5:H9))*100)-100</f>
        <v>106.05914560754704</v>
      </c>
      <c r="I21" s="1"/>
      <c r="J21" s="1"/>
    </row>
    <row r="22" spans="1:10" hidden="1" x14ac:dyDescent="0.25">
      <c r="A22" s="3">
        <v>36678</v>
      </c>
      <c r="B22" s="1">
        <f>((SUM(Plan2!B17:B22)/SUM(Plan2!B5:B10))*100)-100</f>
        <v>35.155741032810653</v>
      </c>
      <c r="C22" s="1">
        <f>((SUM(Plan2!C17:C22)/SUM(Plan2!C5:C10))*100)-100</f>
        <v>50.85137814846297</v>
      </c>
      <c r="D22" s="1">
        <f>((SUM(Plan2!D17:D22)/SUM(Plan2!D5:D10))*100)-100</f>
        <v>6.0557396324722106</v>
      </c>
      <c r="E22" s="1">
        <f>((SUM(Plan2!E17:E22)/SUM(Plan2!E5:E10))*100)-100</f>
        <v>6.3075093030499687</v>
      </c>
      <c r="F22" s="1">
        <f>((SUM(Plan2!F17:F22)/SUM(Plan2!F5:F10))*100)-100</f>
        <v>54.891826620039495</v>
      </c>
      <c r="G22" s="1">
        <f>((SUM(Plan2!G17:G22)/SUM(Plan2!G5:G10))*100)-100</f>
        <v>7.0064758760425718</v>
      </c>
      <c r="H22" s="1">
        <f>((SUM(Plan2!H17:H22)/SUM(Plan2!H5:H10))*100)-100</f>
        <v>93.683725295575215</v>
      </c>
      <c r="I22" s="1"/>
      <c r="J22" s="1"/>
    </row>
    <row r="23" spans="1:10" hidden="1" x14ac:dyDescent="0.25">
      <c r="A23" s="3">
        <v>36708</v>
      </c>
      <c r="B23" s="1">
        <f>((SUM(Plan2!B17:B23)/SUM(Plan2!B5:B11))*100)-100</f>
        <v>34.185290111682264</v>
      </c>
      <c r="C23" s="1">
        <f>((SUM(Plan2!C17:C23)/SUM(Plan2!C5:C11))*100)-100</f>
        <v>54.566153075999551</v>
      </c>
      <c r="D23" s="1">
        <f>((SUM(Plan2!D17:D23)/SUM(Plan2!D5:D11))*100)-100</f>
        <v>31.384283617125647</v>
      </c>
      <c r="E23" s="1">
        <f>((SUM(Plan2!E17:E23)/SUM(Plan2!E5:E11))*100)-100</f>
        <v>5.5242424086147537</v>
      </c>
      <c r="F23" s="1">
        <f>((SUM(Plan2!F17:F23)/SUM(Plan2!F5:F11))*100)-100</f>
        <v>44.602375179113722</v>
      </c>
      <c r="G23" s="1">
        <f>((SUM(Plan2!G17:G23)/SUM(Plan2!G5:G11))*100)-100</f>
        <v>8.4407670195563185</v>
      </c>
      <c r="H23" s="1">
        <f>((SUM(Plan2!H17:H23)/SUM(Plan2!H5:H11))*100)-100</f>
        <v>86.756528762531957</v>
      </c>
      <c r="I23" s="1"/>
      <c r="J23" s="1"/>
    </row>
    <row r="24" spans="1:10" hidden="1" x14ac:dyDescent="0.25">
      <c r="A24" s="3">
        <v>36739</v>
      </c>
      <c r="B24" s="1">
        <f>((SUM(Plan2!B17:B24)/SUM(Plan2!B5:B12))*100)-100</f>
        <v>29.593877471028463</v>
      </c>
      <c r="C24" s="1">
        <f>((SUM(Plan2!C17:C24)/SUM(Plan2!C5:C12))*100)-100</f>
        <v>33.823721591804116</v>
      </c>
      <c r="D24" s="1">
        <f>((SUM(Plan2!D17:D24)/SUM(Plan2!D5:D12))*100)-100</f>
        <v>34.935916136198358</v>
      </c>
      <c r="E24" s="1">
        <f>((SUM(Plan2!E17:E24)/SUM(Plan2!E5:E12))*100)-100</f>
        <v>2.6168906507919587</v>
      </c>
      <c r="F24" s="1">
        <f>((SUM(Plan2!F17:F24)/SUM(Plan2!F5:F12))*100)-100</f>
        <v>37.04367160538132</v>
      </c>
      <c r="G24" s="1">
        <f>((SUM(Plan2!G17:G24)/SUM(Plan2!G5:G12))*100)-100</f>
        <v>8.2969868913512528</v>
      </c>
      <c r="H24" s="1">
        <f>((SUM(Plan2!H17:H24)/SUM(Plan2!H5:H12))*100)-100</f>
        <v>86.219125615505448</v>
      </c>
      <c r="I24" s="1"/>
      <c r="J24" s="1"/>
    </row>
    <row r="25" spans="1:10" hidden="1" x14ac:dyDescent="0.25">
      <c r="A25" s="3">
        <v>36770</v>
      </c>
      <c r="B25" s="1">
        <f>((SUM(Plan2!B17:B25)/SUM(Plan2!B5:B13))*100)-100</f>
        <v>24.764994462301999</v>
      </c>
      <c r="C25" s="1">
        <f>((SUM(Plan2!C17:C25)/SUM(Plan2!C5:C13))*100)-100</f>
        <v>17.712693912945369</v>
      </c>
      <c r="D25" s="1">
        <f>((SUM(Plan2!D17:D25)/SUM(Plan2!D5:D13))*100)-100</f>
        <v>36.022490521141179</v>
      </c>
      <c r="E25" s="1">
        <f>((SUM(Plan2!E17:E25)/SUM(Plan2!E5:E13))*100)-100</f>
        <v>3.0645820788906661</v>
      </c>
      <c r="F25" s="1">
        <f>((SUM(Plan2!F17:F25)/SUM(Plan2!F5:F13))*100)-100</f>
        <v>27.058543737891739</v>
      </c>
      <c r="G25" s="1">
        <f>((SUM(Plan2!G17:G25)/SUM(Plan2!G5:G13))*100)-100</f>
        <v>9.0286495302812426</v>
      </c>
      <c r="H25" s="1">
        <f>((SUM(Plan2!H17:H25)/SUM(Plan2!H5:H13))*100)-100</f>
        <v>81.612853203268912</v>
      </c>
      <c r="I25" s="1"/>
      <c r="J25" s="1"/>
    </row>
    <row r="26" spans="1:10" hidden="1" x14ac:dyDescent="0.25">
      <c r="A26" s="3">
        <v>36800</v>
      </c>
      <c r="B26" s="1">
        <f>((SUM(Plan2!B17:B26)/SUM(Plan2!B5:B14))*100)-100</f>
        <v>21.990297807308082</v>
      </c>
      <c r="C26" s="1">
        <f>((SUM(Plan2!C17:C26)/SUM(Plan2!C5:C14))*100)-100</f>
        <v>5.2984739815124442</v>
      </c>
      <c r="D26" s="1">
        <f>((SUM(Plan2!D17:D26)/SUM(Plan2!D5:D14))*100)-100</f>
        <v>32.327150085135372</v>
      </c>
      <c r="E26" s="1">
        <f>((SUM(Plan2!E17:E26)/SUM(Plan2!E5:E14))*100)-100</f>
        <v>-5.9434681776081817</v>
      </c>
      <c r="F26" s="1">
        <f>((SUM(Plan2!F17:F26)/SUM(Plan2!F5:F14))*100)-100</f>
        <v>21.66692977107077</v>
      </c>
      <c r="G26" s="1">
        <f>((SUM(Plan2!G17:G26)/SUM(Plan2!G5:G14))*100)-100</f>
        <v>8.2142048939497272</v>
      </c>
      <c r="H26" s="1">
        <f>((SUM(Plan2!H17:H26)/SUM(Plan2!H5:H14))*100)-100</f>
        <v>76.925894161704605</v>
      </c>
      <c r="I26" s="1"/>
      <c r="J26" s="1"/>
    </row>
    <row r="27" spans="1:10" hidden="1" x14ac:dyDescent="0.25">
      <c r="A27" s="3">
        <v>36831</v>
      </c>
      <c r="B27" s="1">
        <f>((SUM(Plan2!B17:B27)/SUM(Plan2!B5:B15))*100)-100</f>
        <v>19.896020416603676</v>
      </c>
      <c r="C27" s="1">
        <f>((SUM(Plan2!C17:C27)/SUM(Plan2!C5:C15))*100)-100</f>
        <v>2.4672923944109044</v>
      </c>
      <c r="D27" s="1">
        <f>((SUM(Plan2!D17:D27)/SUM(Plan2!D5:D15))*100)-100</f>
        <v>38.53781021744615</v>
      </c>
      <c r="E27" s="1">
        <f>((SUM(Plan2!E17:E27)/SUM(Plan2!E5:E15))*100)-100</f>
        <v>-1.5575386483273093</v>
      </c>
      <c r="F27" s="1">
        <f>((SUM(Plan2!F17:F27)/SUM(Plan2!F5:F15))*100)-100</f>
        <v>21.485860783905125</v>
      </c>
      <c r="G27" s="1">
        <f>((SUM(Plan2!G17:G27)/SUM(Plan2!G5:G15))*100)-100</f>
        <v>9.4686035922465095</v>
      </c>
      <c r="H27" s="1">
        <f>((SUM(Plan2!H17:H27)/SUM(Plan2!H5:H15))*100)-100</f>
        <v>74.556878671407048</v>
      </c>
      <c r="I27" s="1"/>
      <c r="J27" s="1"/>
    </row>
    <row r="28" spans="1:10" hidden="1" x14ac:dyDescent="0.25">
      <c r="A28" s="3">
        <v>36861</v>
      </c>
      <c r="B28" s="1">
        <f>((SUM(Plan2!B17:B28)/SUM(Plan2!B5:B16))*100)-100</f>
        <v>20.336709281069346</v>
      </c>
      <c r="C28" s="1">
        <f>((SUM(Plan2!C17:C28)/SUM(Plan2!C5:C16))*100)-100</f>
        <v>2.5391198802402641</v>
      </c>
      <c r="D28" s="1">
        <f>((SUM(Plan2!D17:D28)/SUM(Plan2!D5:D16))*100)-100</f>
        <v>3.280634037537709</v>
      </c>
      <c r="E28" s="1">
        <f>((SUM(Plan2!E17:E28)/SUM(Plan2!E5:E16))*100)-100</f>
        <v>0.69275984045944483</v>
      </c>
      <c r="F28" s="1">
        <f>((SUM(Plan2!F17:F28)/SUM(Plan2!F5:F16))*100)-100</f>
        <v>22.670701597058468</v>
      </c>
      <c r="G28" s="1">
        <f>((SUM(Plan2!G17:G28)/SUM(Plan2!G5:G16))*100)-100</f>
        <v>10.621540691846505</v>
      </c>
      <c r="H28" s="1">
        <f>((SUM(Plan2!H17:H28)/SUM(Plan2!H5:H16))*100)-100</f>
        <v>74.597565595953114</v>
      </c>
      <c r="I28" s="1"/>
      <c r="J28" s="1"/>
    </row>
    <row r="29" spans="1:10" hidden="1" x14ac:dyDescent="0.25">
      <c r="A29" s="3">
        <v>36892</v>
      </c>
      <c r="B29" s="1">
        <f>((SUM(Plan2!B29:B29)/SUM(Plan2!B17:B17))*100)-100</f>
        <v>34.848787775289338</v>
      </c>
      <c r="C29" s="1">
        <f>((SUM(Plan2!C29:C29)/SUM(Plan2!C17:C17))*100)-100</f>
        <v>2.9365032574330598</v>
      </c>
      <c r="D29" s="1">
        <f>((SUM(Plan2!D29:D29)/SUM(Plan2!D17:D17))*100)-100</f>
        <v>36.194015406009157</v>
      </c>
      <c r="E29" s="1">
        <f>((SUM(Plan2!E29:E29)/SUM(Plan2!E17:E17))*100)-100</f>
        <v>30.838330116806105</v>
      </c>
      <c r="F29" s="1">
        <f>((SUM(Plan2!F29:F29)/SUM(Plan2!F17:F17))*100)-100</f>
        <v>51.886630514021221</v>
      </c>
      <c r="G29" s="1">
        <f>((SUM(Plan2!G29:G29)/SUM(Plan2!G17:G17))*100)-100</f>
        <v>7.3436632016829577</v>
      </c>
      <c r="H29" s="1">
        <f>((SUM(Plan2!H29:H29)/SUM(Plan2!H17:H17))*100)-100</f>
        <v>89.004317323195181</v>
      </c>
      <c r="I29" s="1"/>
      <c r="J29" s="1"/>
    </row>
    <row r="30" spans="1:10" hidden="1" x14ac:dyDescent="0.25">
      <c r="A30" s="3">
        <v>36923</v>
      </c>
      <c r="B30" s="1">
        <f>((SUM(Plan2!B29:B30)/SUM(Plan2!B17:B18))*100)-100</f>
        <v>6.4447307097278355</v>
      </c>
      <c r="C30" s="1">
        <f>((SUM(Plan2!C29:C30)/SUM(Plan2!C17:C18))*100)-100</f>
        <v>3.9942758845607784</v>
      </c>
      <c r="D30" s="1">
        <f>((SUM(Plan2!D29:D30)/SUM(Plan2!D17:D18))*100)-100</f>
        <v>-15.911435146057329</v>
      </c>
      <c r="E30" s="1">
        <f>((SUM(Plan2!E29:E30)/SUM(Plan2!E17:E18))*100)-100</f>
        <v>31.852284962456423</v>
      </c>
      <c r="F30" s="1">
        <f>((SUM(Plan2!F29:F30)/SUM(Plan2!F17:F18))*100)-100</f>
        <v>11.843271575345327</v>
      </c>
      <c r="G30" s="1">
        <f>((SUM(Plan2!G29:G30)/SUM(Plan2!G17:G18))*100)-100</f>
        <v>33.200415750302056</v>
      </c>
      <c r="H30" s="1">
        <f>((SUM(Plan2!H29:H30)/SUM(Plan2!H17:H18))*100)-100</f>
        <v>78.363547737583787</v>
      </c>
      <c r="I30" s="1"/>
      <c r="J30" s="1"/>
    </row>
    <row r="31" spans="1:10" hidden="1" x14ac:dyDescent="0.25">
      <c r="A31" s="3">
        <v>36951</v>
      </c>
      <c r="B31" s="1">
        <f>((SUM(Plan2!B29:B31)/SUM(Plan2!B17:B19))*100)-100</f>
        <v>24.278925640728914</v>
      </c>
      <c r="C31" s="1">
        <f>((SUM(Plan2!C29:C31)/SUM(Plan2!C17:C19))*100)-100</f>
        <v>-17.071446408316007</v>
      </c>
      <c r="D31" s="1">
        <f>((SUM(Plan2!D29:D31)/SUM(Plan2!D17:D19))*100)-100</f>
        <v>11.142079889744693</v>
      </c>
      <c r="E31" s="1">
        <f>((SUM(Plan2!E29:E31)/SUM(Plan2!E17:E19))*100)-100</f>
        <v>53.250855556562215</v>
      </c>
      <c r="F31" s="1">
        <f>((SUM(Plan2!F29:F31)/SUM(Plan2!F17:F19))*100)-100</f>
        <v>11.74686419199395</v>
      </c>
      <c r="G31" s="1">
        <f>((SUM(Plan2!G29:G31)/SUM(Plan2!G17:G19))*100)-100</f>
        <v>-9.1181338715674514</v>
      </c>
      <c r="H31" s="1">
        <f>((SUM(Plan2!H29:H31)/SUM(Plan2!H17:H19))*100)-100</f>
        <v>74.963187320380598</v>
      </c>
      <c r="I31" s="1"/>
      <c r="J31" s="1"/>
    </row>
    <row r="32" spans="1:10" hidden="1" x14ac:dyDescent="0.25">
      <c r="A32" s="3">
        <v>36982</v>
      </c>
      <c r="B32" s="1">
        <f>((SUM(Plan2!B29:B32)/SUM(Plan2!B17:B20))*100)-100</f>
        <v>15.617463476601642</v>
      </c>
      <c r="C32" s="1">
        <f>((SUM(Plan2!C29:C32)/SUM(Plan2!C17:C20))*100)-100</f>
        <v>-40.170285127892214</v>
      </c>
      <c r="D32" s="1">
        <f>((SUM(Plan2!D29:D32)/SUM(Plan2!D17:D20))*100)-100</f>
        <v>-4.1138165791245456</v>
      </c>
      <c r="E32" s="1">
        <f>((SUM(Plan2!E29:E32)/SUM(Plan2!E17:E20))*100)-100</f>
        <v>45.826834746003897</v>
      </c>
      <c r="F32" s="1">
        <f>((SUM(Plan2!F29:F32)/SUM(Plan2!F17:F20))*100)-100</f>
        <v>4.9862394639098397</v>
      </c>
      <c r="G32" s="1">
        <f>((SUM(Plan2!G29:G32)/SUM(Plan2!G17:G20))*100)-100</f>
        <v>4.593944726300407</v>
      </c>
      <c r="H32" s="1">
        <f>((SUM(Plan2!H29:H32)/SUM(Plan2!H17:H20))*100)-100</f>
        <v>74.221736564272106</v>
      </c>
      <c r="I32" s="1"/>
      <c r="J32" s="1"/>
    </row>
    <row r="33" spans="1:10" hidden="1" x14ac:dyDescent="0.25">
      <c r="A33" s="3">
        <v>37012</v>
      </c>
      <c r="B33" s="1">
        <f>((SUM(Plan2!B29:B33)/SUM(Plan2!B17:B21))*100)-100</f>
        <v>13.486940648107918</v>
      </c>
      <c r="C33" s="1">
        <f>((SUM(Plan2!C29:C33)/SUM(Plan2!C17:C21))*100)-100</f>
        <v>-52.638691880911679</v>
      </c>
      <c r="D33" s="1">
        <f>((SUM(Plan2!D29:D33)/SUM(Plan2!D17:D21))*100)-100</f>
        <v>-1.0708195908203066</v>
      </c>
      <c r="E33" s="1">
        <f>((SUM(Plan2!E29:E33)/SUM(Plan2!E17:E21))*100)-100</f>
        <v>37.201746243094419</v>
      </c>
      <c r="F33" s="1">
        <f>((SUM(Plan2!F29:F33)/SUM(Plan2!F17:F21))*100)-100</f>
        <v>-2.5521239029351932</v>
      </c>
      <c r="G33" s="1">
        <f>((SUM(Plan2!G29:G33)/SUM(Plan2!G17:G21))*100)-100</f>
        <v>6.7231584510156353</v>
      </c>
      <c r="H33" s="1">
        <f>((SUM(Plan2!H29:H33)/SUM(Plan2!H17:H21))*100)-100</f>
        <v>77.457955366898375</v>
      </c>
      <c r="I33" s="1"/>
      <c r="J33" s="1"/>
    </row>
    <row r="34" spans="1:10" hidden="1" x14ac:dyDescent="0.25">
      <c r="A34" s="3">
        <v>37043</v>
      </c>
      <c r="B34" s="1">
        <f>((SUM(Plan2!B29:B34)/SUM(Plan2!B17:B22))*100)-100</f>
        <v>20.917919699332785</v>
      </c>
      <c r="C34" s="1">
        <f>((SUM(Plan2!C29:C34)/SUM(Plan2!C17:C22))*100)-100</f>
        <v>-54.023186170162525</v>
      </c>
      <c r="D34" s="1">
        <f>((SUM(Plan2!D29:D34)/SUM(Plan2!D17:D22))*100)-100</f>
        <v>9.5628583326594025</v>
      </c>
      <c r="E34" s="1">
        <f>((SUM(Plan2!E29:E34)/SUM(Plan2!E17:E22))*100)-100</f>
        <v>26.993595191492645</v>
      </c>
      <c r="F34" s="1">
        <f>((SUM(Plan2!F29:F34)/SUM(Plan2!F17:F22))*100)-100</f>
        <v>-8.567412316697272</v>
      </c>
      <c r="G34" s="1">
        <f>((SUM(Plan2!G29:G34)/SUM(Plan2!G17:G22))*100)-100</f>
        <v>8.9805258205018106</v>
      </c>
      <c r="H34" s="1">
        <f>((SUM(Plan2!H29:H34)/SUM(Plan2!H17:H22))*100)-100</f>
        <v>82.769320862735071</v>
      </c>
      <c r="I34" s="1"/>
      <c r="J34" s="1"/>
    </row>
    <row r="35" spans="1:10" hidden="1" x14ac:dyDescent="0.25">
      <c r="A35" s="3">
        <v>37073</v>
      </c>
      <c r="B35" s="1">
        <f>((SUM(Plan2!B29:B35)/SUM(Plan2!B17:B23))*100)-100</f>
        <v>18.943860524996055</v>
      </c>
      <c r="C35" s="1">
        <f>((SUM(Plan2!C29:C35)/SUM(Plan2!C17:C23))*100)-100</f>
        <v>-47.49975977612084</v>
      </c>
      <c r="D35" s="1">
        <f>((SUM(Plan2!D29:D35)/SUM(Plan2!D17:D23))*100)-100</f>
        <v>-13.620890073749791</v>
      </c>
      <c r="E35" s="1">
        <f>((SUM(Plan2!E29:E35)/SUM(Plan2!E17:E23))*100)-100</f>
        <v>25.457552375827319</v>
      </c>
      <c r="F35" s="1">
        <f>((SUM(Plan2!F29:F35)/SUM(Plan2!F17:F23))*100)-100</f>
        <v>-11.071110031370267</v>
      </c>
      <c r="G35" s="1">
        <f>((SUM(Plan2!G29:G35)/SUM(Plan2!G17:G23))*100)-100</f>
        <v>10.001513502805764</v>
      </c>
      <c r="H35" s="1">
        <f>((SUM(Plan2!H29:H35)/SUM(Plan2!H17:H23))*100)-100</f>
        <v>83.486332584659039</v>
      </c>
      <c r="I35" s="1"/>
      <c r="J35" s="1"/>
    </row>
    <row r="36" spans="1:10" hidden="1" x14ac:dyDescent="0.25">
      <c r="A36" s="3">
        <v>37104</v>
      </c>
      <c r="B36" s="1">
        <f>((SUM(Plan2!B29:B36)/SUM(Plan2!B17:B24))*100)-100</f>
        <v>19.340519379207265</v>
      </c>
      <c r="C36" s="1">
        <f>((SUM(Plan2!C29:C36)/SUM(Plan2!C17:C24))*100)-100</f>
        <v>-35.114300750473305</v>
      </c>
      <c r="D36" s="1">
        <f>((SUM(Plan2!D29:D36)/SUM(Plan2!D17:D24))*100)-100</f>
        <v>-11.872769271025419</v>
      </c>
      <c r="E36" s="1">
        <f>((SUM(Plan2!E29:E36)/SUM(Plan2!E17:E24))*100)-100</f>
        <v>25.035375021284409</v>
      </c>
      <c r="F36" s="1">
        <f>((SUM(Plan2!F29:F36)/SUM(Plan2!F17:F24))*100)-100</f>
        <v>-9.1938764766253911</v>
      </c>
      <c r="G36" s="1">
        <f>((SUM(Plan2!G29:G36)/SUM(Plan2!G17:G24))*100)-100</f>
        <v>10.216748871690882</v>
      </c>
      <c r="H36" s="1">
        <f>((SUM(Plan2!H29:H36)/SUM(Plan2!H17:H24))*100)-100</f>
        <v>81.580953296530225</v>
      </c>
      <c r="I36" s="1"/>
      <c r="J36" s="1"/>
    </row>
    <row r="37" spans="1:10" hidden="1" x14ac:dyDescent="0.25">
      <c r="A37" s="3">
        <v>37135</v>
      </c>
      <c r="B37" s="1">
        <f>((SUM(Plan2!B29:B37)/SUM(Plan2!B17:B25))*100)-100</f>
        <v>19.482686659820118</v>
      </c>
      <c r="C37" s="1">
        <f>((SUM(Plan2!C29:C37)/SUM(Plan2!C17:C25))*100)-100</f>
        <v>-33.314003672292557</v>
      </c>
      <c r="D37" s="1">
        <f>((SUM(Plan2!D29:D37)/SUM(Plan2!D17:D25))*100)-100</f>
        <v>-10.251882064736037</v>
      </c>
      <c r="E37" s="1">
        <f>((SUM(Plan2!E29:E37)/SUM(Plan2!E17:E25))*100)-100</f>
        <v>26.446378183867949</v>
      </c>
      <c r="F37" s="1">
        <f>((SUM(Plan2!F29:F37)/SUM(Plan2!F17:F25))*100)-100</f>
        <v>-5.6099556104652493</v>
      </c>
      <c r="G37" s="1">
        <f>((SUM(Plan2!G29:G37)/SUM(Plan2!G17:G25))*100)-100</f>
        <v>11.213762414886702</v>
      </c>
      <c r="H37" s="1">
        <f>((SUM(Plan2!H29:H37)/SUM(Plan2!H17:H25))*100)-100</f>
        <v>78.275276312867476</v>
      </c>
      <c r="I37" s="1"/>
      <c r="J37" s="1"/>
    </row>
    <row r="38" spans="1:10" hidden="1" x14ac:dyDescent="0.25">
      <c r="A38" s="3">
        <v>37165</v>
      </c>
      <c r="B38" s="1">
        <f>((SUM(Plan2!B29:B38)/SUM(Plan2!B17:B26))*100)-100</f>
        <v>18.323193792491494</v>
      </c>
      <c r="C38" s="1">
        <f>((SUM(Plan2!C29:C38)/SUM(Plan2!C17:C26))*100)-100</f>
        <v>-32.909018395221167</v>
      </c>
      <c r="D38" s="1">
        <f>((SUM(Plan2!D29:D38)/SUM(Plan2!D17:D26))*100)-100</f>
        <v>8.1127354629259969</v>
      </c>
      <c r="E38" s="1">
        <f>((SUM(Plan2!E29:E38)/SUM(Plan2!E17:E26))*100)-100</f>
        <v>27.67914859027627</v>
      </c>
      <c r="F38" s="1">
        <f>((SUM(Plan2!F29:F38)/SUM(Plan2!F17:F26))*100)-100</f>
        <v>0.50574986702120839</v>
      </c>
      <c r="G38" s="1">
        <f>((SUM(Plan2!G29:G38)/SUM(Plan2!G17:G26))*100)-100</f>
        <v>10.87213401596803</v>
      </c>
      <c r="H38" s="1">
        <f>((SUM(Plan2!H29:H38)/SUM(Plan2!H17:H26))*100)-100</f>
        <v>75.725282798654291</v>
      </c>
      <c r="I38" s="1"/>
      <c r="J38" s="1"/>
    </row>
    <row r="39" spans="1:10" hidden="1" x14ac:dyDescent="0.25">
      <c r="A39" s="3">
        <v>37196</v>
      </c>
      <c r="B39" s="1">
        <f>((SUM(Plan2!B29:B39)/SUM(Plan2!B17:B27))*100)-100</f>
        <v>17.995214043915112</v>
      </c>
      <c r="C39" s="1">
        <f>((SUM(Plan2!C29:C39)/SUM(Plan2!C17:C27))*100)-100</f>
        <v>-32.903113978210882</v>
      </c>
      <c r="D39" s="1">
        <f>((SUM(Plan2!D29:D39)/SUM(Plan2!D17:D27))*100)-100</f>
        <v>20.573876654380669</v>
      </c>
      <c r="E39" s="1">
        <f>((SUM(Plan2!E29:E39)/SUM(Plan2!E17:E27))*100)-100</f>
        <v>22.054741086265906</v>
      </c>
      <c r="F39" s="1">
        <f>((SUM(Plan2!F29:F39)/SUM(Plan2!F17:F27))*100)-100</f>
        <v>8.0946837055521996</v>
      </c>
      <c r="G39" s="1">
        <f>((SUM(Plan2!G29:G39)/SUM(Plan2!G17:G27))*100)-100</f>
        <v>10.096971360423225</v>
      </c>
      <c r="H39" s="1">
        <f>((SUM(Plan2!H29:H39)/SUM(Plan2!H17:H27))*100)-100</f>
        <v>72.317953168007051</v>
      </c>
      <c r="I39" s="1"/>
      <c r="J39" s="1"/>
    </row>
    <row r="40" spans="1:10" hidden="1" x14ac:dyDescent="0.25">
      <c r="A40" s="3">
        <v>37226</v>
      </c>
      <c r="B40" s="1">
        <f>((SUM(Plan2!B29:B40)/SUM(Plan2!B17:B28))*100)-100</f>
        <v>13.48259310012601</v>
      </c>
      <c r="C40" s="1">
        <f>((SUM(Plan2!C29:C40)/SUM(Plan2!C17:C28))*100)-100</f>
        <v>-33.454547318367389</v>
      </c>
      <c r="D40" s="1">
        <f>((SUM(Plan2!D29:D40)/SUM(Plan2!D17:D28))*100)-100</f>
        <v>5.375391796733723</v>
      </c>
      <c r="E40" s="1">
        <f>((SUM(Plan2!E29:E40)/SUM(Plan2!E17:E28))*100)-100</f>
        <v>17.433295720865004</v>
      </c>
      <c r="F40" s="1">
        <f>((SUM(Plan2!F29:F40)/SUM(Plan2!F17:F28))*100)-100</f>
        <v>9.1813893661515209</v>
      </c>
      <c r="G40" s="1">
        <f>((SUM(Plan2!G29:G40)/SUM(Plan2!G17:G28))*100)-100</f>
        <v>10.120396770107703</v>
      </c>
      <c r="H40" s="1">
        <f>((SUM(Plan2!H29:H40)/SUM(Plan2!H17:H28))*100)-100</f>
        <v>64.712124016974713</v>
      </c>
      <c r="I40" s="1"/>
      <c r="J40" s="1"/>
    </row>
    <row r="41" spans="1:10" hidden="1" x14ac:dyDescent="0.25">
      <c r="A41" s="3">
        <v>37257</v>
      </c>
      <c r="B41" s="1">
        <f>((SUM(Plan2!B41:B41)/SUM(Plan2!B29:B29))*100)-100</f>
        <v>-36.491528945594233</v>
      </c>
      <c r="C41" s="1">
        <f>((SUM(Plan2!C41:C41)/SUM(Plan2!C29:C29))*100)-100</f>
        <v>-2.0882032488005393</v>
      </c>
      <c r="D41" s="1">
        <f>((SUM(Plan2!D41:D41)/SUM(Plan2!D29:D29))*100)-100</f>
        <v>302.2222992768933</v>
      </c>
      <c r="E41" s="1">
        <f>((SUM(Plan2!E41:E41)/SUM(Plan2!E29:E29))*100)-100</f>
        <v>-18.509990489674081</v>
      </c>
      <c r="F41" s="1">
        <f>((SUM(Plan2!F41:F41)/SUM(Plan2!F29:F29))*100)-100</f>
        <v>25.224868375891134</v>
      </c>
      <c r="G41" s="1">
        <f>((SUM(Plan2!G41:G41)/SUM(Plan2!G29:G29))*100)-100</f>
        <v>21.058421649143185</v>
      </c>
      <c r="H41" s="1">
        <f>((SUM(Plan2!H41:H41)/SUM(Plan2!H29:H29))*100)-100</f>
        <v>-29.649533249770258</v>
      </c>
      <c r="I41" s="1"/>
      <c r="J41" s="1"/>
    </row>
    <row r="42" spans="1:10" hidden="1" x14ac:dyDescent="0.25">
      <c r="A42" s="3">
        <v>37288</v>
      </c>
      <c r="B42" s="1">
        <f>((SUM(Plan2!B41:B42)/SUM(Plan2!B29:B30))*100)-100</f>
        <v>-15.874413549454701</v>
      </c>
      <c r="C42" s="1">
        <f>((SUM(Plan2!C41:C42)/SUM(Plan2!C29:C30))*100)-100</f>
        <v>24.141623072234466</v>
      </c>
      <c r="D42" s="1">
        <f>((SUM(Plan2!D41:D42)/SUM(Plan2!D29:D30))*100)-100</f>
        <v>279.18015940091152</v>
      </c>
      <c r="E42" s="1">
        <f>((SUM(Plan2!E41:E42)/SUM(Plan2!E29:E30))*100)-100</f>
        <v>129.30989758260151</v>
      </c>
      <c r="F42" s="1">
        <f>((SUM(Plan2!F41:F42)/SUM(Plan2!F29:F30))*100)-100</f>
        <v>27.407248485468429</v>
      </c>
      <c r="G42" s="1">
        <f>((SUM(Plan2!G41:G42)/SUM(Plan2!G29:G30))*100)-100</f>
        <v>22.997790684363409</v>
      </c>
      <c r="H42" s="1">
        <f>((SUM(Plan2!H41:H42)/SUM(Plan2!H29:H30))*100)-100</f>
        <v>-23.311503994376864</v>
      </c>
      <c r="I42" s="1"/>
      <c r="J42" s="1"/>
    </row>
    <row r="43" spans="1:10" hidden="1" x14ac:dyDescent="0.25">
      <c r="A43" s="3">
        <v>37316</v>
      </c>
      <c r="B43" s="1">
        <f>((SUM(Plan2!B41:B43)/SUM(Plan2!B29:B31))*100)-100</f>
        <v>-18.597869726010543</v>
      </c>
      <c r="C43" s="1">
        <f>((SUM(Plan2!C41:C43)/SUM(Plan2!C29:C31))*100)-100</f>
        <v>54.269188164219031</v>
      </c>
      <c r="D43" s="1">
        <f>((SUM(Plan2!D41:D43)/SUM(Plan2!D29:D31))*100)-100</f>
        <v>116.27379092125</v>
      </c>
      <c r="E43" s="1">
        <f>((SUM(Plan2!E41:E43)/SUM(Plan2!E29:E31))*100)-100</f>
        <v>55.372636149408265</v>
      </c>
      <c r="F43" s="1">
        <f>((SUM(Plan2!F41:F43)/SUM(Plan2!F29:F31))*100)-100</f>
        <v>22.78445329641157</v>
      </c>
      <c r="G43" s="1">
        <f>((SUM(Plan2!G41:G43)/SUM(Plan2!G29:G31))*100)-100</f>
        <v>24.577761546065389</v>
      </c>
      <c r="H43" s="1">
        <f>((SUM(Plan2!H41:H43)/SUM(Plan2!H29:H31))*100)-100</f>
        <v>-12.360904826953018</v>
      </c>
      <c r="I43" s="1"/>
      <c r="J43" s="1"/>
    </row>
    <row r="44" spans="1:10" hidden="1" x14ac:dyDescent="0.25">
      <c r="A44" s="3">
        <v>37347</v>
      </c>
      <c r="B44" s="1">
        <f>((SUM(Plan2!B41:B44)/SUM(Plan2!B29:B32))*100)-100</f>
        <v>-14.472612175366024</v>
      </c>
      <c r="C44" s="1">
        <f>((SUM(Plan2!C41:C44)/SUM(Plan2!C29:C32))*100)-100</f>
        <v>143.3202840067091</v>
      </c>
      <c r="D44" s="1">
        <f>((SUM(Plan2!D41:D44)/SUM(Plan2!D29:D32))*100)-100</f>
        <v>172.1285117205569</v>
      </c>
      <c r="E44" s="1">
        <f>((SUM(Plan2!E41:E44)/SUM(Plan2!E29:E32))*100)-100</f>
        <v>44.800215620179074</v>
      </c>
      <c r="F44" s="1">
        <f>((SUM(Plan2!F41:F44)/SUM(Plan2!F29:F32))*100)-100</f>
        <v>29.230362529649824</v>
      </c>
      <c r="G44" s="1">
        <f>((SUM(Plan2!G41:G44)/SUM(Plan2!G29:G32))*100)-100</f>
        <v>21.95052979836764</v>
      </c>
      <c r="H44" s="1">
        <f>((SUM(Plan2!H41:H44)/SUM(Plan2!H29:H32))*100)-100</f>
        <v>-8.4058439712342619</v>
      </c>
      <c r="I44" s="1"/>
      <c r="J44" s="1"/>
    </row>
    <row r="45" spans="1:10" hidden="1" x14ac:dyDescent="0.25">
      <c r="A45" s="3">
        <v>37377</v>
      </c>
      <c r="B45" s="1">
        <f>((SUM(Plan2!B41:B45)/SUM(Plan2!B29:B33))*100)-100</f>
        <v>-11.669014887753377</v>
      </c>
      <c r="C45" s="1">
        <f>((SUM(Plan2!C41:C45)/SUM(Plan2!C29:C33))*100)-100</f>
        <v>184.34211717886609</v>
      </c>
      <c r="D45" s="1">
        <f>((SUM(Plan2!D41:D45)/SUM(Plan2!D29:D33))*100)-100</f>
        <v>145.12186833162829</v>
      </c>
      <c r="E45" s="1">
        <f>((SUM(Plan2!E41:E45)/SUM(Plan2!E29:E33))*100)-100</f>
        <v>32.111537693306445</v>
      </c>
      <c r="F45" s="1">
        <f>((SUM(Plan2!F41:F45)/SUM(Plan2!F29:F33))*100)-100</f>
        <v>31.50344346240027</v>
      </c>
      <c r="G45" s="1">
        <f>((SUM(Plan2!G41:G45)/SUM(Plan2!G29:G33))*100)-100</f>
        <v>20.745952194516065</v>
      </c>
      <c r="H45" s="1">
        <f>((SUM(Plan2!H41:H45)/SUM(Plan2!H29:H33))*100)-100</f>
        <v>0.58564547889761798</v>
      </c>
      <c r="I45" s="1"/>
      <c r="J45" s="1"/>
    </row>
    <row r="46" spans="1:10" hidden="1" x14ac:dyDescent="0.25">
      <c r="A46" s="3">
        <v>37408</v>
      </c>
      <c r="B46" s="1">
        <f>((SUM(Plan2!B41:B46)/SUM(Plan2!B29:B34))*100)-100</f>
        <v>-16.104758690127383</v>
      </c>
      <c r="C46" s="1">
        <f>((SUM(Plan2!C41:C46)/SUM(Plan2!C29:C34))*100)-100</f>
        <v>128.5934380481645</v>
      </c>
      <c r="D46" s="1">
        <f>((SUM(Plan2!D41:D46)/SUM(Plan2!D29:D34))*100)-100</f>
        <v>123.29441456432323</v>
      </c>
      <c r="E46" s="1">
        <f>((SUM(Plan2!E41:E46)/SUM(Plan2!E29:E34))*100)-100</f>
        <v>31.424098125398018</v>
      </c>
      <c r="F46" s="1">
        <f>((SUM(Plan2!F41:F46)/SUM(Plan2!F29:F34))*100)-100</f>
        <v>42.011333158555743</v>
      </c>
      <c r="G46" s="1">
        <f>((SUM(Plan2!G41:G46)/SUM(Plan2!G29:G34))*100)-100</f>
        <v>16.612521761761997</v>
      </c>
      <c r="H46" s="1">
        <f>((SUM(Plan2!H41:H46)/SUM(Plan2!H29:H34))*100)-100</f>
        <v>4.6755959467390085</v>
      </c>
      <c r="I46" s="1"/>
      <c r="J46" s="1"/>
    </row>
    <row r="47" spans="1:10" hidden="1" x14ac:dyDescent="0.25">
      <c r="A47" s="3">
        <v>37438</v>
      </c>
      <c r="B47" s="1">
        <f>((SUM(Plan2!B41:B47)/SUM(Plan2!B29:B35))*100)-100</f>
        <v>-15.291814713397571</v>
      </c>
      <c r="C47" s="1">
        <f>((SUM(Plan2!C41:C47)/SUM(Plan2!C29:C35))*100)-100</f>
        <v>57.023373071636087</v>
      </c>
      <c r="D47" s="1">
        <f>((SUM(Plan2!D41:D47)/SUM(Plan2!D29:D35))*100)-100</f>
        <v>122.63018043930796</v>
      </c>
      <c r="E47" s="1">
        <f>((SUM(Plan2!E41:E47)/SUM(Plan2!E29:E35))*100)-100</f>
        <v>24.996212896744169</v>
      </c>
      <c r="F47" s="1">
        <f>((SUM(Plan2!F41:F47)/SUM(Plan2!F29:F35))*100)-100</f>
        <v>55.913769378293381</v>
      </c>
      <c r="G47" s="1">
        <f>((SUM(Plan2!G41:G47)/SUM(Plan2!G29:G35))*100)-100</f>
        <v>16.26319881521124</v>
      </c>
      <c r="H47" s="1">
        <f>((SUM(Plan2!H41:H47)/SUM(Plan2!H29:H35))*100)-100</f>
        <v>5.1972373494264161</v>
      </c>
      <c r="I47" s="1"/>
      <c r="J47" s="1"/>
    </row>
    <row r="48" spans="1:10" hidden="1" x14ac:dyDescent="0.25">
      <c r="A48" s="3">
        <v>37469</v>
      </c>
      <c r="B48" s="1">
        <f>((SUM(Plan2!B41:B48)/SUM(Plan2!B29:B36))*100)-100</f>
        <v>-13.360147821446304</v>
      </c>
      <c r="C48" s="1">
        <f>((SUM(Plan2!C41:C48)/SUM(Plan2!C29:C36))*100)-100</f>
        <v>18.217326600224922</v>
      </c>
      <c r="D48" s="1">
        <f>((SUM(Plan2!D41:D48)/SUM(Plan2!D29:D36))*100)-100</f>
        <v>111.72273765828206</v>
      </c>
      <c r="E48" s="1">
        <f>((SUM(Plan2!E41:E48)/SUM(Plan2!E29:E36))*100)-100</f>
        <v>21.071430189161646</v>
      </c>
      <c r="F48" s="1">
        <f>((SUM(Plan2!F41:F48)/SUM(Plan2!F29:F36))*100)-100</f>
        <v>53.625472668163098</v>
      </c>
      <c r="G48" s="1">
        <f>((SUM(Plan2!G41:G48)/SUM(Plan2!G29:G36))*100)-100</f>
        <v>14.671051123861673</v>
      </c>
      <c r="H48" s="1">
        <f>((SUM(Plan2!H41:H48)/SUM(Plan2!H29:H36))*100)-100</f>
        <v>10.889347725871204</v>
      </c>
      <c r="I48" s="1"/>
      <c r="J48" s="1"/>
    </row>
    <row r="49" spans="1:10" hidden="1" x14ac:dyDescent="0.25">
      <c r="A49" s="3">
        <v>37500</v>
      </c>
      <c r="B49" s="1">
        <f>((SUM(Plan2!B41:B49)/SUM(Plan2!B29:B37))*100)-100</f>
        <v>-12.079885533327513</v>
      </c>
      <c r="C49" s="1">
        <f>((SUM(Plan2!C41:C49)/SUM(Plan2!C29:C37))*100)-100</f>
        <v>13.861466770052829</v>
      </c>
      <c r="D49" s="1">
        <f>((SUM(Plan2!D41:D49)/SUM(Plan2!D29:D37))*100)-100</f>
        <v>163.45717231066669</v>
      </c>
      <c r="E49" s="1">
        <f>((SUM(Plan2!E41:E49)/SUM(Plan2!E29:E37))*100)-100</f>
        <v>19.071446611440848</v>
      </c>
      <c r="F49" s="1">
        <f>((SUM(Plan2!F41:F49)/SUM(Plan2!F29:F37))*100)-100</f>
        <v>49.94662608191004</v>
      </c>
      <c r="G49" s="1">
        <f>((SUM(Plan2!G41:G49)/SUM(Plan2!G29:G37))*100)-100</f>
        <v>13.501477796898627</v>
      </c>
      <c r="H49" s="1">
        <f>((SUM(Plan2!H41:H49)/SUM(Plan2!H29:H37))*100)-100</f>
        <v>12.264667659017434</v>
      </c>
      <c r="I49" s="1"/>
      <c r="J49" s="1"/>
    </row>
    <row r="50" spans="1:10" hidden="1" x14ac:dyDescent="0.25">
      <c r="A50" s="3">
        <v>37530</v>
      </c>
      <c r="B50" s="1">
        <f>((SUM(Plan2!B41:B50)/SUM(Plan2!B29:B38))*100)-100</f>
        <v>-11.783515637061896</v>
      </c>
      <c r="C50" s="1">
        <f>((SUM(Plan2!C41:C50)/SUM(Plan2!C29:C38))*100)-100</f>
        <v>12.50604149006756</v>
      </c>
      <c r="D50" s="1">
        <f>((SUM(Plan2!D41:D50)/SUM(Plan2!D29:D38))*100)-100</f>
        <v>169.60428538807378</v>
      </c>
      <c r="E50" s="1">
        <f>((SUM(Plan2!E41:E50)/SUM(Plan2!E29:E38))*100)-100</f>
        <v>15.968910013027269</v>
      </c>
      <c r="F50" s="1">
        <f>((SUM(Plan2!F41:F50)/SUM(Plan2!F29:F38))*100)-100</f>
        <v>41.957629239724923</v>
      </c>
      <c r="G50" s="1">
        <f>((SUM(Plan2!G41:G50)/SUM(Plan2!G29:G38))*100)-100</f>
        <v>16.27158282912508</v>
      </c>
      <c r="H50" s="1">
        <f>((SUM(Plan2!H41:H50)/SUM(Plan2!H29:H38))*100)-100</f>
        <v>14.242055617852216</v>
      </c>
      <c r="I50" s="1"/>
      <c r="J50" s="1"/>
    </row>
    <row r="51" spans="1:10" hidden="1" x14ac:dyDescent="0.25">
      <c r="A51" s="3">
        <v>37561</v>
      </c>
      <c r="B51" s="1">
        <f>((SUM(Plan2!B41:B51)/SUM(Plan2!B29:B39))*100)-100</f>
        <v>-10.438504085059762</v>
      </c>
      <c r="C51" s="1">
        <f>((SUM(Plan2!C41:C51)/SUM(Plan2!C29:C39))*100)-100</f>
        <v>11.581564766365403</v>
      </c>
      <c r="D51" s="1">
        <f>((SUM(Plan2!D41:D51)/SUM(Plan2!D29:D39))*100)-100</f>
        <v>159.16682986537438</v>
      </c>
      <c r="E51" s="1">
        <f>((SUM(Plan2!E41:E51)/SUM(Plan2!E29:E39))*100)-100</f>
        <v>20.327205244815332</v>
      </c>
      <c r="F51" s="1">
        <f>((SUM(Plan2!F41:F51)/SUM(Plan2!F29:F39))*100)-100</f>
        <v>32.552037871315747</v>
      </c>
      <c r="G51" s="1">
        <f>((SUM(Plan2!G41:G51)/SUM(Plan2!G29:G39))*100)-100</f>
        <v>16.408032530170374</v>
      </c>
      <c r="H51" s="1">
        <f>((SUM(Plan2!H41:H51)/SUM(Plan2!H29:H39))*100)-100</f>
        <v>20.100683596732338</v>
      </c>
      <c r="I51" s="1"/>
      <c r="J51" s="1"/>
    </row>
    <row r="52" spans="1:10" hidden="1" x14ac:dyDescent="0.25">
      <c r="A52" s="3">
        <v>37591</v>
      </c>
      <c r="B52" s="1">
        <f>((SUM(Plan2!B41:B52)/SUM(Plan2!B29:B40))*100)-100</f>
        <v>-9.7940787497320656</v>
      </c>
      <c r="C52" s="1">
        <f>((SUM(Plan2!C41:C52)/SUM(Plan2!C29:C40))*100)-100</f>
        <v>11.127283545549332</v>
      </c>
      <c r="D52" s="1">
        <f>((SUM(Plan2!D41:D52)/SUM(Plan2!D29:D40))*100)-100</f>
        <v>206.83372426519242</v>
      </c>
      <c r="E52" s="1">
        <f>((SUM(Plan2!E41:E52)/SUM(Plan2!E29:E40))*100)-100</f>
        <v>17.757850664928696</v>
      </c>
      <c r="F52" s="1">
        <f>((SUM(Plan2!F41:F52)/SUM(Plan2!F29:F40))*100)-100</f>
        <v>38.326886819279196</v>
      </c>
      <c r="G52" s="1">
        <f>((SUM(Plan2!G41:G52)/SUM(Plan2!G29:G40))*100)-100</f>
        <v>14.679194328200666</v>
      </c>
      <c r="H52" s="1">
        <f>((SUM(Plan2!H41:H52)/SUM(Plan2!H29:H40))*100)-100</f>
        <v>24.308924646641699</v>
      </c>
      <c r="I52" s="1"/>
      <c r="J52" s="1"/>
    </row>
    <row r="53" spans="1:10" hidden="1" x14ac:dyDescent="0.25">
      <c r="A53" s="3">
        <v>37622</v>
      </c>
      <c r="B53" s="1">
        <f>((SUM(Plan2!B53:B53)/SUM(Plan2!B41:B41))*100)-100</f>
        <v>10.222840959377294</v>
      </c>
      <c r="C53" s="1">
        <f>((SUM(Plan2!C53:C53)/SUM(Plan2!C41:C41))*100)-100</f>
        <v>19.594215598847057</v>
      </c>
      <c r="D53" s="1">
        <f>((SUM(Plan2!D53:D53)/SUM(Plan2!D41:D41))*100)-100</f>
        <v>-79.209872589122398</v>
      </c>
      <c r="E53" s="1">
        <f>((SUM(Plan2!E53:E53)/SUM(Plan2!E41:E41))*100)-100</f>
        <v>46.604637131582081</v>
      </c>
      <c r="F53" s="1">
        <f>((SUM(Plan2!F53:F53)/SUM(Plan2!F41:F41))*100)-100</f>
        <v>7.9704836843083768</v>
      </c>
      <c r="G53" s="1">
        <f>((SUM(Plan2!G53:G53)/SUM(Plan2!G41:G41))*100)-100</f>
        <v>-21.126282411797931</v>
      </c>
      <c r="H53" s="1">
        <f>((SUM(Plan2!H53:H53)/SUM(Plan2!H41:H41))*100)-100</f>
        <v>143.71109779166113</v>
      </c>
      <c r="I53" s="1"/>
      <c r="J53" s="1"/>
    </row>
    <row r="54" spans="1:10" hidden="1" x14ac:dyDescent="0.25">
      <c r="A54" s="3">
        <v>37653</v>
      </c>
      <c r="B54" s="1">
        <f>((SUM(Plan2!B53:B54)/SUM(Plan2!B41:B42))*100)-100</f>
        <v>15.692056972694914</v>
      </c>
      <c r="C54" s="1">
        <f>((SUM(Plan2!C53:C54)/SUM(Plan2!C41:C42))*100)-100</f>
        <v>151.72226265124215</v>
      </c>
      <c r="D54" s="1">
        <f>((SUM(Plan2!D53:D54)/SUM(Plan2!D41:D42))*100)-100</f>
        <v>-53.489711129563965</v>
      </c>
      <c r="E54" s="1">
        <f>((SUM(Plan2!E53:E54)/SUM(Plan2!E41:E42))*100)-100</f>
        <v>-59.333733527490459</v>
      </c>
      <c r="F54" s="1">
        <f>((SUM(Plan2!F53:F54)/SUM(Plan2!F41:F42))*100)-100</f>
        <v>16.06256304606228</v>
      </c>
      <c r="G54" s="1">
        <f>((SUM(Plan2!G53:G54)/SUM(Plan2!G41:G42))*100)-100</f>
        <v>-12.699107402355637</v>
      </c>
      <c r="H54" s="1">
        <f>((SUM(Plan2!H53:H54)/SUM(Plan2!H41:H42))*100)-100</f>
        <v>211.04693672663507</v>
      </c>
      <c r="I54" s="1"/>
      <c r="J54" s="1"/>
    </row>
    <row r="55" spans="1:10" hidden="1" x14ac:dyDescent="0.25">
      <c r="A55" s="3">
        <v>37681</v>
      </c>
      <c r="B55" s="1">
        <f>((SUM(Plan2!B53:B55)/SUM(Plan2!B41:B43))*100)-100</f>
        <v>4.4321655759161303</v>
      </c>
      <c r="C55" s="1">
        <f>((SUM(Plan2!C53:C55)/SUM(Plan2!C41:C43))*100)-100</f>
        <v>89.623289653557521</v>
      </c>
      <c r="D55" s="1">
        <f>((SUM(Plan2!D53:D55)/SUM(Plan2!D41:D43))*100)-100</f>
        <v>-12.384447961598624</v>
      </c>
      <c r="E55" s="1">
        <f>((SUM(Plan2!E53:E55)/SUM(Plan2!E41:E43))*100)-100</f>
        <v>-48.547352595702897</v>
      </c>
      <c r="F55" s="1">
        <f>((SUM(Plan2!F53:F55)/SUM(Plan2!F41:F43))*100)-100</f>
        <v>7.9383154479157696</v>
      </c>
      <c r="G55" s="1">
        <f>((SUM(Plan2!G53:G55)/SUM(Plan2!G41:G43))*100)-100</f>
        <v>-11.024180667466737</v>
      </c>
      <c r="H55" s="1">
        <f>((SUM(Plan2!H53:H55)/SUM(Plan2!H41:H43))*100)-100</f>
        <v>189.13092812700893</v>
      </c>
      <c r="I55" s="1"/>
      <c r="J55" s="1"/>
    </row>
    <row r="56" spans="1:10" hidden="1" x14ac:dyDescent="0.25">
      <c r="A56" s="3">
        <v>37712</v>
      </c>
      <c r="B56" s="1">
        <f>((SUM(Plan2!B53:B56)/SUM(Plan2!B41:B44))*100)-100</f>
        <v>5.0650642579592926</v>
      </c>
      <c r="C56" s="1">
        <f>((SUM(Plan2!C53:C56)/SUM(Plan2!C41:C44))*100)-100</f>
        <v>33.664878672697625</v>
      </c>
      <c r="D56" s="1">
        <f>((SUM(Plan2!D53:D56)/SUM(Plan2!D41:D44))*100)-100</f>
        <v>-23.958616912402618</v>
      </c>
      <c r="E56" s="1">
        <f>((SUM(Plan2!E53:E56)/SUM(Plan2!E41:E44))*100)-100</f>
        <v>-39.830721719046494</v>
      </c>
      <c r="F56" s="1">
        <f>((SUM(Plan2!F53:F56)/SUM(Plan2!F41:F44))*100)-100</f>
        <v>2.7217232163859677</v>
      </c>
      <c r="G56" s="1">
        <f>((SUM(Plan2!G53:G56)/SUM(Plan2!G41:G44))*100)-100</f>
        <v>-12.012360077513293</v>
      </c>
      <c r="H56" s="1">
        <f>((SUM(Plan2!H53:H56)/SUM(Plan2!H41:H44))*100)-100</f>
        <v>180.07590161650438</v>
      </c>
      <c r="I56" s="1"/>
      <c r="J56" s="1"/>
    </row>
    <row r="57" spans="1:10" hidden="1" x14ac:dyDescent="0.25">
      <c r="A57" s="3">
        <v>37742</v>
      </c>
      <c r="B57" s="1">
        <f>((SUM(Plan2!B53:B57)/SUM(Plan2!B41:B45))*100)-100</f>
        <v>6.3345040342578187</v>
      </c>
      <c r="C57" s="1">
        <f>((SUM(Plan2!C53:C57)/SUM(Plan2!C41:C45))*100)-100</f>
        <v>5.0521551267858911</v>
      </c>
      <c r="D57" s="1">
        <f>((SUM(Plan2!D53:D57)/SUM(Plan2!D41:D45))*100)-100</f>
        <v>-16.096887951823931</v>
      </c>
      <c r="E57" s="1">
        <f>((SUM(Plan2!E53:E57)/SUM(Plan2!E41:E45))*100)-100</f>
        <v>-33.713232220289854</v>
      </c>
      <c r="F57" s="1">
        <f>((SUM(Plan2!F53:F57)/SUM(Plan2!F41:F45))*100)-100</f>
        <v>-0.34052628035234989</v>
      </c>
      <c r="G57" s="1">
        <f>((SUM(Plan2!G53:G57)/SUM(Plan2!G41:G45))*100)-100</f>
        <v>-8.8206275088351447</v>
      </c>
      <c r="H57" s="1">
        <f>((SUM(Plan2!H53:H57)/SUM(Plan2!H41:H45))*100)-100</f>
        <v>167.71972120491665</v>
      </c>
      <c r="I57" s="1"/>
      <c r="J57" s="1"/>
    </row>
    <row r="58" spans="1:10" hidden="1" x14ac:dyDescent="0.25">
      <c r="A58" s="3">
        <v>37773</v>
      </c>
      <c r="B58" s="1">
        <f>((SUM(Plan2!B53:B58)/SUM(Plan2!B41:B46))*100)-100</f>
        <v>8.1793181135596029</v>
      </c>
      <c r="C58" s="1">
        <f>((SUM(Plan2!C53:C58)/SUM(Plan2!C41:C46))*100)-100</f>
        <v>2.7832448469525843</v>
      </c>
      <c r="D58" s="1">
        <f>((SUM(Plan2!D53:D58)/SUM(Plan2!D41:D46))*100)-100</f>
        <v>-2.7854289139200858</v>
      </c>
      <c r="E58" s="1">
        <f>((SUM(Plan2!E53:E58)/SUM(Plan2!E41:E46))*100)-100</f>
        <v>-31.063962102045423</v>
      </c>
      <c r="F58" s="1">
        <f>((SUM(Plan2!F53:F58)/SUM(Plan2!F41:F46))*100)-100</f>
        <v>-2.9096648563510428</v>
      </c>
      <c r="G58" s="1">
        <f>((SUM(Plan2!G53:G58)/SUM(Plan2!G41:G46))*100)-100</f>
        <v>-7.235248506596065</v>
      </c>
      <c r="H58" s="1">
        <f>((SUM(Plan2!H53:H58)/SUM(Plan2!H41:H46))*100)-100</f>
        <v>143.64066461781647</v>
      </c>
      <c r="I58" s="1"/>
      <c r="J58" s="1"/>
    </row>
    <row r="59" spans="1:10" hidden="1" x14ac:dyDescent="0.25">
      <c r="A59" s="3">
        <v>37803</v>
      </c>
      <c r="B59" s="1">
        <f>((SUM(Plan2!B53:B59)/SUM(Plan2!B41:B47))*100)-100</f>
        <v>7.1465764765716244</v>
      </c>
      <c r="C59" s="1">
        <f>((SUM(Plan2!C53:C59)/SUM(Plan2!C41:C47))*100)-100</f>
        <v>2.3515839693190088</v>
      </c>
      <c r="D59" s="1">
        <f>((SUM(Plan2!D53:D59)/SUM(Plan2!D41:D47))*100)-100</f>
        <v>-4.2567392323661721</v>
      </c>
      <c r="E59" s="1">
        <f>((SUM(Plan2!E53:E59)/SUM(Plan2!E41:E47))*100)-100</f>
        <v>-27.827921466790059</v>
      </c>
      <c r="F59" s="1">
        <f>((SUM(Plan2!F53:F59)/SUM(Plan2!F41:F47))*100)-100</f>
        <v>-8.8995268740561499</v>
      </c>
      <c r="G59" s="1">
        <f>((SUM(Plan2!G53:G59)/SUM(Plan2!G41:G47))*100)-100</f>
        <v>-8.7597708046756821</v>
      </c>
      <c r="H59" s="1">
        <f>((SUM(Plan2!H53:H59)/SUM(Plan2!H41:H47))*100)-100</f>
        <v>129.10948965725422</v>
      </c>
      <c r="I59" s="1"/>
      <c r="J59" s="1"/>
    </row>
    <row r="60" spans="1:10" hidden="1" x14ac:dyDescent="0.25">
      <c r="A60" s="3">
        <v>37834</v>
      </c>
      <c r="B60" s="1">
        <f>((SUM(Plan2!B53:B60)/SUM(Plan2!B41:B48))*100)-100</f>
        <v>5.1638377791621366</v>
      </c>
      <c r="C60" s="1">
        <f>((SUM(Plan2!C53:C60)/SUM(Plan2!C41:C48))*100)-100</f>
        <v>2.976965190649878</v>
      </c>
      <c r="D60" s="1">
        <f>((SUM(Plan2!D53:D60)/SUM(Plan2!D41:D48))*100)-100</f>
        <v>-1.5002693413708812</v>
      </c>
      <c r="E60" s="1">
        <f>((SUM(Plan2!E53:E60)/SUM(Plan2!E41:E48))*100)-100</f>
        <v>-27.64964071791492</v>
      </c>
      <c r="F60" s="1">
        <f>((SUM(Plan2!F53:F60)/SUM(Plan2!F41:F48))*100)-100</f>
        <v>-6.6653377058096623</v>
      </c>
      <c r="G60" s="1">
        <f>((SUM(Plan2!G53:G60)/SUM(Plan2!G41:G48))*100)-100</f>
        <v>-6.6856203634047802</v>
      </c>
      <c r="H60" s="1">
        <f>((SUM(Plan2!H53:H60)/SUM(Plan2!H41:H48))*100)-100</f>
        <v>116.05920098720603</v>
      </c>
      <c r="I60" s="1"/>
      <c r="J60" s="1"/>
    </row>
    <row r="61" spans="1:10" hidden="1" x14ac:dyDescent="0.25">
      <c r="A61" s="3">
        <v>37865</v>
      </c>
      <c r="B61" s="1">
        <f>((SUM(Plan2!B53:B61)/SUM(Plan2!B41:B49))*100)-100</f>
        <v>4.1603303866879742</v>
      </c>
      <c r="C61" s="1">
        <f>((SUM(Plan2!C53:C61)/SUM(Plan2!C41:C49))*100)-100</f>
        <v>2.4289525329267434</v>
      </c>
      <c r="D61" s="1">
        <f>((SUM(Plan2!D53:D61)/SUM(Plan2!D41:D49))*100)-100</f>
        <v>-19.89421066066501</v>
      </c>
      <c r="E61" s="1">
        <f>((SUM(Plan2!E53:E61)/SUM(Plan2!E41:E49))*100)-100</f>
        <v>-25.771157996928906</v>
      </c>
      <c r="F61" s="1">
        <f>((SUM(Plan2!F53:F61)/SUM(Plan2!F41:F49))*100)-100</f>
        <v>-0.61263254900055131</v>
      </c>
      <c r="G61" s="1">
        <f>((SUM(Plan2!G53:G61)/SUM(Plan2!G41:G49))*100)-100</f>
        <v>-7.266880910659836</v>
      </c>
      <c r="H61" s="1">
        <f>((SUM(Plan2!H53:H61)/SUM(Plan2!H41:H49))*100)-100</f>
        <v>106.72330161185548</v>
      </c>
      <c r="I61" s="1"/>
      <c r="J61" s="1"/>
    </row>
    <row r="62" spans="1:10" hidden="1" x14ac:dyDescent="0.25">
      <c r="A62" s="3">
        <v>37895</v>
      </c>
      <c r="B62" s="1">
        <f>((SUM(Plan2!B53:B62)/SUM(Plan2!B41:B50))*100)-100</f>
        <v>6.9275014243981587</v>
      </c>
      <c r="C62" s="1">
        <f>((SUM(Plan2!C53:C62)/SUM(Plan2!C41:C50))*100)-100</f>
        <v>1.8394651844276382</v>
      </c>
      <c r="D62" s="1">
        <f>((SUM(Plan2!D53:D62)/SUM(Plan2!D41:D50))*100)-100</f>
        <v>-21.262368244785023</v>
      </c>
      <c r="E62" s="1">
        <f>((SUM(Plan2!E53:E62)/SUM(Plan2!E41:E50))*100)-100</f>
        <v>-19.56750382995844</v>
      </c>
      <c r="F62" s="1">
        <f>((SUM(Plan2!F53:F62)/SUM(Plan2!F41:F50))*100)-100</f>
        <v>4.4066939962029892</v>
      </c>
      <c r="G62" s="1">
        <f>((SUM(Plan2!G53:G62)/SUM(Plan2!G41:G50))*100)-100</f>
        <v>-9.9824154275413832</v>
      </c>
      <c r="H62" s="1">
        <f>((SUM(Plan2!H53:H62)/SUM(Plan2!H41:H50))*100)-100</f>
        <v>97.749671631915874</v>
      </c>
      <c r="I62" s="1"/>
      <c r="J62" s="1"/>
    </row>
    <row r="63" spans="1:10" hidden="1" x14ac:dyDescent="0.25">
      <c r="A63" s="3">
        <v>37926</v>
      </c>
      <c r="B63" s="1">
        <f>((SUM(Plan2!B53:B63)/SUM(Plan2!B41:B51))*100)-100</f>
        <v>6.6295366135923786</v>
      </c>
      <c r="C63" s="1">
        <f>((SUM(Plan2!C53:C63)/SUM(Plan2!C41:C51))*100)-100</f>
        <v>1.6353983944408697</v>
      </c>
      <c r="D63" s="1">
        <f>((SUM(Plan2!D53:D63)/SUM(Plan2!D41:D51))*100)-100</f>
        <v>-30.58605189163525</v>
      </c>
      <c r="E63" s="1">
        <f>((SUM(Plan2!E53:E63)/SUM(Plan2!E41:E51))*100)-100</f>
        <v>-21.359177954670031</v>
      </c>
      <c r="F63" s="1">
        <f>((SUM(Plan2!F53:F63)/SUM(Plan2!F41:F51))*100)-100</f>
        <v>3.6854575034818566</v>
      </c>
      <c r="G63" s="1">
        <f>((SUM(Plan2!G53:G63)/SUM(Plan2!G41:G51))*100)-100</f>
        <v>-9.9455164028148033</v>
      </c>
      <c r="H63" s="1">
        <f>((SUM(Plan2!H53:H63)/SUM(Plan2!H41:H51))*100)-100</f>
        <v>88.335102766243239</v>
      </c>
      <c r="I63" s="1"/>
      <c r="J63" s="1"/>
    </row>
    <row r="64" spans="1:10" hidden="1" x14ac:dyDescent="0.25">
      <c r="A64" s="3">
        <v>37956</v>
      </c>
      <c r="B64" s="1">
        <f>((SUM(Plan2!B53:B64)/SUM(Plan2!B41:B52))*100)-100</f>
        <v>6.9164430759690987</v>
      </c>
      <c r="C64" s="1">
        <f>((SUM(Plan2!C53:C64)/SUM(Plan2!C41:C52))*100)-100</f>
        <v>1.574598434221258</v>
      </c>
      <c r="D64" s="1">
        <f>((SUM(Plan2!D53:D64)/SUM(Plan2!D41:D52))*100)-100</f>
        <v>-25.591927781613705</v>
      </c>
      <c r="E64" s="1">
        <f>((SUM(Plan2!E53:E64)/SUM(Plan2!E41:E52))*100)-100</f>
        <v>-19.407114254381355</v>
      </c>
      <c r="F64" s="1">
        <f>((SUM(Plan2!F53:F64)/SUM(Plan2!F41:F52))*100)-100</f>
        <v>-0.3229981623293412</v>
      </c>
      <c r="G64" s="1">
        <f>((SUM(Plan2!G53:G64)/SUM(Plan2!G41:G52))*100)-100</f>
        <v>-9.6958770367990184</v>
      </c>
      <c r="H64" s="1">
        <f>((SUM(Plan2!H53:H64)/SUM(Plan2!H41:H52))*100)-100</f>
        <v>79.301680363565197</v>
      </c>
      <c r="I64" s="1"/>
      <c r="J64" s="1"/>
    </row>
    <row r="65" spans="1:10" hidden="1" x14ac:dyDescent="0.25">
      <c r="A65" s="3">
        <v>37987</v>
      </c>
      <c r="B65" s="1">
        <f>((SUM(Plan2!B65:B65)/SUM(Plan2!B53:B53))*100)-100</f>
        <v>25.419783837949495</v>
      </c>
      <c r="C65" s="1">
        <f>((SUM(Plan2!C65:C65)/SUM(Plan2!C53:C53))*100)-100</f>
        <v>40.77882813635506</v>
      </c>
      <c r="D65" s="1">
        <f>((SUM(Plan2!D65:D65)/SUM(Plan2!D53:D53))*100)-100</f>
        <v>340.01069884945878</v>
      </c>
      <c r="E65" s="1">
        <f>((SUM(Plan2!E65:E65)/SUM(Plan2!E53:E53))*100)-100</f>
        <v>-10.545811167126047</v>
      </c>
      <c r="F65" s="1">
        <f>((SUM(Plan2!F65:F65)/SUM(Plan2!F53:F53))*100)-100</f>
        <v>19.285026428037753</v>
      </c>
      <c r="G65" s="1">
        <f>((SUM(Plan2!G65:G65)/SUM(Plan2!G53:G53))*100)-100</f>
        <v>-3.4421413118650435E-2</v>
      </c>
      <c r="H65" s="1">
        <f>((SUM(Plan2!H65:H65)/SUM(Plan2!H53:H53))*100)-100</f>
        <v>-0.41159747356354615</v>
      </c>
      <c r="I65" s="1"/>
      <c r="J65" s="1"/>
    </row>
    <row r="66" spans="1:10" hidden="1" x14ac:dyDescent="0.25">
      <c r="A66" s="3">
        <v>38018</v>
      </c>
      <c r="B66" s="1">
        <f>((SUM(Plan2!B65:B66)/SUM(Plan2!B53:B54))*100)-100</f>
        <v>13.952622288966083</v>
      </c>
      <c r="C66" s="1">
        <f>((SUM(Plan2!C65:C66)/SUM(Plan2!C53:C54))*100)-100</f>
        <v>53.971665480257769</v>
      </c>
      <c r="D66" s="1">
        <f>((SUM(Plan2!D65:D66)/SUM(Plan2!D53:D54))*100)-100</f>
        <v>176.2384289476488</v>
      </c>
      <c r="E66" s="1">
        <f>((SUM(Plan2!E65:E66)/SUM(Plan2!E53:E54))*100)-100</f>
        <v>-9.3623210789332489</v>
      </c>
      <c r="F66" s="1">
        <f>((SUM(Plan2!F65:F66)/SUM(Plan2!F53:F54))*100)-100</f>
        <v>12.998041284640863</v>
      </c>
      <c r="G66" s="1">
        <f>((SUM(Plan2!G65:G66)/SUM(Plan2!G53:G54))*100)-100</f>
        <v>-5.5232146435512846</v>
      </c>
      <c r="H66" s="1">
        <f>((SUM(Plan2!H65:H66)/SUM(Plan2!H53:H54))*100)-100</f>
        <v>-1.4925296137730442</v>
      </c>
      <c r="I66" s="1"/>
      <c r="J66" s="1"/>
    </row>
    <row r="67" spans="1:10" hidden="1" x14ac:dyDescent="0.25">
      <c r="A67" s="3">
        <v>38047</v>
      </c>
      <c r="B67" s="1">
        <f>((SUM(Plan2!B65:B67)/SUM(Plan2!B53:B55))*100)-100</f>
        <v>10.610483011408164</v>
      </c>
      <c r="C67" s="1">
        <f>((SUM(Plan2!C65:C67)/SUM(Plan2!C53:C55))*100)-100</f>
        <v>80.530560096318084</v>
      </c>
      <c r="D67" s="1">
        <f>((SUM(Plan2!D65:D67)/SUM(Plan2!D53:D55))*100)-100</f>
        <v>96.485592625228179</v>
      </c>
      <c r="E67" s="1">
        <f>((SUM(Plan2!E65:E67)/SUM(Plan2!E53:E55))*100)-100</f>
        <v>-4.8006419477993489</v>
      </c>
      <c r="F67" s="1">
        <f>((SUM(Plan2!F65:F67)/SUM(Plan2!F53:F55))*100)-100</f>
        <v>19.125894598176558</v>
      </c>
      <c r="G67" s="1">
        <f>((SUM(Plan2!G65:G67)/SUM(Plan2!G53:G55))*100)-100</f>
        <v>1.1334986876203885</v>
      </c>
      <c r="H67" s="1">
        <f>((SUM(Plan2!H65:H67)/SUM(Plan2!H53:H55))*100)-100</f>
        <v>-18.468333858859651</v>
      </c>
      <c r="I67" s="1"/>
      <c r="J67" s="1"/>
    </row>
    <row r="68" spans="1:10" hidden="1" x14ac:dyDescent="0.25">
      <c r="A68" s="3">
        <v>38078</v>
      </c>
      <c r="B68" s="1">
        <f>((SUM(Plan2!B65:B68)/SUM(Plan2!B53:B56))*100)-100</f>
        <v>14.986432536562106</v>
      </c>
      <c r="C68" s="1">
        <f>((SUM(Plan2!C65:C68)/SUM(Plan2!C53:C56))*100)-100</f>
        <v>48.273317529401254</v>
      </c>
      <c r="D68" s="1">
        <f>((SUM(Plan2!D65:D68)/SUM(Plan2!D53:D56))*100)-100</f>
        <v>105.60018347961443</v>
      </c>
      <c r="E68" s="1">
        <f>((SUM(Plan2!E65:E68)/SUM(Plan2!E53:E56))*100)-100</f>
        <v>-4.2832930456113303</v>
      </c>
      <c r="F68" s="1">
        <f>((SUM(Plan2!F65:F68)/SUM(Plan2!F53:F56))*100)-100</f>
        <v>20.011765530374362</v>
      </c>
      <c r="G68" s="1">
        <f>((SUM(Plan2!G65:G68)/SUM(Plan2!G53:G56))*100)-100</f>
        <v>4.1145917030600998</v>
      </c>
      <c r="H68" s="1">
        <f>((SUM(Plan2!H65:H68)/SUM(Plan2!H53:H56))*100)-100</f>
        <v>-26.414255358174827</v>
      </c>
      <c r="I68" s="1"/>
      <c r="J68" s="1"/>
    </row>
    <row r="69" spans="1:10" hidden="1" x14ac:dyDescent="0.25">
      <c r="A69" s="3">
        <v>38108</v>
      </c>
      <c r="B69" s="1">
        <f>((SUM(Plan2!B65:B69)/SUM(Plan2!B53:B57))*100)-100</f>
        <v>13.874819672550672</v>
      </c>
      <c r="C69" s="1">
        <f>((SUM(Plan2!C65:C69)/SUM(Plan2!C53:C57))*100)-100</f>
        <v>35.600716738339315</v>
      </c>
      <c r="D69" s="1">
        <f>((SUM(Plan2!D65:D69)/SUM(Plan2!D53:D57))*100)-100</f>
        <v>90.048681554011296</v>
      </c>
      <c r="E69" s="1">
        <f>((SUM(Plan2!E65:E69)/SUM(Plan2!E53:E57))*100)-100</f>
        <v>-0.89466932926868026</v>
      </c>
      <c r="F69" s="1">
        <f>((SUM(Plan2!F65:F69)/SUM(Plan2!F53:F57))*100)-100</f>
        <v>14.646421639125577</v>
      </c>
      <c r="G69" s="1">
        <f>((SUM(Plan2!G65:G69)/SUM(Plan2!G53:G57))*100)-100</f>
        <v>2.0006682771229123</v>
      </c>
      <c r="H69" s="1">
        <f>((SUM(Plan2!H65:H69)/SUM(Plan2!H53:H57))*100)-100</f>
        <v>-27.127485256790479</v>
      </c>
      <c r="I69" s="1"/>
      <c r="J69" s="1"/>
    </row>
    <row r="70" spans="1:10" hidden="1" x14ac:dyDescent="0.25">
      <c r="A70" s="3">
        <v>38139</v>
      </c>
      <c r="B70" s="1">
        <f>((SUM(Plan2!B65:B70)/SUM(Plan2!B53:B58))*100)-100</f>
        <v>13.023238790775252</v>
      </c>
      <c r="C70" s="1">
        <f>((SUM(Plan2!C65:C70)/SUM(Plan2!C53:C58))*100)-100</f>
        <v>33.650078111762497</v>
      </c>
      <c r="D70" s="1">
        <f>((SUM(Plan2!D65:D70)/SUM(Plan2!D53:D58))*100)-100</f>
        <v>65.984270844859282</v>
      </c>
      <c r="E70" s="1">
        <f>((SUM(Plan2!E65:E70)/SUM(Plan2!E53:E58))*100)-100</f>
        <v>6.9959900692224863</v>
      </c>
      <c r="F70" s="1">
        <f>((SUM(Plan2!F65:F70)/SUM(Plan2!F53:F58))*100)-100</f>
        <v>14.018430808810663</v>
      </c>
      <c r="G70" s="1">
        <f>((SUM(Plan2!G65:G70)/SUM(Plan2!G53:G58))*100)-100</f>
        <v>-0.10718693821961267</v>
      </c>
      <c r="H70" s="1">
        <f>((SUM(Plan2!H65:H70)/SUM(Plan2!H53:H58))*100)-100</f>
        <v>-26.400951413749212</v>
      </c>
      <c r="I70" s="1"/>
      <c r="J70" s="1"/>
    </row>
    <row r="71" spans="1:10" hidden="1" x14ac:dyDescent="0.25">
      <c r="A71" s="3">
        <v>38169</v>
      </c>
      <c r="B71" s="1">
        <f>((SUM(Plan2!B65:B71)/SUM(Plan2!B53:B59))*100)-100</f>
        <v>15.779792355076182</v>
      </c>
      <c r="C71" s="1">
        <f>((SUM(Plan2!C65:C71)/SUM(Plan2!C53:C59))*100)-100</f>
        <v>32.045529357294271</v>
      </c>
      <c r="D71" s="1">
        <f>((SUM(Plan2!D65:D71)/SUM(Plan2!D53:D59))*100)-100</f>
        <v>76.376679081665628</v>
      </c>
      <c r="E71" s="1">
        <f>((SUM(Plan2!E65:E71)/SUM(Plan2!E53:E59))*100)-100</f>
        <v>7.0403324365690594</v>
      </c>
      <c r="F71" s="1">
        <f>((SUM(Plan2!F65:F71)/SUM(Plan2!F53:F59))*100)-100</f>
        <v>13.27209537559429</v>
      </c>
      <c r="G71" s="1">
        <f>((SUM(Plan2!G65:G71)/SUM(Plan2!G53:G59))*100)-100</f>
        <v>0.69858295836586137</v>
      </c>
      <c r="H71" s="1">
        <f>((SUM(Plan2!H65:H71)/SUM(Plan2!H53:H59))*100)-100</f>
        <v>-22.801555426462656</v>
      </c>
      <c r="I71" s="1"/>
      <c r="J71" s="1"/>
    </row>
    <row r="72" spans="1:10" hidden="1" x14ac:dyDescent="0.25">
      <c r="A72" s="3">
        <v>38200</v>
      </c>
      <c r="B72" s="1">
        <f>((SUM(Plan2!B65:B72)/SUM(Plan2!B53:B60))*100)-100</f>
        <v>18.231191631691786</v>
      </c>
      <c r="C72" s="1">
        <f>((SUM(Plan2!C65:C72)/SUM(Plan2!C53:C60))*100)-100</f>
        <v>29.486940447786026</v>
      </c>
      <c r="D72" s="1">
        <f>((SUM(Plan2!D65:D72)/SUM(Plan2!D53:D60))*100)-100</f>
        <v>71.850234788024636</v>
      </c>
      <c r="E72" s="1">
        <f>((SUM(Plan2!E65:E72)/SUM(Plan2!E53:E60))*100)-100</f>
        <v>13.619764584241352</v>
      </c>
      <c r="F72" s="1">
        <f>((SUM(Plan2!F65:F72)/SUM(Plan2!F53:F60))*100)-100</f>
        <v>13.212990639251927</v>
      </c>
      <c r="G72" s="1">
        <f>((SUM(Plan2!G65:G72)/SUM(Plan2!G53:G60))*100)-100</f>
        <v>1.3693887193828971</v>
      </c>
      <c r="H72" s="1">
        <f>((SUM(Plan2!H65:H72)/SUM(Plan2!H53:H60))*100)-100</f>
        <v>-18.517157103996723</v>
      </c>
      <c r="I72" s="1"/>
      <c r="J72" s="1"/>
    </row>
    <row r="73" spans="1:10" hidden="1" x14ac:dyDescent="0.25">
      <c r="A73" s="3">
        <v>38231</v>
      </c>
      <c r="B73" s="1">
        <f>((SUM(Plan2!B65:B73)/SUM(Plan2!B53:B61))*100)-100</f>
        <v>18.677237434179858</v>
      </c>
      <c r="C73" s="1">
        <f>((SUM(Plan2!C65:C73)/SUM(Plan2!C53:C61))*100)-100</f>
        <v>28.805559263709029</v>
      </c>
      <c r="D73" s="1">
        <f>((SUM(Plan2!D65:D73)/SUM(Plan2!D53:D61))*100)-100</f>
        <v>63.818999548278384</v>
      </c>
      <c r="E73" s="1">
        <f>((SUM(Plan2!E65:E73)/SUM(Plan2!E53:E61))*100)-100</f>
        <v>8.2425422495402643</v>
      </c>
      <c r="F73" s="1">
        <f>((SUM(Plan2!F65:F73)/SUM(Plan2!F53:F61))*100)-100</f>
        <v>11.319745541058083</v>
      </c>
      <c r="G73" s="1">
        <f>((SUM(Plan2!G65:G73)/SUM(Plan2!G53:G61))*100)-100</f>
        <v>1.853012800556229</v>
      </c>
      <c r="H73" s="1">
        <f>((SUM(Plan2!H65:H73)/SUM(Plan2!H53:H61))*100)-100</f>
        <v>-18.39362445036484</v>
      </c>
      <c r="I73" s="1"/>
      <c r="J73" s="1"/>
    </row>
    <row r="74" spans="1:10" hidden="1" x14ac:dyDescent="0.25">
      <c r="A74" s="3">
        <v>38261</v>
      </c>
      <c r="B74" s="1">
        <f>((SUM(Plan2!B65:B74)/SUM(Plan2!B53:B62))*100)-100</f>
        <v>18.0354659704482</v>
      </c>
      <c r="C74" s="1">
        <f>((SUM(Plan2!C65:C74)/SUM(Plan2!C53:C62))*100)-100</f>
        <v>28.881772216283281</v>
      </c>
      <c r="D74" s="1">
        <f>((SUM(Plan2!D65:D74)/SUM(Plan2!D53:D62))*100)-100</f>
        <v>40.188472479049722</v>
      </c>
      <c r="E74" s="1">
        <f>((SUM(Plan2!E65:E74)/SUM(Plan2!E53:E62))*100)-100</f>
        <v>-0.16771475757725796</v>
      </c>
      <c r="F74" s="1">
        <f>((SUM(Plan2!F65:F74)/SUM(Plan2!F53:F62))*100)-100</f>
        <v>10.182413193505653</v>
      </c>
      <c r="G74" s="1">
        <f>((SUM(Plan2!G65:G74)/SUM(Plan2!G53:G62))*100)-100</f>
        <v>2.5896654812948867</v>
      </c>
      <c r="H74" s="1">
        <f>((SUM(Plan2!H65:H74)/SUM(Plan2!H53:H62))*100)-100</f>
        <v>-17.903636829972768</v>
      </c>
      <c r="I74" s="1"/>
      <c r="J74" s="1"/>
    </row>
    <row r="75" spans="1:10" hidden="1" x14ac:dyDescent="0.25">
      <c r="A75" s="3">
        <v>38292</v>
      </c>
      <c r="B75" s="1">
        <f>((SUM(Plan2!B65:B75)/SUM(Plan2!B53:B63))*100)-100</f>
        <v>17.574578883555688</v>
      </c>
      <c r="C75" s="1">
        <f>((SUM(Plan2!C65:C75)/SUM(Plan2!C53:C63))*100)-100</f>
        <v>30.012909559625001</v>
      </c>
      <c r="D75" s="1">
        <f>((SUM(Plan2!D65:D75)/SUM(Plan2!D53:D63))*100)-100</f>
        <v>43.108751628584145</v>
      </c>
      <c r="E75" s="1">
        <f>((SUM(Plan2!E65:E75)/SUM(Plan2!E53:E63))*100)-100</f>
        <v>5.2390835598266108</v>
      </c>
      <c r="F75" s="1">
        <f>((SUM(Plan2!F65:F75)/SUM(Plan2!F53:F63))*100)-100</f>
        <v>20.119162106008332</v>
      </c>
      <c r="G75" s="1">
        <f>((SUM(Plan2!G65:G75)/SUM(Plan2!G53:G63))*100)-100</f>
        <v>2.190745949306617</v>
      </c>
      <c r="H75" s="1">
        <f>((SUM(Plan2!H65:H75)/SUM(Plan2!H53:H63))*100)-100</f>
        <v>-13.781315117594843</v>
      </c>
      <c r="I75" s="1"/>
      <c r="J75" s="1"/>
    </row>
    <row r="76" spans="1:10" hidden="1" x14ac:dyDescent="0.25">
      <c r="A76" s="3">
        <v>38322</v>
      </c>
      <c r="B76" s="1">
        <f>((SUM(Plan2!B65:B76)/SUM(Plan2!B53:B64))*100)-100</f>
        <v>18.71265652842051</v>
      </c>
      <c r="C76" s="1">
        <f>((SUM(Plan2!C65:C76)/SUM(Plan2!C53:C64))*100)-100</f>
        <v>30.537294971384171</v>
      </c>
      <c r="D76" s="1">
        <f>((SUM(Plan2!D65:D76)/SUM(Plan2!D53:D64))*100)-100</f>
        <v>25.200794619604849</v>
      </c>
      <c r="E76" s="1">
        <f>((SUM(Plan2!E65:E76)/SUM(Plan2!E53:E64))*100)-100</f>
        <v>4.2225248799917239</v>
      </c>
      <c r="F76" s="1">
        <f>((SUM(Plan2!F65:F76)/SUM(Plan2!F53:F64))*100)-100</f>
        <v>19.768613347558841</v>
      </c>
      <c r="G76" s="1">
        <f>((SUM(Plan2!G65:G76)/SUM(Plan2!G53:G64))*100)-100</f>
        <v>3.3590625560525353</v>
      </c>
      <c r="H76" s="1">
        <f>((SUM(Plan2!H65:H76)/SUM(Plan2!H53:H64))*100)-100</f>
        <v>-12.977032344098347</v>
      </c>
      <c r="I76" s="1"/>
      <c r="J76" s="1"/>
    </row>
    <row r="77" spans="1:10" hidden="1" x14ac:dyDescent="0.25">
      <c r="A77" s="3">
        <v>38353</v>
      </c>
      <c r="B77" s="1">
        <f>((SUM(Plan2!B77:B77)/SUM(Plan2!B65:B65))*100)-100</f>
        <v>13.738867658734975</v>
      </c>
      <c r="C77" s="1">
        <f>((SUM(Plan2!C77:C77)/SUM(Plan2!C65:C65))*100)-100</f>
        <v>31.549005664498623</v>
      </c>
      <c r="D77" s="1">
        <f>((SUM(Plan2!D77:D77)/SUM(Plan2!D65:D65))*100)-100</f>
        <v>-84.175182058510387</v>
      </c>
      <c r="E77" s="1">
        <f>((SUM(Plan2!E77:E77)/SUM(Plan2!E65:E65))*100)-100</f>
        <v>-7.05080584671461</v>
      </c>
      <c r="F77" s="1">
        <f>((SUM(Plan2!F77:F77)/SUM(Plan2!F65:F65))*100)-100</f>
        <v>9.2223796901519819</v>
      </c>
      <c r="G77" s="1">
        <f>((SUM(Plan2!G77:G77)/SUM(Plan2!G65:G65))*100)-100</f>
        <v>18.868242008875072</v>
      </c>
      <c r="H77" s="1">
        <f>((SUM(Plan2!H77:H77)/SUM(Plan2!H65:H65))*100)-100</f>
        <v>-9.7931275281290766</v>
      </c>
      <c r="I77" s="1"/>
      <c r="J77" s="1"/>
    </row>
    <row r="78" spans="1:10" hidden="1" x14ac:dyDescent="0.25">
      <c r="A78" s="3">
        <v>38384</v>
      </c>
      <c r="B78" s="1">
        <f>((SUM(Plan2!B77:B78)/SUM(Plan2!B65:B66))*100)-100</f>
        <v>16.948621626354736</v>
      </c>
      <c r="C78" s="1">
        <f>((SUM(Plan2!C77:C78)/SUM(Plan2!C65:C66))*100)-100</f>
        <v>26.439883743001729</v>
      </c>
      <c r="D78" s="1">
        <f>((SUM(Plan2!D77:D78)/SUM(Plan2!D65:D66))*100)-100</f>
        <v>-46.398268064851244</v>
      </c>
      <c r="E78" s="1">
        <f>((SUM(Plan2!E77:E78)/SUM(Plan2!E65:E66))*100)-100</f>
        <v>7.3060534001046875</v>
      </c>
      <c r="F78" s="1">
        <f>((SUM(Plan2!F77:F78)/SUM(Plan2!F65:F66))*100)-100</f>
        <v>14.847524403728713</v>
      </c>
      <c r="G78" s="1">
        <f>((SUM(Plan2!G77:G78)/SUM(Plan2!G65:G66))*100)-100</f>
        <v>15.49699130226368</v>
      </c>
      <c r="H78" s="1">
        <f>((SUM(Plan2!H77:H78)/SUM(Plan2!H65:H66))*100)-100</f>
        <v>6.7441415030436787</v>
      </c>
      <c r="I78" s="1"/>
      <c r="J78" s="1"/>
    </row>
    <row r="79" spans="1:10" hidden="1" x14ac:dyDescent="0.25">
      <c r="A79" s="3">
        <v>38412</v>
      </c>
      <c r="B79" s="1">
        <f>((SUM(Plan2!B77:B79)/SUM(Plan2!B65:B67))*100)-100</f>
        <v>22.027946071535666</v>
      </c>
      <c r="C79" s="1">
        <f>((SUM(Plan2!C77:C79)/SUM(Plan2!C65:C67))*100)-100</f>
        <v>17.225019709155561</v>
      </c>
      <c r="D79" s="1">
        <f>((SUM(Plan2!D77:D79)/SUM(Plan2!D65:D67))*100)-100</f>
        <v>-21.964451156422484</v>
      </c>
      <c r="E79" s="1">
        <f>((SUM(Plan2!E77:E79)/SUM(Plan2!E65:E67))*100)-100</f>
        <v>6.3083725230771677</v>
      </c>
      <c r="F79" s="1">
        <f>((SUM(Plan2!F77:F79)/SUM(Plan2!F65:F67))*100)-100</f>
        <v>14.62885904095495</v>
      </c>
      <c r="G79" s="1">
        <f>((SUM(Plan2!G77:G79)/SUM(Plan2!G65:G67))*100)-100</f>
        <v>8.4531585602987604</v>
      </c>
      <c r="H79" s="1">
        <f>((SUM(Plan2!H77:H79)/SUM(Plan2!H65:H67))*100)-100</f>
        <v>12.954463056136944</v>
      </c>
      <c r="I79" s="1"/>
      <c r="J79" s="1"/>
    </row>
    <row r="80" spans="1:10" hidden="1" x14ac:dyDescent="0.25">
      <c r="A80" s="3">
        <v>38443</v>
      </c>
      <c r="B80" s="1">
        <f>((SUM(Plan2!B77:B80)/SUM(Plan2!B65:B68))*100)-100</f>
        <v>20.984874031028554</v>
      </c>
      <c r="C80" s="1">
        <f>((SUM(Plan2!C77:C80)/SUM(Plan2!C65:C68))*100)-100</f>
        <v>15.38958957621503</v>
      </c>
      <c r="D80" s="1">
        <f>((SUM(Plan2!D77:D80)/SUM(Plan2!D65:D68))*100)-100</f>
        <v>-22.023935787187384</v>
      </c>
      <c r="E80" s="1">
        <f>((SUM(Plan2!E77:E80)/SUM(Plan2!E65:E68))*100)-100</f>
        <v>3.8701888388537924</v>
      </c>
      <c r="F80" s="1">
        <f>((SUM(Plan2!F77:F80)/SUM(Plan2!F65:F68))*100)-100</f>
        <v>6.5257268971974156</v>
      </c>
      <c r="G80" s="1">
        <f>((SUM(Plan2!G77:G80)/SUM(Plan2!G65:G68))*100)-100</f>
        <v>8.9809045959196538</v>
      </c>
      <c r="H80" s="1">
        <f>((SUM(Plan2!H77:H80)/SUM(Plan2!H65:H68))*100)-100</f>
        <v>14.571158668565005</v>
      </c>
      <c r="I80" s="1"/>
      <c r="J80" s="1"/>
    </row>
    <row r="81" spans="1:10" hidden="1" x14ac:dyDescent="0.25">
      <c r="A81" s="3">
        <v>38473</v>
      </c>
      <c r="B81" s="1">
        <f>((SUM(Plan2!B77:B81)/SUM(Plan2!B65:B69))*100)-100</f>
        <v>21.840805767168575</v>
      </c>
      <c r="C81" s="1">
        <f>((SUM(Plan2!C77:C81)/SUM(Plan2!C65:C69))*100)-100</f>
        <v>15.959077858522306</v>
      </c>
      <c r="D81" s="1">
        <f>((SUM(Plan2!D77:D81)/SUM(Plan2!D65:D69))*100)-100</f>
        <v>-19.406211407318239</v>
      </c>
      <c r="E81" s="1">
        <f>((SUM(Plan2!E77:E81)/SUM(Plan2!E65:E69))*100)-100</f>
        <v>10.339987557224234</v>
      </c>
      <c r="F81" s="1">
        <f>((SUM(Plan2!F77:F81)/SUM(Plan2!F65:F69))*100)-100</f>
        <v>7.0065312410173561</v>
      </c>
      <c r="G81" s="1">
        <f>((SUM(Plan2!G77:G81)/SUM(Plan2!G65:G69))*100)-100</f>
        <v>8.5910813416954142</v>
      </c>
      <c r="H81" s="1">
        <f>((SUM(Plan2!H77:H81)/SUM(Plan2!H65:H69))*100)-100</f>
        <v>21.128900170165437</v>
      </c>
      <c r="I81" s="1"/>
      <c r="J81" s="1"/>
    </row>
    <row r="82" spans="1:10" hidden="1" x14ac:dyDescent="0.25">
      <c r="A82" s="3">
        <v>38504</v>
      </c>
      <c r="B82" s="1">
        <f>((SUM(Plan2!B77:B82)/SUM(Plan2!B65:B70))*100)-100</f>
        <v>22.430489418910724</v>
      </c>
      <c r="C82" s="1">
        <f>((SUM(Plan2!C77:C82)/SUM(Plan2!C65:C70))*100)-100</f>
        <v>15.925518483378738</v>
      </c>
      <c r="D82" s="1">
        <f>((SUM(Plan2!D77:D82)/SUM(Plan2!D65:D70))*100)-100</f>
        <v>-18.821144153132991</v>
      </c>
      <c r="E82" s="1">
        <f>((SUM(Plan2!E77:E82)/SUM(Plan2!E65:E70))*100)-100</f>
        <v>-0.33401366631927942</v>
      </c>
      <c r="F82" s="1">
        <f>((SUM(Plan2!F77:F82)/SUM(Plan2!F65:F70))*100)-100</f>
        <v>7.5696577224026953</v>
      </c>
      <c r="G82" s="1">
        <f>((SUM(Plan2!G77:G82)/SUM(Plan2!G65:G70))*100)-100</f>
        <v>15.150129833556875</v>
      </c>
      <c r="H82" s="1">
        <f>((SUM(Plan2!H77:H82)/SUM(Plan2!H65:H70))*100)-100</f>
        <v>24.361999403326266</v>
      </c>
      <c r="I82" s="1"/>
      <c r="J82" s="1"/>
    </row>
    <row r="83" spans="1:10" hidden="1" x14ac:dyDescent="0.25">
      <c r="A83" s="3">
        <v>38534</v>
      </c>
      <c r="B83" s="1">
        <f>((SUM(Plan2!B77:B83)/SUM(Plan2!B65:B71))*100)-100</f>
        <v>21.027242674243411</v>
      </c>
      <c r="C83" s="1">
        <f>((SUM(Plan2!C77:C83)/SUM(Plan2!C65:C71))*100)-100</f>
        <v>15.357771179071136</v>
      </c>
      <c r="D83" s="1">
        <f>((SUM(Plan2!D77:D83)/SUM(Plan2!D65:D71))*100)-100</f>
        <v>-20.106756378427974</v>
      </c>
      <c r="E83" s="1">
        <f>((SUM(Plan2!E77:E83)/SUM(Plan2!E65:E71))*100)-100</f>
        <v>0.26641671844618031</v>
      </c>
      <c r="F83" s="1">
        <f>((SUM(Plan2!F77:F83)/SUM(Plan2!F65:F71))*100)-100</f>
        <v>6.5348428269628442</v>
      </c>
      <c r="G83" s="1">
        <f>((SUM(Plan2!G77:G83)/SUM(Plan2!G65:G71))*100)-100</f>
        <v>16.626660603082271</v>
      </c>
      <c r="H83" s="1">
        <f>((SUM(Plan2!H77:H83)/SUM(Plan2!H65:H71))*100)-100</f>
        <v>15.514434230924664</v>
      </c>
      <c r="I83" s="1"/>
      <c r="J83" s="1"/>
    </row>
    <row r="84" spans="1:10" hidden="1" x14ac:dyDescent="0.25">
      <c r="A84" s="3">
        <v>38565</v>
      </c>
      <c r="B84" s="1">
        <f>((SUM(Plan2!B77:B84)/SUM(Plan2!B65:B72))*100)-100</f>
        <v>18.350324915318225</v>
      </c>
      <c r="C84" s="1">
        <f>((SUM(Plan2!C77:C84)/SUM(Plan2!C65:C72))*100)-100</f>
        <v>15.492305594153379</v>
      </c>
      <c r="D84" s="1">
        <f>((SUM(Plan2!D77:D84)/SUM(Plan2!D65:D72))*100)-100</f>
        <v>-12.238119325398515</v>
      </c>
      <c r="E84" s="1">
        <f>((SUM(Plan2!E77:E84)/SUM(Plan2!E65:E72))*100)-100</f>
        <v>-1.5794072250054114</v>
      </c>
      <c r="F84" s="1">
        <f>((SUM(Plan2!F77:F84)/SUM(Plan2!F65:F72))*100)-100</f>
        <v>7.5457544232857146</v>
      </c>
      <c r="G84" s="1">
        <f>((SUM(Plan2!G77:G84)/SUM(Plan2!G65:G72))*100)-100</f>
        <v>14.730332286249975</v>
      </c>
      <c r="H84" s="1">
        <f>((SUM(Plan2!H77:H84)/SUM(Plan2!H65:H72))*100)-100</f>
        <v>14.256550753720518</v>
      </c>
      <c r="I84" s="1"/>
      <c r="J84" s="1"/>
    </row>
    <row r="85" spans="1:10" hidden="1" x14ac:dyDescent="0.25">
      <c r="A85" s="3">
        <v>38596</v>
      </c>
      <c r="B85" s="1">
        <f>((SUM(Plan2!B77:B85)/SUM(Plan2!B65:B73))*100)-100</f>
        <v>18.975251070632908</v>
      </c>
      <c r="C85" s="1">
        <f>((SUM(Plan2!C77:C85)/SUM(Plan2!C65:C73))*100)-100</f>
        <v>15.82582694362118</v>
      </c>
      <c r="D85" s="1">
        <f>((SUM(Plan2!D77:D85)/SUM(Plan2!D65:D73))*100)-100</f>
        <v>-10.238776417981143</v>
      </c>
      <c r="E85" s="1">
        <f>((SUM(Plan2!E77:E85)/SUM(Plan2!E65:E73))*100)-100</f>
        <v>10.041219030387168</v>
      </c>
      <c r="F85" s="1">
        <f>((SUM(Plan2!F77:F85)/SUM(Plan2!F65:F73))*100)-100</f>
        <v>7.601546989106069</v>
      </c>
      <c r="G85" s="1">
        <f>((SUM(Plan2!G77:G85)/SUM(Plan2!G65:G73))*100)-100</f>
        <v>13.084614225414271</v>
      </c>
      <c r="H85" s="1">
        <f>((SUM(Plan2!H77:H85)/SUM(Plan2!H65:H73))*100)-100</f>
        <v>12.952478907478593</v>
      </c>
      <c r="I85" s="1"/>
      <c r="J85" s="1"/>
    </row>
    <row r="86" spans="1:10" hidden="1" x14ac:dyDescent="0.25">
      <c r="A86" s="3">
        <v>38626</v>
      </c>
      <c r="B86" s="1">
        <f>((SUM(Plan2!B77:B86)/SUM(Plan2!B65:B74))*100)-100</f>
        <v>17.919227399825715</v>
      </c>
      <c r="C86" s="1">
        <f>((SUM(Plan2!C77:C86)/SUM(Plan2!C65:C74))*100)-100</f>
        <v>15.682092630935699</v>
      </c>
      <c r="D86" s="1">
        <f>((SUM(Plan2!D77:D86)/SUM(Plan2!D65:D74))*100)-100</f>
        <v>-8.8675751704887915</v>
      </c>
      <c r="E86" s="1">
        <f>((SUM(Plan2!E77:E86)/SUM(Plan2!E65:E74))*100)-100</f>
        <v>12.464533813757754</v>
      </c>
      <c r="F86" s="1">
        <f>((SUM(Plan2!F77:F86)/SUM(Plan2!F65:F74))*100)-100</f>
        <v>6.6182969984896829</v>
      </c>
      <c r="G86" s="1">
        <f>((SUM(Plan2!G77:G86)/SUM(Plan2!G65:G74))*100)-100</f>
        <v>12.400052720282034</v>
      </c>
      <c r="H86" s="1">
        <f>((SUM(Plan2!H77:H86)/SUM(Plan2!H65:H74))*100)-100</f>
        <v>12.367168260082551</v>
      </c>
      <c r="I86" s="1"/>
      <c r="J86" s="1"/>
    </row>
    <row r="87" spans="1:10" hidden="1" x14ac:dyDescent="0.25">
      <c r="A87" s="3">
        <v>38657</v>
      </c>
      <c r="B87" s="1">
        <f>((SUM(Plan2!B77:B87)/SUM(Plan2!B65:B75))*100)-100</f>
        <v>16.654857823798139</v>
      </c>
      <c r="C87" s="1">
        <f>((SUM(Plan2!C77:C87)/SUM(Plan2!C65:C75))*100)-100</f>
        <v>14.896624856914272</v>
      </c>
      <c r="D87" s="1">
        <f>((SUM(Plan2!D77:D87)/SUM(Plan2!D65:D75))*100)-100</f>
        <v>-7.3849804197258635</v>
      </c>
      <c r="E87" s="1">
        <f>((SUM(Plan2!E77:E87)/SUM(Plan2!E65:E75))*100)-100</f>
        <v>9.3150405933864135</v>
      </c>
      <c r="F87" s="1">
        <f>((SUM(Plan2!F77:F87)/SUM(Plan2!F65:F75))*100)-100</f>
        <v>8.1688896486959095</v>
      </c>
      <c r="G87" s="1">
        <f>((SUM(Plan2!G77:G87)/SUM(Plan2!G65:G75))*100)-100</f>
        <v>13.811281018305337</v>
      </c>
      <c r="H87" s="1">
        <f>((SUM(Plan2!H77:H87)/SUM(Plan2!H65:H75))*100)-100</f>
        <v>7.4750212176746516</v>
      </c>
      <c r="I87" s="1"/>
      <c r="J87" s="1"/>
    </row>
    <row r="88" spans="1:10" hidden="1" x14ac:dyDescent="0.25">
      <c r="A88" s="3">
        <v>38687</v>
      </c>
      <c r="B88" s="1">
        <f>((SUM(Plan2!B77:B88)/SUM(Plan2!B65:B76))*100)-100</f>
        <v>15.764851123904094</v>
      </c>
      <c r="C88" s="1">
        <f>((SUM(Plan2!C77:C88)/SUM(Plan2!C65:C76))*100)-100</f>
        <v>14.716561640621535</v>
      </c>
      <c r="D88" s="1">
        <f>((SUM(Plan2!D77:D88)/SUM(Plan2!D65:D76))*100)-100</f>
        <v>-7.8723562738562123</v>
      </c>
      <c r="E88" s="1">
        <f>((SUM(Plan2!E77:E88)/SUM(Plan2!E65:E76))*100)-100</f>
        <v>9.6530128628788248</v>
      </c>
      <c r="F88" s="1">
        <f>((SUM(Plan2!F77:F88)/SUM(Plan2!F65:F76))*100)-100</f>
        <v>14.434058882318908</v>
      </c>
      <c r="G88" s="1">
        <f>((SUM(Plan2!G77:G88)/SUM(Plan2!G65:G76))*100)-100</f>
        <v>16.985922830429303</v>
      </c>
      <c r="H88" s="1">
        <f>((SUM(Plan2!H77:H88)/SUM(Plan2!H65:H76))*100)-100</f>
        <v>6.0565086636672731</v>
      </c>
      <c r="I88" s="1"/>
      <c r="J88" s="1"/>
    </row>
    <row r="89" spans="1:10" hidden="1" x14ac:dyDescent="0.25">
      <c r="A89" s="3">
        <v>38718</v>
      </c>
      <c r="B89" s="1">
        <f>((SUM(Plan2!B89:B89)/SUM(Plan2!B77:B77))*100)-100</f>
        <v>8.5195718309976485</v>
      </c>
      <c r="C89" s="1">
        <f>((SUM(Plan2!C89:C89)/SUM(Plan2!C77:C77))*100)-100</f>
        <v>-19.085101901226793</v>
      </c>
      <c r="D89" s="1">
        <f>((SUM(Plan2!D89:D89)/SUM(Plan2!D77:D77))*100)-100</f>
        <v>250.28623063735625</v>
      </c>
      <c r="E89" s="1">
        <f>((SUM(Plan2!E89:E89)/SUM(Plan2!E77:E77))*100)-100</f>
        <v>55.712287342778183</v>
      </c>
      <c r="F89" s="1">
        <f>((SUM(Plan2!F89:F89)/SUM(Plan2!F77:F77))*100)-100</f>
        <v>31.280340352035324</v>
      </c>
      <c r="G89" s="1">
        <f>((SUM(Plan2!G89:G89)/SUM(Plan2!G77:G77))*100)-100</f>
        <v>7.2126732430074725</v>
      </c>
      <c r="H89" s="1">
        <f>((SUM(Plan2!H89:H89)/SUM(Plan2!H77:H77))*100)-100</f>
        <v>3.1339354814509335</v>
      </c>
      <c r="I89" s="1"/>
      <c r="J89" s="1"/>
    </row>
    <row r="90" spans="1:10" hidden="1" x14ac:dyDescent="0.25">
      <c r="A90" s="3">
        <v>38749</v>
      </c>
      <c r="B90" s="1">
        <f>((SUM(Plan2!B89:B90)/SUM(Plan2!B77:B78))*100)-100</f>
        <v>8.6573152819145633</v>
      </c>
      <c r="C90" s="1">
        <f>((SUM(Plan2!C89:C90)/SUM(Plan2!C77:C78))*100)-100</f>
        <v>-76.368768179190056</v>
      </c>
      <c r="D90" s="1">
        <f>((SUM(Plan2!D89:D90)/SUM(Plan2!D77:D78))*100)-100</f>
        <v>91.899601626934327</v>
      </c>
      <c r="E90" s="1">
        <f>((SUM(Plan2!E89:E90)/SUM(Plan2!E77:E78))*100)-100</f>
        <v>97.190701124580528</v>
      </c>
      <c r="F90" s="1">
        <f>((SUM(Plan2!F89:F90)/SUM(Plan2!F77:F78))*100)-100</f>
        <v>14.136998673781704</v>
      </c>
      <c r="G90" s="1">
        <f>((SUM(Plan2!G89:G90)/SUM(Plan2!G77:G78))*100)-100</f>
        <v>6.427644555919926</v>
      </c>
      <c r="H90" s="1">
        <f>((SUM(Plan2!H89:H90)/SUM(Plan2!H77:H78))*100)-100</f>
        <v>-7.470395466634514</v>
      </c>
      <c r="I90" s="1"/>
      <c r="J90" s="1"/>
    </row>
    <row r="91" spans="1:10" hidden="1" x14ac:dyDescent="0.25">
      <c r="A91" s="3">
        <v>38777</v>
      </c>
      <c r="B91" s="1">
        <f>((SUM(Plan2!B89:B91)/SUM(Plan2!B77:B79))*100)-100</f>
        <v>5.5695119809736156</v>
      </c>
      <c r="C91" s="1">
        <f>((SUM(Plan2!C89:C91)/SUM(Plan2!C77:C79))*100)-100</f>
        <v>-74.188116180099172</v>
      </c>
      <c r="D91" s="1">
        <f>((SUM(Plan2!D89:D91)/SUM(Plan2!D77:D79))*100)-100</f>
        <v>21.957061391342663</v>
      </c>
      <c r="E91" s="1">
        <f>((SUM(Plan2!E89:E91)/SUM(Plan2!E77:E79))*100)-100</f>
        <v>84.735845273040894</v>
      </c>
      <c r="F91" s="1">
        <f>((SUM(Plan2!F89:F91)/SUM(Plan2!F77:F79))*100)-100</f>
        <v>10.622533087949108</v>
      </c>
      <c r="G91" s="1">
        <f>((SUM(Plan2!G89:G91)/SUM(Plan2!G77:G79))*100)-100</f>
        <v>5.723999786306905</v>
      </c>
      <c r="H91" s="1">
        <f>((SUM(Plan2!H89:H91)/SUM(Plan2!H77:H79))*100)-100</f>
        <v>-6.8988934551691159</v>
      </c>
      <c r="I91" s="1"/>
      <c r="J91" s="1"/>
    </row>
    <row r="92" spans="1:10" hidden="1" x14ac:dyDescent="0.25">
      <c r="A92" s="3">
        <v>38808</v>
      </c>
      <c r="B92" s="1">
        <f>((SUM(Plan2!B89:B92)/SUM(Plan2!B77:B80))*100)-100</f>
        <v>5.4109593562208005</v>
      </c>
      <c r="C92" s="1">
        <f>((SUM(Plan2!C89:C92)/SUM(Plan2!C77:C80))*100)-100</f>
        <v>-40.991480108213217</v>
      </c>
      <c r="D92" s="1">
        <f>((SUM(Plan2!D89:D92)/SUM(Plan2!D77:D80))*100)-100</f>
        <v>14.459985711517831</v>
      </c>
      <c r="E92" s="1">
        <f>((SUM(Plan2!E89:E92)/SUM(Plan2!E77:E80))*100)-100</f>
        <v>68.617763387599524</v>
      </c>
      <c r="F92" s="1">
        <f>((SUM(Plan2!F89:F92)/SUM(Plan2!F77:F80))*100)-100</f>
        <v>17.812536752854442</v>
      </c>
      <c r="G92" s="1">
        <f>((SUM(Plan2!G89:G92)/SUM(Plan2!G77:G80))*100)-100</f>
        <v>6.4626015480314862</v>
      </c>
      <c r="H92" s="1">
        <f>((SUM(Plan2!H89:H92)/SUM(Plan2!H77:H80))*100)-100</f>
        <v>-2.5978182772529408</v>
      </c>
      <c r="I92" s="1"/>
      <c r="J92" s="1"/>
    </row>
    <row r="93" spans="1:10" hidden="1" x14ac:dyDescent="0.25">
      <c r="A93" s="3">
        <v>38838</v>
      </c>
      <c r="B93" s="1">
        <f>((SUM(Plan2!B89:B93)/SUM(Plan2!B77:B81))*100)-100</f>
        <v>3.5002446902699518</v>
      </c>
      <c r="C93" s="1">
        <f>((SUM(Plan2!C89:C93)/SUM(Plan2!C77:C81))*100)-100</f>
        <v>-3.1011091377705924</v>
      </c>
      <c r="D93" s="1">
        <f>((SUM(Plan2!D89:D93)/SUM(Plan2!D77:D81))*100)-100</f>
        <v>14.413579935760936</v>
      </c>
      <c r="E93" s="1">
        <f>((SUM(Plan2!E89:E93)/SUM(Plan2!E77:E81))*100)-100</f>
        <v>55.928880073393401</v>
      </c>
      <c r="F93" s="1">
        <f>((SUM(Plan2!F89:F93)/SUM(Plan2!F77:F81))*100)-100</f>
        <v>19.946198155299015</v>
      </c>
      <c r="G93" s="1">
        <f>((SUM(Plan2!G89:G93)/SUM(Plan2!G77:G81))*100)-100</f>
        <v>6.3832173866096014</v>
      </c>
      <c r="H93" s="1">
        <f>((SUM(Plan2!H89:H93)/SUM(Plan2!H77:H81))*100)-100</f>
        <v>-2.6420788548703484</v>
      </c>
      <c r="I93" s="1"/>
      <c r="J93" s="1"/>
    </row>
    <row r="94" spans="1:10" hidden="1" x14ac:dyDescent="0.25">
      <c r="A94" s="3">
        <v>38869</v>
      </c>
      <c r="B94" s="1">
        <f>((SUM(Plan2!B89:B94)/SUM(Plan2!B77:B82))*100)-100</f>
        <v>3.3291682176717927</v>
      </c>
      <c r="C94" s="1">
        <f>((SUM(Plan2!C89:C94)/SUM(Plan2!C77:C82))*100)-100</f>
        <v>6.1772754232905811</v>
      </c>
      <c r="D94" s="1">
        <f>((SUM(Plan2!D89:D94)/SUM(Plan2!D77:D82))*100)-100</f>
        <v>11.47215887787938</v>
      </c>
      <c r="E94" s="1">
        <f>((SUM(Plan2!E89:E94)/SUM(Plan2!E77:E82))*100)-100</f>
        <v>60.501153677099296</v>
      </c>
      <c r="F94" s="1">
        <f>((SUM(Plan2!F89:F94)/SUM(Plan2!F77:F82))*100)-100</f>
        <v>18.770835002017122</v>
      </c>
      <c r="G94" s="1">
        <f>((SUM(Plan2!G89:G94)/SUM(Plan2!G77:G82))*100)-100</f>
        <v>6.4519278689875676</v>
      </c>
      <c r="H94" s="1">
        <f>((SUM(Plan2!H89:H94)/SUM(Plan2!H77:H82))*100)-100</f>
        <v>-1.4156842095154616</v>
      </c>
      <c r="I94" s="1"/>
      <c r="J94" s="1"/>
    </row>
    <row r="95" spans="1:10" hidden="1" x14ac:dyDescent="0.25">
      <c r="A95" s="3">
        <v>38899</v>
      </c>
      <c r="B95" s="1">
        <f>((SUM(Plan2!B89:B95)/SUM(Plan2!B77:B83))*100)-100</f>
        <v>3.4790512453865006</v>
      </c>
      <c r="C95" s="1">
        <f>((SUM(Plan2!C89:C95)/SUM(Plan2!C77:C83))*100)-100</f>
        <v>8.9362937689827788</v>
      </c>
      <c r="D95" s="1">
        <f>((SUM(Plan2!D89:D95)/SUM(Plan2!D77:D83))*100)-100</f>
        <v>22.978205597540821</v>
      </c>
      <c r="E95" s="1">
        <f>((SUM(Plan2!E89:E95)/SUM(Plan2!E77:E83))*100)-100</f>
        <v>73.306161993654001</v>
      </c>
      <c r="F95" s="1">
        <f>((SUM(Plan2!F89:F95)/SUM(Plan2!F77:F83))*100)-100</f>
        <v>17.594032327457043</v>
      </c>
      <c r="G95" s="1">
        <f>((SUM(Plan2!G89:G95)/SUM(Plan2!G77:G83))*100)-100</f>
        <v>7.7194652263689534</v>
      </c>
      <c r="H95" s="1">
        <f>((SUM(Plan2!H89:H95)/SUM(Plan2!H77:H83))*100)-100</f>
        <v>11.178593625550491</v>
      </c>
      <c r="I95" s="1"/>
      <c r="J95" s="1"/>
    </row>
    <row r="96" spans="1:10" hidden="1" x14ac:dyDescent="0.25">
      <c r="A96" s="3">
        <v>38930</v>
      </c>
      <c r="B96" s="1">
        <f>((SUM(Plan2!B89:B96)/SUM(Plan2!B77:B84))*100)-100</f>
        <v>4.3778198986397854</v>
      </c>
      <c r="C96" s="1">
        <f>((SUM(Plan2!C89:C96)/SUM(Plan2!C77:C84))*100)-100</f>
        <v>10.262905098775093</v>
      </c>
      <c r="D96" s="1">
        <f>((SUM(Plan2!D89:D96)/SUM(Plan2!D77:D84))*100)-100</f>
        <v>15.131350827102082</v>
      </c>
      <c r="E96" s="1">
        <f>((SUM(Plan2!E89:E96)/SUM(Plan2!E77:E84))*100)-100</f>
        <v>93.23759781800436</v>
      </c>
      <c r="F96" s="1">
        <f>((SUM(Plan2!F89:F96)/SUM(Plan2!F77:F84))*100)-100</f>
        <v>19.537058136924685</v>
      </c>
      <c r="G96" s="1">
        <f>((SUM(Plan2!G89:G96)/SUM(Plan2!G77:G84))*100)-100</f>
        <v>8.5240266534903526</v>
      </c>
      <c r="H96" s="1">
        <f>((SUM(Plan2!H89:H96)/SUM(Plan2!H77:H84))*100)-100</f>
        <v>19.844324934855877</v>
      </c>
      <c r="I96" s="1"/>
      <c r="J96" s="1"/>
    </row>
    <row r="97" spans="1:10" hidden="1" x14ac:dyDescent="0.25">
      <c r="A97" s="3">
        <v>38961</v>
      </c>
      <c r="B97" s="1">
        <f>((SUM(Plan2!B89:B97)/SUM(Plan2!B77:B85))*100)-100</f>
        <v>4.3388463471860206</v>
      </c>
      <c r="C97" s="1">
        <f>((SUM(Plan2!C89:C97)/SUM(Plan2!C77:C85))*100)-100</f>
        <v>11.198961043383051</v>
      </c>
      <c r="D97" s="1">
        <f>((SUM(Plan2!D89:D97)/SUM(Plan2!D77:D85))*100)-100</f>
        <v>17.377882908273804</v>
      </c>
      <c r="E97" s="1">
        <f>((SUM(Plan2!E89:E97)/SUM(Plan2!E77:E85))*100)-100</f>
        <v>78.962641316418029</v>
      </c>
      <c r="F97" s="1">
        <f>((SUM(Plan2!F89:F97)/SUM(Plan2!F77:F85))*100)-100</f>
        <v>18.946779953860712</v>
      </c>
      <c r="G97" s="1">
        <f>((SUM(Plan2!G89:G97)/SUM(Plan2!G77:G85))*100)-100</f>
        <v>10.197429705804666</v>
      </c>
      <c r="H97" s="1">
        <f>((SUM(Plan2!H89:H97)/SUM(Plan2!H77:H85))*100)-100</f>
        <v>31.755811371613333</v>
      </c>
      <c r="I97" s="1"/>
      <c r="J97" s="1"/>
    </row>
    <row r="98" spans="1:10" hidden="1" x14ac:dyDescent="0.25">
      <c r="A98" s="3">
        <v>38991</v>
      </c>
      <c r="B98" s="1">
        <f>((SUM(Plan2!B89:B98)/SUM(Plan2!B77:B86))*100)-100</f>
        <v>4.7534096228271068</v>
      </c>
      <c r="C98" s="1">
        <f>((SUM(Plan2!C89:C98)/SUM(Plan2!C77:C86))*100)-100</f>
        <v>12.209045436045301</v>
      </c>
      <c r="D98" s="1">
        <f>((SUM(Plan2!D89:D98)/SUM(Plan2!D77:D86))*100)-100</f>
        <v>17.491412584058239</v>
      </c>
      <c r="E98" s="1">
        <f>((SUM(Plan2!E89:E98)/SUM(Plan2!E77:E86))*100)-100</f>
        <v>74.201471924100616</v>
      </c>
      <c r="F98" s="1">
        <f>((SUM(Plan2!F89:F98)/SUM(Plan2!F77:F86))*100)-100</f>
        <v>20.950718092159164</v>
      </c>
      <c r="G98" s="1">
        <f>((SUM(Plan2!G89:G98)/SUM(Plan2!G77:G86))*100)-100</f>
        <v>9.3173018454407952</v>
      </c>
      <c r="H98" s="1">
        <f>((SUM(Plan2!H89:H98)/SUM(Plan2!H77:H86))*100)-100</f>
        <v>37.390871064982576</v>
      </c>
      <c r="I98" s="1"/>
      <c r="J98" s="1"/>
    </row>
    <row r="99" spans="1:10" hidden="1" x14ac:dyDescent="0.25">
      <c r="A99" s="3">
        <v>39022</v>
      </c>
      <c r="B99" s="1">
        <f>((SUM(Plan2!B89:B99)/SUM(Plan2!B77:B87))*100)-100</f>
        <v>5.9562532357135325</v>
      </c>
      <c r="C99" s="1">
        <f>((SUM(Plan2!C89:C99)/SUM(Plan2!C77:C87))*100)-100</f>
        <v>12.915834521674412</v>
      </c>
      <c r="D99" s="1">
        <f>((SUM(Plan2!D89:D99)/SUM(Plan2!D77:D87))*100)-100</f>
        <v>14.622351650327687</v>
      </c>
      <c r="E99" s="1">
        <f>((SUM(Plan2!E89:E99)/SUM(Plan2!E77:E87))*100)-100</f>
        <v>66.410834060376487</v>
      </c>
      <c r="F99" s="1">
        <f>((SUM(Plan2!F89:F99)/SUM(Plan2!F77:F87))*100)-100</f>
        <v>14.713123417612479</v>
      </c>
      <c r="G99" s="1">
        <f>((SUM(Plan2!G89:G99)/SUM(Plan2!G77:G87))*100)-100</f>
        <v>8.659455747253304</v>
      </c>
      <c r="H99" s="1">
        <f>((SUM(Plan2!H89:H99)/SUM(Plan2!H77:H87))*100)-100</f>
        <v>46.378784309640366</v>
      </c>
      <c r="I99" s="1"/>
      <c r="J99" s="1"/>
    </row>
    <row r="100" spans="1:10" hidden="1" x14ac:dyDescent="0.25">
      <c r="A100" s="3">
        <v>39052</v>
      </c>
      <c r="B100" s="1">
        <f>((SUM(Plan2!B89:B100)/SUM(Plan2!B77:B88))*100)-100</f>
        <v>6.4081867877315233</v>
      </c>
      <c r="C100" s="1">
        <f>((SUM(Plan2!C89:C100)/SUM(Plan2!C77:C88))*100)-100</f>
        <v>13.477247099757932</v>
      </c>
      <c r="D100" s="1">
        <f>((SUM(Plan2!D89:D100)/SUM(Plan2!D77:D88))*100)-100</f>
        <v>10.576570501011687</v>
      </c>
      <c r="E100" s="1">
        <f>((SUM(Plan2!E89:E100)/SUM(Plan2!E77:E88))*100)-100</f>
        <v>70.575399914091662</v>
      </c>
      <c r="F100" s="1">
        <f>((SUM(Plan2!F89:F100)/SUM(Plan2!F77:F88))*100)-100</f>
        <v>9.9693661564897837</v>
      </c>
      <c r="G100" s="1">
        <f>((SUM(Plan2!G89:G100)/SUM(Plan2!G77:G88))*100)-100</f>
        <v>6.2773207850862747</v>
      </c>
      <c r="H100" s="1">
        <f>((SUM(Plan2!H89:H100)/SUM(Plan2!H77:H88))*100)-100</f>
        <v>51.535082439825771</v>
      </c>
      <c r="I100" s="1"/>
      <c r="J100" s="1"/>
    </row>
    <row r="101" spans="1:10" hidden="1" x14ac:dyDescent="0.25">
      <c r="A101" s="3">
        <v>39083</v>
      </c>
      <c r="B101" s="1">
        <f>((SUM(Plan2!B101:B101)/SUM(Plan2!B89:B89))*100)-100</f>
        <v>13.374102234145795</v>
      </c>
      <c r="C101" s="1">
        <f>((SUM(Plan2!C101:C101)/SUM(Plan2!C89:C89))*100)-100</f>
        <v>70.244703474707649</v>
      </c>
      <c r="D101" s="1">
        <f>((SUM(Plan2!D101:D101)/SUM(Plan2!D89:D89))*100)-100</f>
        <v>3.2410647713621614</v>
      </c>
      <c r="E101" s="1">
        <f>((SUM(Plan2!E101:E101)/SUM(Plan2!E89:E89))*100)-100</f>
        <v>188.24725071386848</v>
      </c>
      <c r="F101" s="1">
        <f>((SUM(Plan2!F101:F101)/SUM(Plan2!F89:F89))*100)-100</f>
        <v>13.326251563319147</v>
      </c>
      <c r="G101" s="1">
        <f>((SUM(Plan2!G101:G101)/SUM(Plan2!G89:G89))*100)-100</f>
        <v>-3.5016899753189819</v>
      </c>
      <c r="H101" s="1">
        <f>((SUM(Plan2!H101:H101)/SUM(Plan2!H89:H89))*100)-100</f>
        <v>93.369613290822258</v>
      </c>
      <c r="I101" s="1"/>
      <c r="J101" s="1"/>
    </row>
    <row r="102" spans="1:10" hidden="1" x14ac:dyDescent="0.25">
      <c r="A102" s="3">
        <v>39114</v>
      </c>
      <c r="B102" s="1">
        <f>((SUM(Plan2!B101:B102)/SUM(Plan2!B89:B90))*100)-100</f>
        <v>13.92910685327864</v>
      </c>
      <c r="C102" s="1">
        <f>((SUM(Plan2!C101:C102)/SUM(Plan2!C89:C90))*100)-100</f>
        <v>51.097704253063171</v>
      </c>
      <c r="D102" s="1">
        <f>((SUM(Plan2!D101:D102)/SUM(Plan2!D89:D90))*100)-100</f>
        <v>-12.938921759431835</v>
      </c>
      <c r="E102" s="1">
        <f>((SUM(Plan2!E101:E102)/SUM(Plan2!E89:E90))*100)-100</f>
        <v>49.283030761221966</v>
      </c>
      <c r="F102" s="1">
        <f>((SUM(Plan2!F101:F102)/SUM(Plan2!F89:F90))*100)-100</f>
        <v>9.9376385045627273</v>
      </c>
      <c r="G102" s="1">
        <f>((SUM(Plan2!G101:G102)/SUM(Plan2!G89:G90))*100)-100</f>
        <v>7.5923498335757955</v>
      </c>
      <c r="H102" s="1">
        <f>((SUM(Plan2!H101:H102)/SUM(Plan2!H89:H90))*100)-100</f>
        <v>79.209770274123002</v>
      </c>
      <c r="I102" s="1"/>
      <c r="J102" s="1"/>
    </row>
    <row r="103" spans="1:10" hidden="1" x14ac:dyDescent="0.25">
      <c r="A103" s="3">
        <v>39142</v>
      </c>
      <c r="B103" s="1">
        <f>((SUM(Plan2!B101:B103)/SUM(Plan2!B89:B91))*100)-100</f>
        <v>12.679828986131099</v>
      </c>
      <c r="C103" s="1">
        <f>((SUM(Plan2!C101:C103)/SUM(Plan2!C89:C91))*100)-100</f>
        <v>25.364860120166583</v>
      </c>
      <c r="D103" s="1">
        <f>((SUM(Plan2!D101:D103)/SUM(Plan2!D89:D91))*100)-100</f>
        <v>-6.7244219417533202</v>
      </c>
      <c r="E103" s="1">
        <f>((SUM(Plan2!E101:E103)/SUM(Plan2!E89:E91))*100)-100</f>
        <v>41.699645190697368</v>
      </c>
      <c r="F103" s="1">
        <f>((SUM(Plan2!F101:F103)/SUM(Plan2!F89:F91))*100)-100</f>
        <v>10.646974340283961</v>
      </c>
      <c r="G103" s="1">
        <f>((SUM(Plan2!G101:G103)/SUM(Plan2!G89:G91))*100)-100</f>
        <v>6.4557784068161084</v>
      </c>
      <c r="H103" s="1">
        <f>((SUM(Plan2!H101:H103)/SUM(Plan2!H89:H91))*100)-100</f>
        <v>80.701621604182918</v>
      </c>
      <c r="I103" s="1"/>
      <c r="J103" s="1"/>
    </row>
    <row r="104" spans="1:10" hidden="1" x14ac:dyDescent="0.25">
      <c r="A104" s="3">
        <v>39173</v>
      </c>
      <c r="B104" s="1">
        <f>((SUM(Plan2!B101:B104)/SUM(Plan2!B89:B92))*100)-100</f>
        <v>10.88376844019588</v>
      </c>
      <c r="C104" s="1">
        <f>((SUM(Plan2!C101:C104)/SUM(Plan2!C89:C92))*100)-100</f>
        <v>29.017905733633597</v>
      </c>
      <c r="D104" s="1">
        <f>((SUM(Plan2!D101:D104)/SUM(Plan2!D89:D92))*100)-100</f>
        <v>-1.9747600632666291</v>
      </c>
      <c r="E104" s="1">
        <f>((SUM(Plan2!E101:E104)/SUM(Plan2!E89:E92))*100)-100</f>
        <v>38.806793486962363</v>
      </c>
      <c r="F104" s="1">
        <f>((SUM(Plan2!F101:F104)/SUM(Plan2!F89:F92))*100)-100</f>
        <v>8.476088077960938</v>
      </c>
      <c r="G104" s="1">
        <f>((SUM(Plan2!G101:G104)/SUM(Plan2!G89:G92))*100)-100</f>
        <v>7.4135205936228772</v>
      </c>
      <c r="H104" s="1">
        <f>((SUM(Plan2!H101:H104)/SUM(Plan2!H89:H92))*100)-100</f>
        <v>77.338944767969821</v>
      </c>
      <c r="I104" s="1"/>
      <c r="J104" s="1"/>
    </row>
    <row r="105" spans="1:10" hidden="1" x14ac:dyDescent="0.25">
      <c r="A105" s="3">
        <v>39203</v>
      </c>
      <c r="B105" s="1">
        <f>((SUM(Plan2!B101:B105)/SUM(Plan2!B89:B93))*100)-100</f>
        <v>11.224163678612456</v>
      </c>
      <c r="C105" s="1">
        <f>((SUM(Plan2!C101:C105)/SUM(Plan2!C89:C93))*100)-100</f>
        <v>27.669081710586212</v>
      </c>
      <c r="D105" s="1">
        <f>((SUM(Plan2!D101:D105)/SUM(Plan2!D89:D93))*100)-100</f>
        <v>3.8646525949209973</v>
      </c>
      <c r="E105" s="1">
        <f>((SUM(Plan2!E101:E105)/SUM(Plan2!E89:E93))*100)-100</f>
        <v>29.510502048752869</v>
      </c>
      <c r="F105" s="1">
        <f>((SUM(Plan2!F101:F105)/SUM(Plan2!F89:F93))*100)-100</f>
        <v>11.959836686733013</v>
      </c>
      <c r="G105" s="1">
        <f>((SUM(Plan2!G101:G105)/SUM(Plan2!G89:G93))*100)-100</f>
        <v>7.4303523324145431</v>
      </c>
      <c r="H105" s="1">
        <f>((SUM(Plan2!H101:H105)/SUM(Plan2!H89:H93))*100)-100</f>
        <v>71.387576079949298</v>
      </c>
      <c r="I105" s="1"/>
      <c r="J105" s="1"/>
    </row>
    <row r="106" spans="1:10" hidden="1" x14ac:dyDescent="0.25">
      <c r="A106" s="3">
        <v>39234</v>
      </c>
      <c r="B106" s="1">
        <f>((SUM(Plan2!B101:B106)/SUM(Plan2!B89:B94))*100)-100</f>
        <v>10.781899261462428</v>
      </c>
      <c r="C106" s="1">
        <f>((SUM(Plan2!C101:C106)/SUM(Plan2!C89:C94))*100)-100</f>
        <v>27.427771262929809</v>
      </c>
      <c r="D106" s="1">
        <f>((SUM(Plan2!D101:D106)/SUM(Plan2!D89:D94))*100)-100</f>
        <v>5.2325156771682941</v>
      </c>
      <c r="E106" s="1">
        <f>((SUM(Plan2!E101:E106)/SUM(Plan2!E89:E94))*100)-100</f>
        <v>37.335570031793679</v>
      </c>
      <c r="F106" s="1">
        <f>((SUM(Plan2!F101:F106)/SUM(Plan2!F89:F94))*100)-100</f>
        <v>8.4886724786649381</v>
      </c>
      <c r="G106" s="1">
        <f>((SUM(Plan2!G101:G106)/SUM(Plan2!G89:G94))*100)-100</f>
        <v>8.2803143428858021</v>
      </c>
      <c r="H106" s="1">
        <f>((SUM(Plan2!H101:H106)/SUM(Plan2!H89:H94))*100)-100</f>
        <v>70.879921292129808</v>
      </c>
      <c r="I106" s="1"/>
      <c r="J106" s="1"/>
    </row>
    <row r="107" spans="1:10" hidden="1" x14ac:dyDescent="0.25">
      <c r="A107" s="3">
        <v>39264</v>
      </c>
      <c r="B107" s="1">
        <f>((SUM(Plan2!B101:B107)/SUM(Plan2!B89:B95))*100)-100</f>
        <v>11.202328452196923</v>
      </c>
      <c r="C107" s="1">
        <f>((SUM(Plan2!C101:C107)/SUM(Plan2!C89:C95))*100)-100</f>
        <v>27.454232632729486</v>
      </c>
      <c r="D107" s="1">
        <f>((SUM(Plan2!D101:D107)/SUM(Plan2!D89:D95))*100)-100</f>
        <v>-2.3849528682711565</v>
      </c>
      <c r="E107" s="1">
        <f>((SUM(Plan2!E101:E107)/SUM(Plan2!E89:E95))*100)-100</f>
        <v>49.436447822846588</v>
      </c>
      <c r="F107" s="1">
        <f>((SUM(Plan2!F101:F107)/SUM(Plan2!F89:F95))*100)-100</f>
        <v>13.386086751003546</v>
      </c>
      <c r="G107" s="1">
        <f>((SUM(Plan2!G101:G107)/SUM(Plan2!G89:G95))*100)-100</f>
        <v>6.8076716077645614</v>
      </c>
      <c r="H107" s="1">
        <f>((SUM(Plan2!H101:H107)/SUM(Plan2!H89:H95))*100)-100</f>
        <v>60.018106747941033</v>
      </c>
      <c r="I107" s="1"/>
      <c r="J107" s="1"/>
    </row>
    <row r="108" spans="1:10" hidden="1" x14ac:dyDescent="0.25">
      <c r="A108" s="3">
        <v>39295</v>
      </c>
      <c r="B108" s="1">
        <f>((SUM(Plan2!B101:B108)/SUM(Plan2!B89:B96))*100)-100</f>
        <v>11.578295856879237</v>
      </c>
      <c r="C108" s="1">
        <f>((SUM(Plan2!C101:C108)/SUM(Plan2!C89:C96))*100)-100</f>
        <v>27.282204975991647</v>
      </c>
      <c r="D108" s="1">
        <f>((SUM(Plan2!D101:D108)/SUM(Plan2!D89:D96))*100)-100</f>
        <v>0.61208803566631786</v>
      </c>
      <c r="E108" s="1">
        <f>((SUM(Plan2!E101:E108)/SUM(Plan2!E89:E96))*100)-100</f>
        <v>29.56983499870779</v>
      </c>
      <c r="F108" s="1">
        <f>((SUM(Plan2!F101:F108)/SUM(Plan2!F89:F96))*100)-100</f>
        <v>12.3835435915137</v>
      </c>
      <c r="G108" s="1">
        <f>((SUM(Plan2!G101:G108)/SUM(Plan2!G89:G96))*100)-100</f>
        <v>6.1272631953619623</v>
      </c>
      <c r="H108" s="1">
        <f>((SUM(Plan2!H101:H108)/SUM(Plan2!H89:H96))*100)-100</f>
        <v>52.690790219436849</v>
      </c>
      <c r="I108" s="1"/>
      <c r="J108" s="1"/>
    </row>
    <row r="109" spans="1:10" hidden="1" x14ac:dyDescent="0.25">
      <c r="A109" s="3">
        <v>39326</v>
      </c>
      <c r="B109" s="1">
        <f>((SUM(Plan2!B101:B109)/SUM(Plan2!B89:B97))*100)-100</f>
        <v>11.369662332996882</v>
      </c>
      <c r="C109" s="1">
        <f>((SUM(Plan2!C101:C109)/SUM(Plan2!C89:C97))*100)-100</f>
        <v>27.254375093324356</v>
      </c>
      <c r="D109" s="1">
        <f>((SUM(Plan2!D101:D109)/SUM(Plan2!D89:D97))*100)-100</f>
        <v>4.4107105924328067</v>
      </c>
      <c r="E109" s="1">
        <f>((SUM(Plan2!E101:E109)/SUM(Plan2!E89:E97))*100)-100</f>
        <v>26.234931602316735</v>
      </c>
      <c r="F109" s="1">
        <f>((SUM(Plan2!F101:F109)/SUM(Plan2!F89:F97))*100)-100</f>
        <v>13.070447947590552</v>
      </c>
      <c r="G109" s="1">
        <f>((SUM(Plan2!G101:G109)/SUM(Plan2!G89:G97))*100)-100</f>
        <v>6.7328878204008618</v>
      </c>
      <c r="H109" s="1">
        <f>((SUM(Plan2!H101:H109)/SUM(Plan2!H89:H97))*100)-100</f>
        <v>47.027740633063331</v>
      </c>
      <c r="I109" s="1"/>
      <c r="J109" s="1"/>
    </row>
    <row r="110" spans="1:10" hidden="1" x14ac:dyDescent="0.25">
      <c r="A110" s="3">
        <v>39356</v>
      </c>
      <c r="B110" s="1">
        <f>((SUM(Plan2!B101:B110)/SUM(Plan2!B89:B98))*100)-100</f>
        <v>11.414909495795513</v>
      </c>
      <c r="C110" s="1">
        <f>((SUM(Plan2!C101:C110)/SUM(Plan2!C89:C98))*100)-100</f>
        <v>27.605820754912514</v>
      </c>
      <c r="D110" s="1">
        <f>((SUM(Plan2!D101:D110)/SUM(Plan2!D89:D98))*100)-100</f>
        <v>3.9382598278037619</v>
      </c>
      <c r="E110" s="1">
        <f>((SUM(Plan2!E101:E110)/SUM(Plan2!E89:E98))*100)-100</f>
        <v>31.241328367294983</v>
      </c>
      <c r="F110" s="1">
        <f>((SUM(Plan2!F101:F110)/SUM(Plan2!F89:F98))*100)-100</f>
        <v>14.927641969230862</v>
      </c>
      <c r="G110" s="1">
        <f>((SUM(Plan2!G101:G110)/SUM(Plan2!G89:G98))*100)-100</f>
        <v>7.5990236960299171</v>
      </c>
      <c r="H110" s="1">
        <f>((SUM(Plan2!H101:H110)/SUM(Plan2!H89:H98))*100)-100</f>
        <v>44.519771732697308</v>
      </c>
      <c r="I110" s="1"/>
      <c r="J110" s="1"/>
    </row>
    <row r="111" spans="1:10" hidden="1" x14ac:dyDescent="0.25">
      <c r="A111" s="3">
        <v>39387</v>
      </c>
      <c r="B111" s="1">
        <f>((SUM(Plan2!B101:B111)/SUM(Plan2!B89:B99))*100)-100</f>
        <v>11.806023890264996</v>
      </c>
      <c r="C111" s="1">
        <f>((SUM(Plan2!C101:C111)/SUM(Plan2!C89:C99))*100)-100</f>
        <v>27.476987912858533</v>
      </c>
      <c r="D111" s="1">
        <f>((SUM(Plan2!D101:D111)/SUM(Plan2!D89:D99))*100)-100</f>
        <v>5.3017081659275647</v>
      </c>
      <c r="E111" s="1">
        <f>((SUM(Plan2!E101:E111)/SUM(Plan2!E89:E99))*100)-100</f>
        <v>32.07313531442361</v>
      </c>
      <c r="F111" s="1">
        <f>((SUM(Plan2!F101:F111)/SUM(Plan2!F89:F99))*100)-100</f>
        <v>14.698834830794951</v>
      </c>
      <c r="G111" s="1">
        <f>((SUM(Plan2!G101:G111)/SUM(Plan2!G89:G99))*100)-100</f>
        <v>7.9551536391813329</v>
      </c>
      <c r="H111" s="1">
        <f>((SUM(Plan2!H101:H111)/SUM(Plan2!H89:H99))*100)-100</f>
        <v>42.103358833844993</v>
      </c>
      <c r="I111" s="1"/>
      <c r="J111" s="1"/>
    </row>
    <row r="112" spans="1:10" hidden="1" x14ac:dyDescent="0.25">
      <c r="A112" s="3">
        <v>39417</v>
      </c>
      <c r="B112" s="1">
        <f>((SUM(Plan2!B101:B112)/SUM(Plan2!B89:B100))*100)-100</f>
        <v>11.353876928343553</v>
      </c>
      <c r="C112" s="1">
        <f>((SUM(Plan2!C101:C112)/SUM(Plan2!C89:C100))*100)-100</f>
        <v>26.807564678180995</v>
      </c>
      <c r="D112" s="1">
        <f>((SUM(Plan2!D101:D112)/SUM(Plan2!D89:D100))*100)-100</f>
        <v>13.475132892238918</v>
      </c>
      <c r="E112" s="1">
        <f>((SUM(Plan2!E101:E112)/SUM(Plan2!E89:E100))*100)-100</f>
        <v>24.891339960897511</v>
      </c>
      <c r="F112" s="1">
        <f>((SUM(Plan2!F101:F112)/SUM(Plan2!F89:F100))*100)-100</f>
        <v>12.589026477205948</v>
      </c>
      <c r="G112" s="1">
        <f>((SUM(Plan2!G101:G112)/SUM(Plan2!G89:G100))*100)-100</f>
        <v>9.5464807723649727</v>
      </c>
      <c r="H112" s="1">
        <f>((SUM(Plan2!H101:H112)/SUM(Plan2!H89:H100))*100)-100</f>
        <v>41.348411628067765</v>
      </c>
      <c r="I112" s="1"/>
      <c r="J112" s="1"/>
    </row>
    <row r="113" spans="1:10" x14ac:dyDescent="0.25">
      <c r="A113" s="3">
        <v>39448</v>
      </c>
      <c r="B113" s="1">
        <f>((SUM(Plan2!B113:B113)/SUM(Plan2!B101:B101))*100)-100</f>
        <v>11.585906339643714</v>
      </c>
      <c r="C113" s="1">
        <f>((SUM(Plan2!C113:C113)/SUM(Plan2!C101:C101))*100)-100</f>
        <v>13.293320967589423</v>
      </c>
      <c r="D113" s="1">
        <f>((SUM(Plan2!D113:D113)/SUM(Plan2!D101:D101))*100)-100</f>
        <v>3.0880059532651245</v>
      </c>
      <c r="E113" s="1">
        <f>((SUM(Plan2!E113:E113)/SUM(Plan2!E101:E101))*100)-100</f>
        <v>-45.032729693749815</v>
      </c>
      <c r="F113" s="1">
        <f>((SUM(Plan2!F113:F113)/SUM(Plan2!F101:F101))*100)-100</f>
        <v>9.8439743949265619</v>
      </c>
      <c r="G113" s="1">
        <f>((SUM(Plan2!G113:G113)/SUM(Plan2!G101:G101))*100)-100</f>
        <v>22.460903660571958</v>
      </c>
      <c r="H113" s="1">
        <f>((SUM(Plan2!H113:H113)/SUM(Plan2!H101:H101))*100)-100</f>
        <v>95.346180593613184</v>
      </c>
      <c r="I113" s="1"/>
      <c r="J113" s="1"/>
    </row>
    <row r="114" spans="1:10" x14ac:dyDescent="0.25">
      <c r="A114" s="3">
        <v>39479</v>
      </c>
      <c r="B114" s="1">
        <f>((SUM(Plan2!B113:B114)/SUM(Plan2!B101:B102))*100)-100</f>
        <v>9.4923871959089468</v>
      </c>
      <c r="C114" s="1">
        <f>((SUM(Plan2!C113:C114)/SUM(Plan2!C101:C102))*100)-100</f>
        <v>17.461313147547258</v>
      </c>
      <c r="D114" s="1">
        <f>((SUM(Plan2!D113:D114)/SUM(Plan2!D101:D102))*100)-100</f>
        <v>0.84260783653915894</v>
      </c>
      <c r="E114" s="1">
        <f>((SUM(Plan2!E113:E114)/SUM(Plan2!E101:E102))*100)-100</f>
        <v>-25.35306641288085</v>
      </c>
      <c r="F114" s="1">
        <f>((SUM(Plan2!F113:F114)/SUM(Plan2!F101:F102))*100)-100</f>
        <v>12.940485114884297</v>
      </c>
      <c r="G114" s="1">
        <f>((SUM(Plan2!G113:G114)/SUM(Plan2!G101:G102))*100)-100</f>
        <v>23.863672463023505</v>
      </c>
      <c r="H114" s="1">
        <f>((SUM(Plan2!H113:H114)/SUM(Plan2!H101:H102))*100)-100</f>
        <v>107.8929105147605</v>
      </c>
      <c r="I114" s="1"/>
      <c r="J114" s="1"/>
    </row>
    <row r="115" spans="1:10" x14ac:dyDescent="0.25">
      <c r="A115" s="3">
        <v>39508</v>
      </c>
      <c r="B115" s="1">
        <f>((SUM(Plan2!B113:B115)/SUM(Plan2!B101:B103))*100)-100</f>
        <v>11.997442493486972</v>
      </c>
      <c r="C115" s="1">
        <f>((SUM(Plan2!C113:C115)/SUM(Plan2!C101:C103))*100)-100</f>
        <v>16.60699833671606</v>
      </c>
      <c r="D115" s="1">
        <f>((SUM(Plan2!D113:D115)/SUM(Plan2!D101:D103))*100)-100</f>
        <v>6.1426686480784412</v>
      </c>
      <c r="E115" s="1">
        <f>((SUM(Plan2!E113:E115)/SUM(Plan2!E101:E103))*100)-100</f>
        <v>-14.423948287289718</v>
      </c>
      <c r="F115" s="1">
        <f>((SUM(Plan2!F113:F115)/SUM(Plan2!F101:F103))*100)-100</f>
        <v>8.5467348136811268</v>
      </c>
      <c r="G115" s="1">
        <f>((SUM(Plan2!G113:G115)/SUM(Plan2!G101:G103))*100)-100</f>
        <v>23.045109399050688</v>
      </c>
      <c r="H115" s="1">
        <f>((SUM(Plan2!H113:H115)/SUM(Plan2!H101:H103))*100)-100</f>
        <v>106.35829158426992</v>
      </c>
      <c r="I115" s="1"/>
      <c r="J115" s="1"/>
    </row>
    <row r="116" spans="1:10" x14ac:dyDescent="0.25">
      <c r="A116" s="3">
        <v>39539</v>
      </c>
      <c r="B116" s="1">
        <f>((SUM(Plan2!B113:B116)/SUM(Plan2!B101:B104))*100)-100</f>
        <v>11.163546446760051</v>
      </c>
      <c r="C116" s="1">
        <f>((SUM(Plan2!C113:C116)/SUM(Plan2!C101:C104))*100)-100</f>
        <v>16.343988507225433</v>
      </c>
      <c r="D116" s="1">
        <f>((SUM(Plan2!D113:D116)/SUM(Plan2!D101:D104))*100)-100</f>
        <v>7.4375257186565875</v>
      </c>
      <c r="E116" s="1">
        <f>((SUM(Plan2!E113:E116)/SUM(Plan2!E101:E104))*100)-100</f>
        <v>0.41489985849594291</v>
      </c>
      <c r="F116" s="1">
        <f>((SUM(Plan2!F113:F116)/SUM(Plan2!F101:F104))*100)-100</f>
        <v>12.965474787884631</v>
      </c>
      <c r="G116" s="1">
        <f>((SUM(Plan2!G113:G116)/SUM(Plan2!G101:G104))*100)-100</f>
        <v>21.482645234772392</v>
      </c>
      <c r="H116" s="1">
        <f>((SUM(Plan2!H113:H116)/SUM(Plan2!H101:H104))*100)-100</f>
        <v>106.97681526572413</v>
      </c>
      <c r="I116" s="1"/>
      <c r="J116" s="1"/>
    </row>
    <row r="117" spans="1:10" x14ac:dyDescent="0.25">
      <c r="A117" s="3">
        <v>39569</v>
      </c>
      <c r="B117" s="1">
        <f>((SUM(Plan2!B113:B117)/SUM(Plan2!B101:B105))*100)-100</f>
        <v>12.023764127351996</v>
      </c>
      <c r="C117" s="1">
        <f>((SUM(Plan2!C113:C117)/SUM(Plan2!C101:C105))*100)-100</f>
        <v>12.815653257751578</v>
      </c>
      <c r="D117" s="1">
        <f>((SUM(Plan2!D113:D117)/SUM(Plan2!D101:D105))*100)-100</f>
        <v>7.7125777843780412</v>
      </c>
      <c r="E117" s="1">
        <f>((SUM(Plan2!E113:E117)/SUM(Plan2!E101:E105))*100)-100</f>
        <v>15.710659070150029</v>
      </c>
      <c r="F117" s="1">
        <f>((SUM(Plan2!F113:F117)/SUM(Plan2!F101:F105))*100)-100</f>
        <v>10.454888227119625</v>
      </c>
      <c r="G117" s="1">
        <f>((SUM(Plan2!G113:G117)/SUM(Plan2!G101:G105))*100)-100</f>
        <v>19.914895537287222</v>
      </c>
      <c r="H117" s="1">
        <f>((SUM(Plan2!H113:H117)/SUM(Plan2!H101:H105))*100)-100</f>
        <v>132.18065724917957</v>
      </c>
      <c r="I117" s="1"/>
      <c r="J117" s="1"/>
    </row>
    <row r="118" spans="1:10" x14ac:dyDescent="0.25">
      <c r="A118" s="3">
        <v>39600</v>
      </c>
      <c r="B118" s="1">
        <f>((SUM(Plan2!B113:B118)/SUM(Plan2!B101:B106))*100)-100</f>
        <v>12.497788359147037</v>
      </c>
      <c r="C118" s="1">
        <f>((SUM(Plan2!C113:C118)/SUM(Plan2!C101:C106))*100)-100</f>
        <v>13.17502811715292</v>
      </c>
      <c r="D118" s="1">
        <f>((SUM(Plan2!D113:D118)/SUM(Plan2!D101:D106))*100)-100</f>
        <v>9.9589326127732249</v>
      </c>
      <c r="E118" s="1">
        <f>((SUM(Plan2!E113:E118)/SUM(Plan2!E101:E106))*100)-100</f>
        <v>11.896522024124494</v>
      </c>
      <c r="F118" s="1">
        <f>((SUM(Plan2!F113:F118)/SUM(Plan2!F101:F106))*100)-100</f>
        <v>11.895554574869237</v>
      </c>
      <c r="G118" s="1">
        <f>((SUM(Plan2!G113:G118)/SUM(Plan2!G101:G106))*100)-100</f>
        <v>15.574271255582417</v>
      </c>
      <c r="H118" s="1">
        <f>((SUM(Plan2!H113:H118)/SUM(Plan2!H101:H106))*100)-100</f>
        <v>125.92759485032263</v>
      </c>
      <c r="I118" s="1"/>
      <c r="J118" s="1"/>
    </row>
    <row r="119" spans="1:10" x14ac:dyDescent="0.25">
      <c r="A119" s="3">
        <v>39630</v>
      </c>
      <c r="B119" s="1">
        <f>((SUM(Plan2!B113:B119)/SUM(Plan2!B101:B107))*100)-100</f>
        <v>11.56034206832561</v>
      </c>
      <c r="C119" s="1">
        <f>((SUM(Plan2!C113:C119)/SUM(Plan2!C101:C107))*100)-100</f>
        <v>14.123248308684396</v>
      </c>
      <c r="D119" s="1">
        <f>((SUM(Plan2!D113:D119)/SUM(Plan2!D101:D107))*100)-100</f>
        <v>13.813221498186451</v>
      </c>
      <c r="E119" s="1">
        <f>((SUM(Plan2!E113:E119)/SUM(Plan2!E101:E107))*100)-100</f>
        <v>5.4607715566128832</v>
      </c>
      <c r="F119" s="1">
        <f>((SUM(Plan2!F113:F119)/SUM(Plan2!F101:F107))*100)-100</f>
        <v>12.656170204599107</v>
      </c>
      <c r="G119" s="1">
        <f>((SUM(Plan2!G113:G119)/SUM(Plan2!G101:G107))*100)-100</f>
        <v>15.072751208825181</v>
      </c>
      <c r="H119" s="1">
        <f>((SUM(Plan2!H113:H119)/SUM(Plan2!H101:H107))*100)-100</f>
        <v>121.35688446513333</v>
      </c>
      <c r="I119" s="1"/>
      <c r="J119" s="1"/>
    </row>
    <row r="120" spans="1:10" x14ac:dyDescent="0.25">
      <c r="A120" s="3">
        <v>39661</v>
      </c>
      <c r="B120" s="1">
        <f>((SUM(Plan2!B113:B120)/SUM(Plan2!B101:B108))*100)-100</f>
        <v>11.720058127284645</v>
      </c>
      <c r="C120" s="1">
        <f>((SUM(Plan2!C113:C120)/SUM(Plan2!C101:C108))*100)-100</f>
        <v>14.134963240357152</v>
      </c>
      <c r="D120" s="1">
        <f>((SUM(Plan2!D113:D120)/SUM(Plan2!D101:D108))*100)-100</f>
        <v>10.238346966620952</v>
      </c>
      <c r="E120" s="1">
        <f>((SUM(Plan2!E113:E120)/SUM(Plan2!E101:E108))*100)-100</f>
        <v>5.5475204068082178</v>
      </c>
      <c r="F120" s="1">
        <f>((SUM(Plan2!F113:F120)/SUM(Plan2!F101:F108))*100)-100</f>
        <v>11.763885552961355</v>
      </c>
      <c r="G120" s="1">
        <f>((SUM(Plan2!G113:G120)/SUM(Plan2!G101:G108))*100)-100</f>
        <v>16.709750892023536</v>
      </c>
      <c r="H120" s="1">
        <f>((SUM(Plan2!H113:H120)/SUM(Plan2!H101:H108))*100)-100</f>
        <v>152.73889742806782</v>
      </c>
      <c r="I120" s="1"/>
      <c r="J120" s="1"/>
    </row>
    <row r="121" spans="1:10" x14ac:dyDescent="0.25">
      <c r="A121" s="3">
        <v>39692</v>
      </c>
      <c r="B121" s="1">
        <f>((SUM(Plan2!B113:B121)/SUM(Plan2!B101:B109))*100)-100</f>
        <v>12.197169127538118</v>
      </c>
      <c r="C121" s="1">
        <f>((SUM(Plan2!C113:C121)/SUM(Plan2!C101:C109))*100)-100</f>
        <v>14.787544449999544</v>
      </c>
      <c r="D121" s="1">
        <f>((SUM(Plan2!D113:D121)/SUM(Plan2!D101:D109))*100)-100</f>
        <v>7.6722535428245209</v>
      </c>
      <c r="E121" s="1">
        <f>((SUM(Plan2!E113:E121)/SUM(Plan2!E101:E109))*100)-100</f>
        <v>9.2227984260491098</v>
      </c>
      <c r="F121" s="1">
        <f>((SUM(Plan2!F113:F121)/SUM(Plan2!F101:F109))*100)-100</f>
        <v>13.239196184810325</v>
      </c>
      <c r="G121" s="1">
        <f>((SUM(Plan2!G113:G121)/SUM(Plan2!G101:G109))*100)-100</f>
        <v>16.055445285829293</v>
      </c>
      <c r="H121" s="1">
        <f>((SUM(Plan2!H113:H121)/SUM(Plan2!H101:H109))*100)-100</f>
        <v>138.77593628636743</v>
      </c>
      <c r="I121" s="1"/>
      <c r="J121" s="1"/>
    </row>
    <row r="122" spans="1:10" x14ac:dyDescent="0.25">
      <c r="A122" s="3">
        <v>39722</v>
      </c>
      <c r="B122" s="1">
        <f>((SUM(Plan2!B113:B122)/SUM(Plan2!B101:B110))*100)-100</f>
        <v>11.89474503173345</v>
      </c>
      <c r="C122" s="1">
        <f>((SUM(Plan2!C113:C122)/SUM(Plan2!C101:C110))*100)-100</f>
        <v>14.252356495410964</v>
      </c>
      <c r="D122" s="1">
        <f>((SUM(Plan2!D113:D122)/SUM(Plan2!D101:D110))*100)-100</f>
        <v>7.998882798930552</v>
      </c>
      <c r="E122" s="1">
        <f>((SUM(Plan2!E113:E122)/SUM(Plan2!E101:E110))*100)-100</f>
        <v>5.7940174629200953</v>
      </c>
      <c r="F122" s="1">
        <f>((SUM(Plan2!F113:F122)/SUM(Plan2!F101:F110))*100)-100</f>
        <v>11.998450422302071</v>
      </c>
      <c r="G122" s="1">
        <f>((SUM(Plan2!G113:G122)/SUM(Plan2!G101:G110))*100)-100</f>
        <v>15.596418628514158</v>
      </c>
      <c r="H122" s="1">
        <f>((SUM(Plan2!H113:H122)/SUM(Plan2!H101:H110))*100)-100</f>
        <v>127.57966885100572</v>
      </c>
      <c r="I122" s="1"/>
      <c r="J122" s="1"/>
    </row>
    <row r="123" spans="1:10" x14ac:dyDescent="0.25">
      <c r="A123" s="3">
        <v>39753</v>
      </c>
      <c r="B123" s="1">
        <f>((SUM(Plan2!B113:B123)/SUM(Plan2!B101:B111))*100)-100</f>
        <v>11.369081959254316</v>
      </c>
      <c r="C123" s="1">
        <f>((SUM(Plan2!C113:C123)/SUM(Plan2!C101:C111))*100)-100</f>
        <v>13.942590029406205</v>
      </c>
      <c r="D123" s="1">
        <f>((SUM(Plan2!D113:D123)/SUM(Plan2!D101:D111))*100)-100</f>
        <v>8.3147286194706282</v>
      </c>
      <c r="E123" s="1">
        <f>((SUM(Plan2!E113:E123)/SUM(Plan2!E101:E111))*100)-100</f>
        <v>8.0622690668781303</v>
      </c>
      <c r="F123" s="1">
        <f>((SUM(Plan2!F113:F123)/SUM(Plan2!F101:F111))*100)-100</f>
        <v>10.94845412512538</v>
      </c>
      <c r="G123" s="1">
        <f>((SUM(Plan2!G113:G123)/SUM(Plan2!G101:G111))*100)-100</f>
        <v>16.015469817565545</v>
      </c>
      <c r="H123" s="1">
        <f>((SUM(Plan2!H113:H123)/SUM(Plan2!H101:H111))*100)-100</f>
        <v>150.04247989423601</v>
      </c>
      <c r="I123" s="1"/>
      <c r="J123" s="1"/>
    </row>
    <row r="124" spans="1:10" x14ac:dyDescent="0.25">
      <c r="A124" s="3">
        <v>39783</v>
      </c>
      <c r="B124" s="1">
        <f>((SUM(Plan2!B113:B124)/SUM(Plan2!B101:B112))*100)-100</f>
        <v>12.714204235622731</v>
      </c>
      <c r="C124" s="1">
        <f>((SUM(Plan2!C113:C124)/SUM(Plan2!C101:C112))*100)-100</f>
        <v>13.606048296970926</v>
      </c>
      <c r="D124" s="1">
        <f>((SUM(Plan2!D113:D124)/SUM(Plan2!D101:D112))*100)-100</f>
        <v>0.52506742364595027</v>
      </c>
      <c r="E124" s="1">
        <f>((SUM(Plan2!E113:E124)/SUM(Plan2!E101:E112))*100)-100</f>
        <v>10.953017514182406</v>
      </c>
      <c r="F124" s="1">
        <f>((SUM(Plan2!F113:F124)/SUM(Plan2!F101:F112))*100)-100</f>
        <v>11.690680675691453</v>
      </c>
      <c r="G124" s="1">
        <f>((SUM(Plan2!G113:G124)/SUM(Plan2!G101:G112))*100)-100</f>
        <v>13.474710719128893</v>
      </c>
      <c r="H124" s="1">
        <f>((SUM(Plan2!H113:H124)/SUM(Plan2!H101:H112))*100)-100</f>
        <v>137.67690157175059</v>
      </c>
      <c r="I124" s="1"/>
      <c r="J124" s="1"/>
    </row>
    <row r="125" spans="1:10" x14ac:dyDescent="0.25">
      <c r="A125" s="3">
        <v>39814</v>
      </c>
      <c r="B125" s="1">
        <f>((SUM(Plan2!B125:B125)/SUM(Plan2!B113:B113))*100)-100</f>
        <v>2.2583331967894793</v>
      </c>
      <c r="C125" s="1">
        <f>((SUM(Plan2!C125:C125)/SUM(Plan2!C113:C113))*100)-100</f>
        <v>-27.069136822222035</v>
      </c>
      <c r="D125" s="1">
        <f>((SUM(Plan2!D125:D125)/SUM(Plan2!D113:D113))*100)-100</f>
        <v>42.718620598101097</v>
      </c>
      <c r="E125" s="1">
        <f>((SUM(Plan2!E125:E125)/SUM(Plan2!E113:E113))*100)-100</f>
        <v>5.5365638195061422</v>
      </c>
      <c r="F125" s="1">
        <f>((SUM(Plan2!F125:F125)/SUM(Plan2!F113:F113))*100)-100</f>
        <v>-11.700233637359901</v>
      </c>
      <c r="G125" s="1">
        <f>((SUM(Plan2!G125:G125)/SUM(Plan2!G113:G113))*100)-100</f>
        <v>-2.9380562924073814</v>
      </c>
      <c r="H125" s="1">
        <f>((SUM(Plan2!H125:H125)/SUM(Plan2!H113:H113))*100)-100</f>
        <v>-21.377234303519813</v>
      </c>
      <c r="I125" s="1"/>
      <c r="J125" s="1"/>
    </row>
    <row r="126" spans="1:10" x14ac:dyDescent="0.25">
      <c r="A126" s="3">
        <v>39845</v>
      </c>
      <c r="B126" s="1">
        <f>((SUM(Plan2!B125:B126)/SUM(Plan2!B113:B114))*100)-100</f>
        <v>3.11128215969363</v>
      </c>
      <c r="C126" s="1">
        <f>((SUM(Plan2!C125:C126)/SUM(Plan2!C113:C114))*100)-100</f>
        <v>-18.308187297607603</v>
      </c>
      <c r="D126" s="1">
        <f>((SUM(Plan2!D125:D126)/SUM(Plan2!D113:D114))*100)-100</f>
        <v>11.017797573295709</v>
      </c>
      <c r="E126" s="1">
        <f>((SUM(Plan2!E125:E126)/SUM(Plan2!E113:E114))*100)-100</f>
        <v>28.034938915078101</v>
      </c>
      <c r="F126" s="1">
        <f>((SUM(Plan2!F125:F126)/SUM(Plan2!F113:F114))*100)-100</f>
        <v>-8.0022033217772019</v>
      </c>
      <c r="G126" s="1">
        <f>((SUM(Plan2!G125:G126)/SUM(Plan2!G113:G114))*100)-100</f>
        <v>-10.65949685501883</v>
      </c>
      <c r="H126" s="1">
        <f>((SUM(Plan2!H125:H126)/SUM(Plan2!H113:H114))*100)-100</f>
        <v>15.325272923593531</v>
      </c>
      <c r="I126" s="1"/>
      <c r="J126" s="1"/>
    </row>
    <row r="127" spans="1:10" x14ac:dyDescent="0.25">
      <c r="A127" s="3">
        <v>39873</v>
      </c>
      <c r="B127" s="1">
        <f>((SUM(Plan2!B125:B127)/SUM(Plan2!B113:B115))*100)-100</f>
        <v>-1.1853693506740228</v>
      </c>
      <c r="C127" s="1">
        <f>((SUM(Plan2!C125:C127)/SUM(Plan2!C113:C115))*100)-100</f>
        <v>-3.4068030861586749</v>
      </c>
      <c r="D127" s="1">
        <f>((SUM(Plan2!D125:D127)/SUM(Plan2!D113:D115))*100)-100</f>
        <v>1.4224526612197224</v>
      </c>
      <c r="E127" s="1">
        <f>((SUM(Plan2!E125:E127)/SUM(Plan2!E113:E115))*100)-100</f>
        <v>44.645133566423056</v>
      </c>
      <c r="F127" s="1">
        <f>((SUM(Plan2!F125:F127)/SUM(Plan2!F113:F115))*100)-100</f>
        <v>-2.0895093036316581</v>
      </c>
      <c r="G127" s="1">
        <f>((SUM(Plan2!G125:G127)/SUM(Plan2!G113:G115))*100)-100</f>
        <v>-12.285659937421116</v>
      </c>
      <c r="H127" s="1">
        <f>((SUM(Plan2!H125:H127)/SUM(Plan2!H113:H115))*100)-100</f>
        <v>-4.139535854020977</v>
      </c>
      <c r="I127" s="1"/>
      <c r="J127" s="1"/>
    </row>
    <row r="128" spans="1:10" x14ac:dyDescent="0.25">
      <c r="A128" s="3">
        <v>39904</v>
      </c>
      <c r="B128" s="1">
        <f>((SUM(Plan2!B125:B128)/SUM(Plan2!B113:B116))*100)-100</f>
        <v>-0.57024388891311162</v>
      </c>
      <c r="C128" s="1">
        <f>((SUM(Plan2!C125:C128)/SUM(Plan2!C113:C116))*100)-100</f>
        <v>7.6223417078452798</v>
      </c>
      <c r="D128" s="1">
        <f>((SUM(Plan2!D125:D128)/SUM(Plan2!D113:D116))*100)-100</f>
        <v>6.9305533284474734</v>
      </c>
      <c r="E128" s="1">
        <f>((SUM(Plan2!E125:E128)/SUM(Plan2!E113:E116))*100)-100</f>
        <v>38.801375022109596</v>
      </c>
      <c r="F128" s="1">
        <f>((SUM(Plan2!F125:F128)/SUM(Plan2!F113:F116))*100)-100</f>
        <v>-3.9211136997232217</v>
      </c>
      <c r="G128" s="1">
        <f>((SUM(Plan2!G125:G128)/SUM(Plan2!G113:G116))*100)-100</f>
        <v>-12.703368112555253</v>
      </c>
      <c r="H128" s="1">
        <f>((SUM(Plan2!H125:H128)/SUM(Plan2!H113:H116))*100)-100</f>
        <v>-15.670669878775101</v>
      </c>
      <c r="I128" s="1"/>
      <c r="J128" s="1"/>
    </row>
    <row r="129" spans="1:10" x14ac:dyDescent="0.25">
      <c r="A129" s="3">
        <v>39934</v>
      </c>
      <c r="B129" s="1">
        <f>((SUM(Plan2!B125:B129)/SUM(Plan2!B113:B117))*100)-100</f>
        <v>-1.64532760193309</v>
      </c>
      <c r="C129" s="1">
        <f>((SUM(Plan2!C125:C129)/SUM(Plan2!C113:C117))*100)-100</f>
        <v>11.069511515573765</v>
      </c>
      <c r="D129" s="1">
        <f>((SUM(Plan2!D125:D129)/SUM(Plan2!D113:D117))*100)-100</f>
        <v>3.6521874823001212</v>
      </c>
      <c r="E129" s="1">
        <f>((SUM(Plan2!E125:E129)/SUM(Plan2!E113:E117))*100)-100</f>
        <v>21.430664607634498</v>
      </c>
      <c r="F129" s="1">
        <f>((SUM(Plan2!F125:F129)/SUM(Plan2!F113:F117))*100)-100</f>
        <v>-2.1948588963886522</v>
      </c>
      <c r="G129" s="1">
        <f>((SUM(Plan2!G125:G129)/SUM(Plan2!G113:G117))*100)-100</f>
        <v>-10.541492849482651</v>
      </c>
      <c r="H129" s="1">
        <f>((SUM(Plan2!H125:H129)/SUM(Plan2!H113:H117))*100)-100</f>
        <v>-13.868482556425946</v>
      </c>
      <c r="I129" s="1"/>
      <c r="J129" s="1"/>
    </row>
    <row r="130" spans="1:10" x14ac:dyDescent="0.25">
      <c r="A130" s="3">
        <v>39965</v>
      </c>
      <c r="B130" s="1">
        <f>((SUM(Plan2!B125:B130)/SUM(Plan2!B113:B118))*100)-100</f>
        <v>-3.3220845454814878</v>
      </c>
      <c r="C130" s="1">
        <f>((SUM(Plan2!C125:C130)/SUM(Plan2!C113:C118))*100)-100</f>
        <v>11.974572602352595</v>
      </c>
      <c r="D130" s="1">
        <f>((SUM(Plan2!D125:D130)/SUM(Plan2!D113:D118))*100)-100</f>
        <v>2.6453991108082562</v>
      </c>
      <c r="E130" s="1">
        <f>((SUM(Plan2!E125:E130)/SUM(Plan2!E113:E118))*100)-100</f>
        <v>22.255946307904722</v>
      </c>
      <c r="F130" s="1">
        <f>((SUM(Plan2!F125:F130)/SUM(Plan2!F113:F118))*100)-100</f>
        <v>-1.773439617876349</v>
      </c>
      <c r="G130" s="1">
        <f>((SUM(Plan2!G125:G130)/SUM(Plan2!G113:G118))*100)-100</f>
        <v>-9.2240434006873926</v>
      </c>
      <c r="H130" s="1">
        <f>((SUM(Plan2!H125:H130)/SUM(Plan2!H113:H118))*100)-100</f>
        <v>-19.045073409101434</v>
      </c>
      <c r="I130" s="1"/>
      <c r="J130" s="1"/>
    </row>
    <row r="131" spans="1:10" x14ac:dyDescent="0.25">
      <c r="A131" s="3">
        <v>39995</v>
      </c>
      <c r="B131" s="1">
        <f>((SUM(Plan2!B125:B131)/SUM(Plan2!B113:B119))*100)-100</f>
        <v>-4.2318211326219313</v>
      </c>
      <c r="C131" s="1">
        <f>((SUM(Plan2!C125:C131)/SUM(Plan2!C113:C119))*100)-100</f>
        <v>11.480156645521419</v>
      </c>
      <c r="D131" s="1">
        <f>((SUM(Plan2!D125:D131)/SUM(Plan2!D113:D119))*100)-100</f>
        <v>1.2236339006016692</v>
      </c>
      <c r="E131" s="1">
        <f>((SUM(Plan2!E125:E131)/SUM(Plan2!E113:E119))*100)-100</f>
        <v>13.844717362636601</v>
      </c>
      <c r="F131" s="1">
        <f>((SUM(Plan2!F125:F131)/SUM(Plan2!F113:F119))*100)-100</f>
        <v>-0.82515937361323211</v>
      </c>
      <c r="G131" s="1">
        <f>((SUM(Plan2!G125:G131)/SUM(Plan2!G113:G119))*100)-100</f>
        <v>-10.105174743691975</v>
      </c>
      <c r="H131" s="1">
        <f>((SUM(Plan2!H125:H131)/SUM(Plan2!H113:H119))*100)-100</f>
        <v>-22.083003854740596</v>
      </c>
      <c r="I131" s="1"/>
      <c r="J131" s="1"/>
    </row>
    <row r="132" spans="1:10" x14ac:dyDescent="0.25">
      <c r="A132" s="3">
        <v>40026</v>
      </c>
      <c r="B132" s="1">
        <f>((SUM(Plan2!B125:B132)/SUM(Plan2!B113:B120))*100)-100</f>
        <v>-6.0702115596665891</v>
      </c>
      <c r="C132" s="1">
        <f>((SUM(Plan2!C125:C132)/SUM(Plan2!C113:C120))*100)-100</f>
        <v>11.546473305712837</v>
      </c>
      <c r="D132" s="1">
        <f>((SUM(Plan2!D125:D132)/SUM(Plan2!D113:D120))*100)-100</f>
        <v>3.5979865381145828</v>
      </c>
      <c r="E132" s="1">
        <f>((SUM(Plan2!E125:E132)/SUM(Plan2!E113:E120))*100)-100</f>
        <v>13.913997194116391</v>
      </c>
      <c r="F132" s="1">
        <f>((SUM(Plan2!F125:F132)/SUM(Plan2!F113:F120))*100)-100</f>
        <v>-0.28052420677475709</v>
      </c>
      <c r="G132" s="1">
        <f>((SUM(Plan2!G125:G132)/SUM(Plan2!G113:G120))*100)-100</f>
        <v>-11.421816154613779</v>
      </c>
      <c r="H132" s="1">
        <f>((SUM(Plan2!H125:H132)/SUM(Plan2!H113:H120))*100)-100</f>
        <v>-22.254320721973457</v>
      </c>
      <c r="I132" s="1"/>
      <c r="J132" s="1"/>
    </row>
    <row r="133" spans="1:10" x14ac:dyDescent="0.25">
      <c r="A133" s="3">
        <v>40057</v>
      </c>
      <c r="B133" s="1">
        <f>((SUM(Plan2!B125:B133)/SUM(Plan2!B113:B121))*100)-100</f>
        <v>-7.9303339864972173</v>
      </c>
      <c r="C133" s="1">
        <f>((SUM(Plan2!C125:C133)/SUM(Plan2!C113:C121))*100)-100</f>
        <v>11.509782234351661</v>
      </c>
      <c r="D133" s="1">
        <f>((SUM(Plan2!D125:D133)/SUM(Plan2!D113:D121))*100)-100</f>
        <v>1.5623544258066318</v>
      </c>
      <c r="E133" s="1">
        <f>((SUM(Plan2!E125:E133)/SUM(Plan2!E113:E121))*100)-100</f>
        <v>14.557690152732931</v>
      </c>
      <c r="F133" s="1">
        <f>((SUM(Plan2!F125:F133)/SUM(Plan2!F113:F121))*100)-100</f>
        <v>-0.20517428977917973</v>
      </c>
      <c r="G133" s="1">
        <f>((SUM(Plan2!G125:G133)/SUM(Plan2!G113:G121))*100)-100</f>
        <v>-12.286689614344283</v>
      </c>
      <c r="H133" s="1">
        <f>((SUM(Plan2!H125:H133)/SUM(Plan2!H113:H121))*100)-100</f>
        <v>-25.30174953878317</v>
      </c>
      <c r="I133" s="1"/>
      <c r="J133" s="1"/>
    </row>
    <row r="134" spans="1:10" x14ac:dyDescent="0.25">
      <c r="A134" s="3">
        <v>40087</v>
      </c>
      <c r="B134" s="1">
        <f>((SUM(Plan2!B125:B134)/SUM(Plan2!B113:B122))*100)-100</f>
        <v>-8.7548724624261638</v>
      </c>
      <c r="C134" s="1">
        <f>((SUM(Plan2!C125:C134)/SUM(Plan2!C113:C122))*100)-100</f>
        <v>11.880885325258348</v>
      </c>
      <c r="D134" s="1">
        <f>((SUM(Plan2!D125:D134)/SUM(Plan2!D113:D122))*100)-100</f>
        <v>2.3459899050715336</v>
      </c>
      <c r="E134" s="1">
        <f>((SUM(Plan2!E125:E134)/SUM(Plan2!E113:E122))*100)-100</f>
        <v>14.217310360944538</v>
      </c>
      <c r="F134" s="1">
        <f>((SUM(Plan2!F125:F134)/SUM(Plan2!F113:F122))*100)-100</f>
        <v>-0.28631467207551964</v>
      </c>
      <c r="G134" s="1">
        <f>((SUM(Plan2!G125:G134)/SUM(Plan2!G113:G122))*100)-100</f>
        <v>-11.494479375341385</v>
      </c>
      <c r="H134" s="1">
        <f>((SUM(Plan2!H125:H134)/SUM(Plan2!H113:H122))*100)-100</f>
        <v>-26.57767021313235</v>
      </c>
      <c r="I134" s="1"/>
      <c r="J134" s="1"/>
    </row>
    <row r="135" spans="1:10" x14ac:dyDescent="0.25">
      <c r="A135" s="3">
        <v>40118</v>
      </c>
      <c r="B135" s="1">
        <f>((SUM(Plan2!B125:B135)/SUM(Plan2!B113:B123))*100)-100</f>
        <v>-9.3663505769205386</v>
      </c>
      <c r="C135" s="1">
        <f>((SUM(Plan2!C125:C135)/SUM(Plan2!C113:C123))*100)-100</f>
        <v>12.234242893867304</v>
      </c>
      <c r="D135" s="1">
        <f>((SUM(Plan2!D125:D135)/SUM(Plan2!D113:D123))*100)-100</f>
        <v>0.31163029725358626</v>
      </c>
      <c r="E135" s="1">
        <f>((SUM(Plan2!E125:E135)/SUM(Plan2!E113:E123))*100)-100</f>
        <v>11.165556270269249</v>
      </c>
      <c r="F135" s="1">
        <f>((SUM(Plan2!F125:F135)/SUM(Plan2!F113:F123))*100)-100</f>
        <v>0.5507794442999483</v>
      </c>
      <c r="G135" s="1">
        <f>((SUM(Plan2!G125:G135)/SUM(Plan2!G113:G123))*100)-100</f>
        <v>-10.819422265014026</v>
      </c>
      <c r="H135" s="1">
        <f>((SUM(Plan2!H125:H135)/SUM(Plan2!H113:H123))*100)-100</f>
        <v>-28.00724914416179</v>
      </c>
      <c r="I135" s="1"/>
      <c r="J135" s="1"/>
    </row>
    <row r="136" spans="1:10" x14ac:dyDescent="0.25">
      <c r="A136" s="3">
        <v>40148</v>
      </c>
      <c r="B136" s="1">
        <f>((SUM(Plan2!B125:B136)/SUM(Plan2!B113:B124))*100)-100</f>
        <v>-11.673548435926506</v>
      </c>
      <c r="C136" s="1">
        <f>((SUM(Plan2!C125:C136)/SUM(Plan2!C113:C124))*100)-100</f>
        <v>12.883675316243412</v>
      </c>
      <c r="D136" s="1">
        <f>((SUM(Plan2!D125:D136)/SUM(Plan2!D113:D124))*100)-100</f>
        <v>-0.97665953848739662</v>
      </c>
      <c r="E136" s="1">
        <f>((SUM(Plan2!E125:E136)/SUM(Plan2!E113:E124))*100)-100</f>
        <v>10.675864246702332</v>
      </c>
      <c r="F136" s="1">
        <f>((SUM(Plan2!F125:F136)/SUM(Plan2!F113:F124))*100)-100</f>
        <v>0.68105935369815995</v>
      </c>
      <c r="G136" s="1">
        <f>((SUM(Plan2!G125:G136)/SUM(Plan2!G113:G124))*100)-100</f>
        <v>-10.029444753640831</v>
      </c>
      <c r="H136" s="1">
        <f>((SUM(Plan2!H125:H136)/SUM(Plan2!H113:H124))*100)-100</f>
        <v>-27.833844171729382</v>
      </c>
      <c r="I136" s="1"/>
      <c r="J136" s="1"/>
    </row>
    <row r="137" spans="1:10" x14ac:dyDescent="0.25">
      <c r="A137" s="3">
        <v>40179</v>
      </c>
      <c r="B137" s="1">
        <f>((SUM(Plan2!B137:B137)/SUM(Plan2!B125:B125))*100)-100</f>
        <v>-9.4064594234415893</v>
      </c>
      <c r="C137" s="1">
        <f>((SUM(Plan2!C137:C137)/SUM(Plan2!C125:C125))*100)-100</f>
        <v>10.027994279728205</v>
      </c>
      <c r="D137" s="1">
        <f>((SUM(Plan2!D137:D137)/SUM(Plan2!D125:D125))*100)-100</f>
        <v>-13.444913005169795</v>
      </c>
      <c r="E137" s="1">
        <f>((SUM(Plan2!E137:E137)/SUM(Plan2!E125:E125))*100)-100</f>
        <v>23.714517573103365</v>
      </c>
      <c r="F137" s="1">
        <f>((SUM(Plan2!F137:F137)/SUM(Plan2!F125:F125))*100)-100</f>
        <v>8.0219042448369322</v>
      </c>
      <c r="G137" s="1">
        <f>((SUM(Plan2!G137:G137)/SUM(Plan2!G125:G125))*100)-100</f>
        <v>-17.862896934512833</v>
      </c>
      <c r="H137" s="1">
        <f>((SUM(Plan2!H137:H137)/SUM(Plan2!H125:H125))*100)-100</f>
        <v>-4.7889683163568719</v>
      </c>
      <c r="I137" s="1">
        <f>((SUM(Plan2!I137:I137)/SUM(Plan2!I125:I125))*100)-100</f>
        <v>-9.3530546402491979</v>
      </c>
      <c r="J137" s="1">
        <f>((SUM(Plan2!J137:J137)/SUM(Plan2!J125:J125))*100)-100</f>
        <v>-8.3654534860409342</v>
      </c>
    </row>
    <row r="138" spans="1:10" x14ac:dyDescent="0.25">
      <c r="A138" s="3">
        <v>40210</v>
      </c>
      <c r="B138" s="1">
        <f>((SUM(Plan2!B137:B138)/SUM(Plan2!B125:B126))*100)-100</f>
        <v>-9.1228037882849264</v>
      </c>
      <c r="C138" s="1">
        <f>((SUM(Plan2!C137:C138)/SUM(Plan2!C125:C126))*100)-100</f>
        <v>6.3242481603824672</v>
      </c>
      <c r="D138" s="1">
        <f>((SUM(Plan2!D137:D138)/SUM(Plan2!D125:D126))*100)-100</f>
        <v>5.2959643324056884</v>
      </c>
      <c r="E138" s="1">
        <f>((SUM(Plan2!E137:E138)/SUM(Plan2!E125:E126))*100)-100</f>
        <v>12.65131785447133</v>
      </c>
      <c r="F138" s="1">
        <f>((SUM(Plan2!F137:F138)/SUM(Plan2!F125:F126))*100)-100</f>
        <v>9.1581801060816446</v>
      </c>
      <c r="G138" s="1">
        <f>((SUM(Plan2!G137:G138)/SUM(Plan2!G125:G126))*100)-100</f>
        <v>-5.7448505703368085</v>
      </c>
      <c r="H138" s="1">
        <f>((SUM(Plan2!H137:H138)/SUM(Plan2!H125:H126))*100)-100</f>
        <v>37.047880719200521</v>
      </c>
      <c r="I138" s="1">
        <f>((SUM(Plan2!I137:I138)/SUM(Plan2!I125:I126))*100)-100</f>
        <v>-7.1747554610649047</v>
      </c>
      <c r="J138" s="1">
        <f>((SUM(Plan2!J137:J138)/SUM(Plan2!J125:J126))*100)-100</f>
        <v>-6.4823208869620572</v>
      </c>
    </row>
    <row r="139" spans="1:10" x14ac:dyDescent="0.25">
      <c r="A139" s="3">
        <v>40238</v>
      </c>
      <c r="B139" s="1">
        <f>((SUM(Plan2!B137:B139)/SUM(Plan2!B125:B127))*100)-100</f>
        <v>-3.7553178843308501</v>
      </c>
      <c r="C139" s="1">
        <f>((SUM(Plan2!C137:C139)/SUM(Plan2!C125:C127))*100)-100</f>
        <v>4.3024885960056594</v>
      </c>
      <c r="D139" s="1">
        <f>((SUM(Plan2!D137:D139)/SUM(Plan2!D125:D127))*100)-100</f>
        <v>15.452045331360594</v>
      </c>
      <c r="E139" s="1">
        <f>((SUM(Plan2!E137:E139)/SUM(Plan2!E125:E127))*100)-100</f>
        <v>-5.5488546254448039</v>
      </c>
      <c r="F139" s="1">
        <f>((SUM(Plan2!F137:F139)/SUM(Plan2!F125:F127))*100)-100</f>
        <v>11.324672330607328</v>
      </c>
      <c r="G139" s="1">
        <f>((SUM(Plan2!G137:G139)/SUM(Plan2!G125:G127))*100)-100</f>
        <v>-4.3139218731599982</v>
      </c>
      <c r="H139" s="1">
        <f>((SUM(Plan2!H137:H139)/SUM(Plan2!H125:H127))*100)-100</f>
        <v>48.017903304392291</v>
      </c>
      <c r="I139" s="1">
        <f>((SUM(Plan2!I137:I139)/SUM(Plan2!I125:I127))*100)-100</f>
        <v>-2.1744014078122973</v>
      </c>
      <c r="J139" s="1">
        <f>((SUM(Plan2!J137:J139)/SUM(Plan2!J125:J127))*100)-100</f>
        <v>-1.6187266434861272</v>
      </c>
    </row>
    <row r="140" spans="1:10" x14ac:dyDescent="0.25">
      <c r="A140" s="3">
        <v>40269</v>
      </c>
      <c r="B140" s="1">
        <f>((SUM(Plan2!B137:B140)/SUM(Plan2!B125:B128))*100)-100</f>
        <v>-3.371412364215459</v>
      </c>
      <c r="C140" s="1">
        <f>((SUM(Plan2!C137:C140)/SUM(Plan2!C125:C128))*100)-100</f>
        <v>4.9821329095927922</v>
      </c>
      <c r="D140" s="1">
        <f>((SUM(Plan2!D137:D140)/SUM(Plan2!D125:D128))*100)-100</f>
        <v>14.300119670983989</v>
      </c>
      <c r="E140" s="1">
        <f>((SUM(Plan2!E137:E140)/SUM(Plan2!E125:E128))*100)-100</f>
        <v>-3.7122741245404143</v>
      </c>
      <c r="F140" s="1">
        <f>((SUM(Plan2!F137:F140)/SUM(Plan2!F125:F128))*100)-100</f>
        <v>11.375855729578007</v>
      </c>
      <c r="G140" s="1">
        <f>((SUM(Plan2!G137:G140)/SUM(Plan2!G125:G128))*100)-100</f>
        <v>-3.2504326380752673</v>
      </c>
      <c r="H140" s="1">
        <f>((SUM(Plan2!H137:H140)/SUM(Plan2!H125:H128))*100)-100</f>
        <v>58.142313118675787</v>
      </c>
      <c r="I140" s="1">
        <f>((SUM(Plan2!I137:I140)/SUM(Plan2!I125:I128))*100)-100</f>
        <v>-1.3411742750918876</v>
      </c>
      <c r="J140" s="1">
        <f>((SUM(Plan2!J137:J140)/SUM(Plan2!J125:J128))*100)-100</f>
        <v>-0.79499019015989347</v>
      </c>
    </row>
    <row r="141" spans="1:10" x14ac:dyDescent="0.25">
      <c r="A141" s="3">
        <v>40299</v>
      </c>
      <c r="B141" s="1">
        <f>((SUM(Plan2!B137:B141)/SUM(Plan2!B125:B129))*100)-100</f>
        <v>-2.3657947574186693</v>
      </c>
      <c r="C141" s="1">
        <f>((SUM(Plan2!C137:C141)/SUM(Plan2!C125:C129))*100)-100</f>
        <v>2.1372747211165972</v>
      </c>
      <c r="D141" s="1">
        <f>((SUM(Plan2!D137:D141)/SUM(Plan2!D125:D129))*100)-100</f>
        <v>15.264780029021324</v>
      </c>
      <c r="E141" s="1">
        <f>((SUM(Plan2!E137:E141)/SUM(Plan2!E125:E129))*100)-100</f>
        <v>1.4615263626310337</v>
      </c>
      <c r="F141" s="1">
        <f>((SUM(Plan2!F137:F141)/SUM(Plan2!F125:F129))*100)-100</f>
        <v>12.104143647730808</v>
      </c>
      <c r="G141" s="1">
        <f>((SUM(Plan2!G137:G141)/SUM(Plan2!G125:G129))*100)-100</f>
        <v>-1.7418792674230588</v>
      </c>
      <c r="H141" s="1">
        <f>((SUM(Plan2!H137:H141)/SUM(Plan2!H125:H129))*100)-100</f>
        <v>66.80677269327856</v>
      </c>
      <c r="I141" s="1">
        <f>((SUM(Plan2!I137:I141)/SUM(Plan2!I125:I129))*100)-100</f>
        <v>-0.49327648746231034</v>
      </c>
      <c r="J141" s="1">
        <f>((SUM(Plan2!J137:J141)/SUM(Plan2!J125:J129))*100)-100</f>
        <v>0.11924796771469914</v>
      </c>
    </row>
    <row r="142" spans="1:10" x14ac:dyDescent="0.25">
      <c r="A142" s="3">
        <v>40330</v>
      </c>
      <c r="B142" s="1">
        <f>((SUM(Plan2!B137:B142)/SUM(Plan2!B125:B130))*100)-100</f>
        <v>-1.5008136829795689</v>
      </c>
      <c r="C142" s="1">
        <f>((SUM(Plan2!C137:C142)/SUM(Plan2!C125:C130))*100)-100</f>
        <v>0.71483593060295902</v>
      </c>
      <c r="D142" s="1">
        <f>((SUM(Plan2!D137:D142)/SUM(Plan2!D125:D130))*100)-100</f>
        <v>13.94648799150535</v>
      </c>
      <c r="E142" s="1">
        <f>((SUM(Plan2!E137:E142)/SUM(Plan2!E125:E130))*100)-100</f>
        <v>4.2492783846753923E-2</v>
      </c>
      <c r="F142" s="1">
        <f>((SUM(Plan2!F137:F142)/SUM(Plan2!F125:F130))*100)-100</f>
        <v>9.9488401840608418</v>
      </c>
      <c r="G142" s="1">
        <f>((SUM(Plan2!G137:G142)/SUM(Plan2!G125:G130))*100)-100</f>
        <v>-0.74833465560048751</v>
      </c>
      <c r="H142" s="1">
        <f>((SUM(Plan2!H137:H142)/SUM(Plan2!H125:H130))*100)-100</f>
        <v>72.177085443543007</v>
      </c>
      <c r="I142" s="1">
        <f>((SUM(Plan2!I137:I142)/SUM(Plan2!I125:I130))*100)-100</f>
        <v>-2.479299786745699</v>
      </c>
      <c r="J142" s="1">
        <f>((SUM(Plan2!J137:J142)/SUM(Plan2!J125:J130))*100)-100</f>
        <v>-1.5965806658449537</v>
      </c>
    </row>
    <row r="143" spans="1:10" x14ac:dyDescent="0.25">
      <c r="A143" s="3">
        <v>40360</v>
      </c>
      <c r="B143" s="1">
        <f>((SUM(Plan2!B137:B143)/SUM(Plan2!B125:B131))*100)-100</f>
        <v>-0.69608714989196585</v>
      </c>
      <c r="C143" s="1">
        <f>((SUM(Plan2!C137:C143)/SUM(Plan2!C125:C131))*100)-100</f>
        <v>0.90066603108731158</v>
      </c>
      <c r="D143" s="1">
        <f>((SUM(Plan2!D137:D143)/SUM(Plan2!D125:D131))*100)-100</f>
        <v>14.563917790575559</v>
      </c>
      <c r="E143" s="1">
        <f>((SUM(Plan2!E137:E143)/SUM(Plan2!E125:E131))*100)-100</f>
        <v>-2.9179640515269369</v>
      </c>
      <c r="F143" s="1">
        <f>((SUM(Plan2!F137:F143)/SUM(Plan2!F125:F131))*100)-100</f>
        <v>8.1531344771830732</v>
      </c>
      <c r="G143" s="1">
        <f>((SUM(Plan2!G137:G143)/SUM(Plan2!G125:G131))*100)-100</f>
        <v>-0.63953604022101729</v>
      </c>
      <c r="H143" s="1">
        <f>((SUM(Plan2!H137:H143)/SUM(Plan2!H125:H131))*100)-100</f>
        <v>74.25233855133385</v>
      </c>
      <c r="I143" s="1">
        <f>((SUM(Plan2!I137:I143)/SUM(Plan2!I125:I131))*100)-100</f>
        <v>-2.1679123142183698</v>
      </c>
      <c r="J143" s="1">
        <f>((SUM(Plan2!J137:J143)/SUM(Plan2!J125:J131))*100)-100</f>
        <v>-1.5657038571699928</v>
      </c>
    </row>
    <row r="144" spans="1:10" x14ac:dyDescent="0.25">
      <c r="A144" s="3">
        <v>40391</v>
      </c>
      <c r="B144" s="1">
        <f>((SUM(Plan2!B137:B144)/SUM(Plan2!B125:B132))*100)-100</f>
        <v>0.56085859539093974</v>
      </c>
      <c r="C144" s="1">
        <f>((SUM(Plan2!C137:C144)/SUM(Plan2!C125:C132))*100)-100</f>
        <v>1.4244519362151919</v>
      </c>
      <c r="D144" s="1">
        <f>((SUM(Plan2!D137:D144)/SUM(Plan2!D125:D132))*100)-100</f>
        <v>13.748642063430935</v>
      </c>
      <c r="E144" s="1">
        <f>((SUM(Plan2!E137:E144)/SUM(Plan2!E125:E132))*100)-100</f>
        <v>-0.14221182534971888</v>
      </c>
      <c r="F144" s="1">
        <f>((SUM(Plan2!F137:F144)/SUM(Plan2!F125:F132))*100)-100</f>
        <v>9.769308001790165</v>
      </c>
      <c r="G144" s="1">
        <f>((SUM(Plan2!G137:G144)/SUM(Plan2!G125:G132))*100)-100</f>
        <v>1.2152734649220491</v>
      </c>
      <c r="H144" s="1">
        <f>((SUM(Plan2!H137:H144)/SUM(Plan2!H125:H132))*100)-100</f>
        <v>62.364167585706497</v>
      </c>
      <c r="I144" s="1">
        <f>((SUM(Plan2!I137:I144)/SUM(Plan2!I125:I132))*100)-100</f>
        <v>0.18686509764775394</v>
      </c>
      <c r="J144" s="1">
        <f>((SUM(Plan2!J137:J144)/SUM(Plan2!J125:J132))*100)-100</f>
        <v>0.68559215619237079</v>
      </c>
    </row>
    <row r="145" spans="1:17" x14ac:dyDescent="0.25">
      <c r="A145" s="3">
        <v>40422</v>
      </c>
      <c r="B145" s="1">
        <f>((SUM(Plan2!B137:B145)/SUM(Plan2!B125:B133))*100)-100</f>
        <v>2.4826123179837509</v>
      </c>
      <c r="C145" s="1">
        <f>((SUM(Plan2!C137:C145)/SUM(Plan2!C125:C133))*100)-100</f>
        <v>1.3156439356561975</v>
      </c>
      <c r="D145" s="1">
        <f>((SUM(Plan2!D137:D145)/SUM(Plan2!D125:D133))*100)-100</f>
        <v>14.112640619659359</v>
      </c>
      <c r="E145" s="1">
        <f>((SUM(Plan2!E137:E145)/SUM(Plan2!E125:E133))*100)-100</f>
        <v>3.1825789018565303</v>
      </c>
      <c r="F145" s="1">
        <f>((SUM(Plan2!F137:F145)/SUM(Plan2!F125:F133))*100)-100</f>
        <v>9.0101631193396656</v>
      </c>
      <c r="G145" s="1">
        <f>((SUM(Plan2!G137:G145)/SUM(Plan2!G125:G133))*100)-100</f>
        <v>1.9086476984270746</v>
      </c>
      <c r="H145" s="1">
        <f>((SUM(Plan2!H137:H145)/SUM(Plan2!H125:H133))*100)-100</f>
        <v>66.638174499072704</v>
      </c>
      <c r="I145" s="1">
        <f>((SUM(Plan2!I137:I145)/SUM(Plan2!I125:I133))*100)-100</f>
        <v>2.1830627570470114</v>
      </c>
      <c r="J145" s="1">
        <f>((SUM(Plan2!J137:J145)/SUM(Plan2!J125:J133))*100)-100</f>
        <v>2.6008095116761893</v>
      </c>
    </row>
    <row r="146" spans="1:17" x14ac:dyDescent="0.25">
      <c r="A146" s="3">
        <v>40452</v>
      </c>
      <c r="B146" s="1">
        <f>((SUM(Plan2!B137:B146)/SUM(Plan2!B125:B134))*100)-100</f>
        <v>4.6501115860207136</v>
      </c>
      <c r="C146" s="1">
        <f>((SUM(Plan2!C137:C146)/SUM(Plan2!C125:C134))*100)-100</f>
        <v>1.0644367029325252</v>
      </c>
      <c r="D146" s="1">
        <f>((SUM(Plan2!D137:D146)/SUM(Plan2!D125:D134))*100)-100</f>
        <v>13.48338568372381</v>
      </c>
      <c r="E146" s="1">
        <f>((SUM(Plan2!E137:E146)/SUM(Plan2!E125:E134))*100)-100</f>
        <v>5.1926475669525018</v>
      </c>
      <c r="F146" s="1">
        <f>((SUM(Plan2!F137:F146)/SUM(Plan2!F125:F134))*100)-100</f>
        <v>7.9298371175003979</v>
      </c>
      <c r="G146" s="1">
        <f>((SUM(Plan2!G137:G146)/SUM(Plan2!G125:G134))*100)-100</f>
        <v>1.853039357559922</v>
      </c>
      <c r="H146" s="1">
        <f>((SUM(Plan2!H137:H146)/SUM(Plan2!H125:H134))*100)-100</f>
        <v>69.371392375720291</v>
      </c>
      <c r="I146" s="1">
        <f>((SUM(Plan2!I137:I146)/SUM(Plan2!I125:I134))*100)-100</f>
        <v>3.8266798075784862</v>
      </c>
      <c r="J146" s="1">
        <f>((SUM(Plan2!J137:J146)/SUM(Plan2!J125:J134))*100)-100</f>
        <v>4.2504954383768734</v>
      </c>
    </row>
    <row r="147" spans="1:17" x14ac:dyDescent="0.25">
      <c r="A147" s="3">
        <v>40483</v>
      </c>
      <c r="B147" s="1">
        <f>((SUM(Plan2!B137:B147)/SUM(Plan2!B125:B135))*100)-100</f>
        <v>4.523309814203941</v>
      </c>
      <c r="C147" s="1">
        <f>((SUM(Plan2!C137:C147)/SUM(Plan2!C125:C135))*100)-100</f>
        <v>1.1522609513386897</v>
      </c>
      <c r="D147" s="1">
        <f>((SUM(Plan2!D137:D147)/SUM(Plan2!D125:D135))*100)-100</f>
        <v>12.597103940410406</v>
      </c>
      <c r="E147" s="1">
        <f>((SUM(Plan2!E137:E147)/SUM(Plan2!E125:E135))*100)-100</f>
        <v>5.4429163478428677</v>
      </c>
      <c r="F147" s="1">
        <f>((SUM(Plan2!F137:F147)/SUM(Plan2!F125:F135))*100)-100</f>
        <v>8.2473836020512579</v>
      </c>
      <c r="G147" s="1">
        <f>((SUM(Plan2!G137:G147)/SUM(Plan2!G125:G135))*100)-100</f>
        <v>1.3294053839452857</v>
      </c>
      <c r="H147" s="1">
        <f>((SUM(Plan2!H137:H147)/SUM(Plan2!H125:H135))*100)-100</f>
        <v>60.928545242074165</v>
      </c>
      <c r="I147" s="1">
        <f>((SUM(Plan2!I137:I147)/SUM(Plan2!I125:I135))*100)-100</f>
        <v>3.7686752621324899</v>
      </c>
      <c r="J147" s="1">
        <f>((SUM(Plan2!J137:J147)/SUM(Plan2!J125:J135))*100)-100</f>
        <v>4.1521678229707391</v>
      </c>
    </row>
    <row r="148" spans="1:17" x14ac:dyDescent="0.25">
      <c r="A148" s="3">
        <v>40513</v>
      </c>
      <c r="B148" s="1">
        <f>((SUM(Plan2!B137:B148)/SUM(Plan2!B125:B136))*100)-100</f>
        <v>5.8745945816858693</v>
      </c>
      <c r="C148" s="1">
        <f>((SUM(Plan2!C137:C148)/SUM(Plan2!C125:C136))*100)-100</f>
        <v>1.1776296489175024</v>
      </c>
      <c r="D148" s="1">
        <f>((SUM(Plan2!D137:D148)/SUM(Plan2!D125:D136))*100)-100</f>
        <v>15.556025900981169</v>
      </c>
      <c r="E148" s="1">
        <f>((SUM(Plan2!E137:E148)/SUM(Plan2!E125:E136))*100)-100</f>
        <v>3.4628331199091775</v>
      </c>
      <c r="F148" s="1">
        <f>((SUM(Plan2!F137:F148)/SUM(Plan2!F125:F136))*100)-100</f>
        <v>8.6566040982971231</v>
      </c>
      <c r="G148" s="1">
        <f>((SUM(Plan2!G137:G148)/SUM(Plan2!G125:G136))*100)-100</f>
        <v>2.5175182288675444</v>
      </c>
      <c r="H148" s="1">
        <f>((SUM(Plan2!H137:H148)/SUM(Plan2!H125:H136))*100)-100</f>
        <v>62.117522382490421</v>
      </c>
      <c r="I148" s="1">
        <f>((SUM(Plan2!I137:I148)/SUM(Plan2!I125:I136))*100)-100</f>
        <v>4.0557929342075738</v>
      </c>
      <c r="J148" s="1">
        <f>((SUM(Plan2!J137:J148)/SUM(Plan2!J125:J136))*100)-100</f>
        <v>4.3770786442708101</v>
      </c>
    </row>
    <row r="149" spans="1:17" x14ac:dyDescent="0.25">
      <c r="A149" s="3">
        <v>40544</v>
      </c>
      <c r="B149" s="1">
        <f>((SUM(Plan2!B149:B149)/SUM(Plan2!B137:B137))*100)-100</f>
        <v>9.45151575609367</v>
      </c>
      <c r="C149" s="1">
        <f>((SUM(Plan2!C149:C149)/SUM(Plan2!C137:C137))*100)-100</f>
        <v>13.632729775363515</v>
      </c>
      <c r="D149" s="1">
        <f>((SUM(Plan2!D149:D149)/SUM(Plan2!D137:D137))*100)-100</f>
        <v>30.363523745416472</v>
      </c>
      <c r="E149" s="1">
        <f>((SUM(Plan2!E149:E149)/SUM(Plan2!E137:E137))*100)-100</f>
        <v>-5.8072215471688651</v>
      </c>
      <c r="F149" s="1">
        <f>((SUM(Plan2!F149:F149)/SUM(Plan2!F137:F137))*100)-100</f>
        <v>-3.5358580425580755</v>
      </c>
      <c r="G149" s="1">
        <f>((SUM(Plan2!G149:G149)/SUM(Plan2!G137:G137))*100)-100</f>
        <v>42.253623631833307</v>
      </c>
      <c r="H149" s="1">
        <f>((SUM(Plan2!H149:H149)/SUM(Plan2!H137:H137))*100)-100</f>
        <v>83.015144759160194</v>
      </c>
      <c r="I149" s="1">
        <f>((SUM(Plan2!I149:I149)/SUM(Plan2!I137:I137))*100)-100</f>
        <v>6.7090637341417221</v>
      </c>
      <c r="J149" s="1">
        <f>((SUM(Plan2!J149:J149)/SUM(Plan2!J137:J137))*100)-100</f>
        <v>7.4287779273401071</v>
      </c>
      <c r="K149" s="44"/>
      <c r="L149" s="39"/>
      <c r="M149" s="39"/>
      <c r="N149" s="39"/>
      <c r="O149" s="39"/>
      <c r="P149" s="39"/>
      <c r="Q149" s="38"/>
    </row>
    <row r="150" spans="1:17" x14ac:dyDescent="0.25">
      <c r="A150" s="3">
        <v>40575</v>
      </c>
      <c r="B150" s="1">
        <f>((SUM(Plan2!B149:B150)/SUM(Plan2!B137:B138))*100)-100</f>
        <v>9.1661933522045871</v>
      </c>
      <c r="C150" s="1">
        <f>((SUM(Plan2!C149:C150)/SUM(Plan2!C137:C138))*100)-100</f>
        <v>20.059448591682354</v>
      </c>
      <c r="D150" s="1">
        <f>((SUM(Plan2!D149:D150)/SUM(Plan2!D137:D138))*100)-100</f>
        <v>16.657739007598366</v>
      </c>
      <c r="E150" s="1">
        <f>((SUM(Plan2!E149:E150)/SUM(Plan2!E137:E138))*100)-100</f>
        <v>9.1152246999647559</v>
      </c>
      <c r="F150" s="1">
        <f>((SUM(Plan2!F149:F150)/SUM(Plan2!F137:F138))*100)-100</f>
        <v>4.0049037586527447E-2</v>
      </c>
      <c r="G150" s="1">
        <f>((SUM(Plan2!G149:G150)/SUM(Plan2!G137:G138))*100)-100</f>
        <v>33.075906369852873</v>
      </c>
      <c r="H150" s="1">
        <f>((SUM(Plan2!H149:H150)/SUM(Plan2!H137:H138))*100)-100</f>
        <v>39.713132324673467</v>
      </c>
      <c r="I150" s="1">
        <f>((SUM(Plan2!I149:I150)/SUM(Plan2!I137:I138))*100)-100</f>
        <v>10.537179063226205</v>
      </c>
      <c r="J150" s="1">
        <f>((SUM(Plan2!J149:J150)/SUM(Plan2!J137:J138))*100)-100</f>
        <v>10.701540068463686</v>
      </c>
      <c r="K150" s="44"/>
      <c r="L150" s="39"/>
      <c r="M150" s="39"/>
      <c r="N150" s="39"/>
      <c r="O150" s="39"/>
      <c r="P150" s="39"/>
      <c r="Q150" s="38"/>
    </row>
    <row r="151" spans="1:17" x14ac:dyDescent="0.25">
      <c r="A151" s="3">
        <v>40603</v>
      </c>
      <c r="B151" s="1">
        <f>((SUM(Plan2!B149:B151)/SUM(Plan2!B137:B139))*100)-100</f>
        <v>8.2930984131692327</v>
      </c>
      <c r="C151" s="1">
        <f>((SUM(Plan2!C149:C151)/SUM(Plan2!C137:C139))*100)-100</f>
        <v>6.3053060286658962</v>
      </c>
      <c r="D151" s="1">
        <f>((SUM(Plan2!D149:D151)/SUM(Plan2!D137:D139))*100)-100</f>
        <v>12.365778148142851</v>
      </c>
      <c r="E151" s="1">
        <f>((SUM(Plan2!E149:E151)/SUM(Plan2!E137:E139))*100)-100</f>
        <v>9.7440065338133053</v>
      </c>
      <c r="F151" s="1">
        <f>((SUM(Plan2!F149:F151)/SUM(Plan2!F137:F139))*100)-100</f>
        <v>-7.965106710204779</v>
      </c>
      <c r="G151" s="1">
        <f>((SUM(Plan2!G149:G151)/SUM(Plan2!G137:G139))*100)-100</f>
        <v>26.424207669374013</v>
      </c>
      <c r="H151" s="1">
        <f>((SUM(Plan2!H149:H151)/SUM(Plan2!H137:H139))*100)-100</f>
        <v>47.379416714957756</v>
      </c>
      <c r="I151" s="1">
        <f>((SUM(Plan2!I149:I151)/SUM(Plan2!I137:I139))*100)-100</f>
        <v>8.8994506045114434</v>
      </c>
      <c r="J151" s="1">
        <f>((SUM(Plan2!J149:J151)/SUM(Plan2!J137:J139))*100)-100</f>
        <v>8.9069694985660846</v>
      </c>
      <c r="K151" s="44"/>
      <c r="L151" s="39"/>
      <c r="M151" s="39"/>
      <c r="N151" s="39"/>
      <c r="O151" s="39"/>
      <c r="P151" s="39"/>
      <c r="Q151" s="38"/>
    </row>
    <row r="152" spans="1:17" x14ac:dyDescent="0.25">
      <c r="A152" s="3">
        <v>40634</v>
      </c>
      <c r="B152" s="1">
        <f>((SUM(Plan2!B149:B152)/SUM(Plan2!B137:B140))*100)-100</f>
        <v>10.621561007871833</v>
      </c>
      <c r="C152" s="1">
        <f>((SUM(Plan2!C149:C152)/SUM(Plan2!C137:C140))*100)-100</f>
        <v>2.7103807875962929</v>
      </c>
      <c r="D152" s="1">
        <f>((SUM(Plan2!D149:D152)/SUM(Plan2!D137:D140))*100)-100</f>
        <v>8.6100602419313361</v>
      </c>
      <c r="E152" s="1">
        <f>((SUM(Plan2!E149:E152)/SUM(Plan2!E137:E140))*100)-100</f>
        <v>7.1761470844305961</v>
      </c>
      <c r="F152" s="1">
        <f>((SUM(Plan2!F149:F152)/SUM(Plan2!F137:F140))*100)-100</f>
        <v>-11.461479468752728</v>
      </c>
      <c r="G152" s="1">
        <f>((SUM(Plan2!G149:G152)/SUM(Plan2!G137:G140))*100)-100</f>
        <v>25.151210229762299</v>
      </c>
      <c r="H152" s="1">
        <f>((SUM(Plan2!H149:H152)/SUM(Plan2!H137:H140))*100)-100</f>
        <v>52.955667904143155</v>
      </c>
      <c r="I152" s="1">
        <f>((SUM(Plan2!I149:I152)/SUM(Plan2!I137:I140))*100)-100</f>
        <v>9.9222355354564087</v>
      </c>
      <c r="J152" s="1">
        <f>((SUM(Plan2!J149:J152)/SUM(Plan2!J137:J140))*100)-100</f>
        <v>10.152708227750935</v>
      </c>
      <c r="K152" s="44"/>
      <c r="L152" s="39"/>
      <c r="M152" s="39"/>
      <c r="N152" s="39"/>
      <c r="O152" s="39"/>
      <c r="P152" s="39"/>
      <c r="Q152" s="38"/>
    </row>
    <row r="153" spans="1:17" x14ac:dyDescent="0.25">
      <c r="A153" s="3">
        <v>40664</v>
      </c>
      <c r="B153" s="1">
        <f>((SUM(Plan2!B149:B153)/SUM(Plan2!B137:B141))*100)-100</f>
        <v>9.6731113318653001</v>
      </c>
      <c r="C153" s="1">
        <f>((SUM(Plan2!C149:C153)/SUM(Plan2!C137:C141))*100)-100</f>
        <v>3.6782091044937459</v>
      </c>
      <c r="D153" s="1">
        <f>((SUM(Plan2!D149:D153)/SUM(Plan2!D137:D141))*100)-100</f>
        <v>8.7631805140888019</v>
      </c>
      <c r="E153" s="1">
        <f>((SUM(Plan2!E149:E153)/SUM(Plan2!E137:E141))*100)-100</f>
        <v>10.010709537350564</v>
      </c>
      <c r="F153" s="1">
        <f>((SUM(Plan2!F149:F153)/SUM(Plan2!F137:F141))*100)-100</f>
        <v>-12.303587652034437</v>
      </c>
      <c r="G153" s="1">
        <f>((SUM(Plan2!G149:G153)/SUM(Plan2!G137:G141))*100)-100</f>
        <v>22.292957828387244</v>
      </c>
      <c r="H153" s="1">
        <f>((SUM(Plan2!H149:H153)/SUM(Plan2!H137:H141))*100)-100</f>
        <v>68.44860150759871</v>
      </c>
      <c r="I153" s="1">
        <f>((SUM(Plan2!I149:I153)/SUM(Plan2!I137:I141))*100)-100</f>
        <v>11.08721435976237</v>
      </c>
      <c r="J153" s="1">
        <f>((SUM(Plan2!J149:J153)/SUM(Plan2!J137:J141))*100)-100</f>
        <v>10.765865166710171</v>
      </c>
      <c r="K153" s="44"/>
      <c r="L153" s="39"/>
      <c r="M153" s="39"/>
      <c r="N153" s="39"/>
      <c r="O153" s="39"/>
      <c r="P153" s="39"/>
      <c r="Q153" s="38"/>
    </row>
    <row r="154" spans="1:17" x14ac:dyDescent="0.25">
      <c r="A154" s="3">
        <v>40695</v>
      </c>
      <c r="B154" s="1">
        <f>((SUM(Plan2!B149:B154)/SUM(Plan2!B137:B142))*100)-100</f>
        <v>12.415105469265214</v>
      </c>
      <c r="C154" s="1">
        <f>((SUM(Plan2!C149:C154)/SUM(Plan2!C137:C142))*100)-100</f>
        <v>4.0699481549673777</v>
      </c>
      <c r="D154" s="1">
        <f>((SUM(Plan2!D149:D154)/SUM(Plan2!D137:D142))*100)-100</f>
        <v>11.318296718102445</v>
      </c>
      <c r="E154" s="1">
        <f>((SUM(Plan2!E149:E154)/SUM(Plan2!E137:E142))*100)-100</f>
        <v>22.758695938790936</v>
      </c>
      <c r="F154" s="1">
        <f>((SUM(Plan2!F149:F154)/SUM(Plan2!F137:F142))*100)-100</f>
        <v>-10.591077175937357</v>
      </c>
      <c r="G154" s="1">
        <f>((SUM(Plan2!G149:G154)/SUM(Plan2!G137:G142))*100)-100</f>
        <v>21.474034692843787</v>
      </c>
      <c r="H154" s="1">
        <f>((SUM(Plan2!H149:H154)/SUM(Plan2!H137:H142))*100)-100</f>
        <v>68.881068483338964</v>
      </c>
      <c r="I154" s="1">
        <f>((SUM(Plan2!I149:I154)/SUM(Plan2!I137:I142))*100)-100</f>
        <v>12.813844909494037</v>
      </c>
      <c r="J154" s="1">
        <f>((SUM(Plan2!J149:J154)/SUM(Plan2!J137:J142))*100)-100</f>
        <v>12.395913535274204</v>
      </c>
      <c r="K154" s="44"/>
      <c r="L154" s="39"/>
      <c r="M154" s="39"/>
      <c r="N154" s="39"/>
      <c r="O154" s="39"/>
      <c r="P154" s="39"/>
      <c r="Q154" s="38"/>
    </row>
    <row r="155" spans="1:17" x14ac:dyDescent="0.25">
      <c r="A155" s="3">
        <v>40725</v>
      </c>
      <c r="B155" s="1">
        <f>((SUM(Plan2!B149:B155)/SUM(Plan2!B137:B143))*100)-100</f>
        <v>12.440033063579477</v>
      </c>
      <c r="C155" s="1">
        <f>((SUM(Plan2!C149:C155)/SUM(Plan2!C137:C143))*100)-100</f>
        <v>3.9729209965184964</v>
      </c>
      <c r="D155" s="1">
        <f>((SUM(Plan2!D149:D155)/SUM(Plan2!D137:D143))*100)-100</f>
        <v>9.1874763846179235</v>
      </c>
      <c r="E155" s="1">
        <f>((SUM(Plan2!E149:E155)/SUM(Plan2!E137:E143))*100)-100</f>
        <v>22.696260456939939</v>
      </c>
      <c r="F155" s="1">
        <f>((SUM(Plan2!F149:F155)/SUM(Plan2!F137:F143))*100)-100</f>
        <v>-9.563251813447323</v>
      </c>
      <c r="G155" s="1">
        <f>((SUM(Plan2!G149:G155)/SUM(Plan2!G137:G143))*100)-100</f>
        <v>23.072671367813925</v>
      </c>
      <c r="H155" s="1">
        <f>((SUM(Plan2!H149:H155)/SUM(Plan2!H137:H143))*100)-100</f>
        <v>70.064277149037281</v>
      </c>
      <c r="I155" s="1">
        <f>((SUM(Plan2!I149:I155)/SUM(Plan2!I137:I143))*100)-100</f>
        <v>12.507284507598015</v>
      </c>
      <c r="J155" s="1">
        <f>((SUM(Plan2!J149:J155)/SUM(Plan2!J137:J143))*100)-100</f>
        <v>12.273660939476372</v>
      </c>
      <c r="K155" s="44"/>
      <c r="L155" s="39"/>
      <c r="M155" s="39"/>
      <c r="N155" s="39"/>
      <c r="O155" s="39"/>
      <c r="P155" s="39"/>
      <c r="Q155" s="38"/>
    </row>
    <row r="156" spans="1:17" x14ac:dyDescent="0.25">
      <c r="A156" s="3">
        <v>40756</v>
      </c>
      <c r="B156" s="1">
        <f>((SUM(Plan2!B149:B156)/SUM(Plan2!B137:B144))*100)-100</f>
        <v>12.758024556987692</v>
      </c>
      <c r="C156" s="1">
        <f>((SUM(Plan2!C149:C156)/SUM(Plan2!C137:C144))*100)-100</f>
        <v>3.9019713941875551</v>
      </c>
      <c r="D156" s="1">
        <f>((SUM(Plan2!D149:D156)/SUM(Plan2!D137:D144))*100)-100</f>
        <v>9.1037814591174566</v>
      </c>
      <c r="E156" s="1">
        <f>((SUM(Plan2!E149:E156)/SUM(Plan2!E137:E144))*100)-100</f>
        <v>20.226013727901375</v>
      </c>
      <c r="F156" s="1">
        <f>((SUM(Plan2!F149:F156)/SUM(Plan2!F137:F144))*100)-100</f>
        <v>-8.8815458973576966</v>
      </c>
      <c r="G156" s="1">
        <f>((SUM(Plan2!G149:G156)/SUM(Plan2!G137:G144))*100)-100</f>
        <v>20.602403354433946</v>
      </c>
      <c r="H156" s="1">
        <f>((SUM(Plan2!H149:H156)/SUM(Plan2!H137:H144))*100)-100</f>
        <v>80.792544665803291</v>
      </c>
      <c r="I156" s="1">
        <f>((SUM(Plan2!I149:I156)/SUM(Plan2!I137:I144))*100)-100</f>
        <v>12.745708143850209</v>
      </c>
      <c r="J156" s="1">
        <f>((SUM(Plan2!J149:J156)/SUM(Plan2!J137:J144))*100)-100</f>
        <v>12.406428005211751</v>
      </c>
      <c r="K156" s="44"/>
      <c r="L156" s="39"/>
      <c r="M156" s="39"/>
      <c r="N156" s="39"/>
      <c r="O156" s="39"/>
      <c r="P156" s="39"/>
      <c r="Q156" s="38"/>
    </row>
    <row r="157" spans="1:17" x14ac:dyDescent="0.25">
      <c r="A157" s="3">
        <v>40787</v>
      </c>
      <c r="B157" s="1">
        <f>((SUM(Plan2!B149:B157)/SUM(Plan2!B137:B145))*100)-100</f>
        <v>12.492813193992376</v>
      </c>
      <c r="C157" s="1">
        <f>((SUM(Plan2!C149:C157)/SUM(Plan2!C137:C145))*100)-100</f>
        <v>3.7840215883477697</v>
      </c>
      <c r="D157" s="1">
        <f>((SUM(Plan2!D149:D157)/SUM(Plan2!D137:D145))*100)-100</f>
        <v>7.6090813850149885</v>
      </c>
      <c r="E157" s="1">
        <f>((SUM(Plan2!E149:E157)/SUM(Plan2!E137:E145))*100)-100</f>
        <v>10.471804093286963</v>
      </c>
      <c r="F157" s="1">
        <f>((SUM(Plan2!F149:F157)/SUM(Plan2!F137:F145))*100)-100</f>
        <v>-8.3783893628684751</v>
      </c>
      <c r="G157" s="1">
        <f>((SUM(Plan2!G149:G157)/SUM(Plan2!G137:G145))*100)-100</f>
        <v>18.539588868790815</v>
      </c>
      <c r="H157" s="1">
        <f>((SUM(Plan2!H149:H157)/SUM(Plan2!H137:H145))*100)-100</f>
        <v>79.237853623969841</v>
      </c>
      <c r="I157" s="1">
        <f>((SUM(Plan2!I149:I157)/SUM(Plan2!I137:I145))*100)-100</f>
        <v>11.478697357810546</v>
      </c>
      <c r="J157" s="1">
        <f>((SUM(Plan2!J149:J157)/SUM(Plan2!J137:J145))*100)-100</f>
        <v>11.205831565820048</v>
      </c>
      <c r="K157" s="44"/>
      <c r="L157" s="39"/>
      <c r="M157" s="39"/>
      <c r="N157" s="39"/>
      <c r="O157" s="39"/>
      <c r="P157" s="39"/>
      <c r="Q157" s="38"/>
    </row>
    <row r="158" spans="1:17" x14ac:dyDescent="0.25">
      <c r="A158" s="3">
        <v>40817</v>
      </c>
      <c r="B158" s="1">
        <f>((SUM(Plan2!B149:B158)/SUM(Plan2!B137:B146))*100)-100</f>
        <v>10.365941987342666</v>
      </c>
      <c r="C158" s="1">
        <f>((SUM(Plan2!C149:C158)/SUM(Plan2!C137:C146))*100)-100</f>
        <v>3.4389338190857046</v>
      </c>
      <c r="D158" s="1">
        <f>((SUM(Plan2!D149:D158)/SUM(Plan2!D137:D146))*100)-100</f>
        <v>6.5605520549455036</v>
      </c>
      <c r="E158" s="1">
        <f>((SUM(Plan2!E149:E158)/SUM(Plan2!E137:E146))*100)-100</f>
        <v>6.0283451837605213</v>
      </c>
      <c r="F158" s="1">
        <f>((SUM(Plan2!F149:F158)/SUM(Plan2!F137:F146))*100)-100</f>
        <v>-8.1668962126802001</v>
      </c>
      <c r="G158" s="1">
        <f>((SUM(Plan2!G149:G158)/SUM(Plan2!G137:G146))*100)-100</f>
        <v>18.857211455858703</v>
      </c>
      <c r="H158" s="1">
        <f>((SUM(Plan2!H149:H158)/SUM(Plan2!H137:H146))*100)-100</f>
        <v>77.451903938839109</v>
      </c>
      <c r="I158" s="1">
        <f>((SUM(Plan2!I149:I158)/SUM(Plan2!I137:I146))*100)-100</f>
        <v>10.198896486717857</v>
      </c>
      <c r="J158" s="1">
        <f>((SUM(Plan2!J149:J158)/SUM(Plan2!J137:J146))*100)-100</f>
        <v>9.9920594398672336</v>
      </c>
      <c r="K158" s="44"/>
      <c r="L158" s="39"/>
      <c r="M158" s="39"/>
      <c r="N158" s="39"/>
      <c r="O158" s="39"/>
      <c r="P158" s="39"/>
      <c r="Q158" s="38"/>
    </row>
    <row r="159" spans="1:17" x14ac:dyDescent="0.25">
      <c r="A159" s="3">
        <v>40848</v>
      </c>
      <c r="B159" s="1">
        <f>((SUM(Plan2!B149:B159)/SUM(Plan2!B137:B147))*100)-100</f>
        <v>10.303574136484045</v>
      </c>
      <c r="C159" s="1">
        <f>((SUM(Plan2!C149:C159)/SUM(Plan2!C137:C147))*100)-100</f>
        <v>3.2472173938078015</v>
      </c>
      <c r="D159" s="1">
        <f>((SUM(Plan2!D149:D159)/SUM(Plan2!D137:D147))*100)-100</f>
        <v>9.2951330950973698</v>
      </c>
      <c r="E159" s="1">
        <f>((SUM(Plan2!E149:E159)/SUM(Plan2!E137:E147))*100)-100</f>
        <v>8.6538160766328502</v>
      </c>
      <c r="F159" s="1">
        <f>((SUM(Plan2!F149:F159)/SUM(Plan2!F137:F147))*100)-100</f>
        <v>-8.8255276646310534</v>
      </c>
      <c r="G159" s="1">
        <f>((SUM(Plan2!G149:G159)/SUM(Plan2!G137:G147))*100)-100</f>
        <v>17.733963364936315</v>
      </c>
      <c r="H159" s="1">
        <f>((SUM(Plan2!H149:H159)/SUM(Plan2!H137:H147))*100)-100</f>
        <v>87.376407190884208</v>
      </c>
      <c r="I159" s="1">
        <f>((SUM(Plan2!I149:I159)/SUM(Plan2!I137:I147))*100)-100</f>
        <v>11.273553999910874</v>
      </c>
      <c r="J159" s="1">
        <f>((SUM(Plan2!J149:J159)/SUM(Plan2!J137:J147))*100)-100</f>
        <v>10.955899141694147</v>
      </c>
      <c r="K159" s="44"/>
      <c r="L159" s="39"/>
      <c r="M159" s="39"/>
      <c r="N159" s="39"/>
      <c r="O159" s="39"/>
      <c r="P159" s="39"/>
      <c r="Q159" s="38"/>
    </row>
    <row r="160" spans="1:17" x14ac:dyDescent="0.25">
      <c r="A160" s="3">
        <v>40878</v>
      </c>
      <c r="B160" s="1">
        <f>((SUM(Plan2!B149:B160)/SUM(Plan2!B137:B148))*100)-100</f>
        <v>10.648459935458732</v>
      </c>
      <c r="C160" s="1">
        <f>((SUM(Plan2!C149:C160)/SUM(Plan2!C137:C148))*100)-100</f>
        <v>3.1272240159566138</v>
      </c>
      <c r="D160" s="1">
        <f>((SUM(Plan2!D149:D160)/SUM(Plan2!D137:D148))*100)-100</f>
        <v>4.6879279120530555</v>
      </c>
      <c r="E160" s="1">
        <f>((SUM(Plan2!E149:E160)/SUM(Plan2!E137:E148))*100)-100</f>
        <v>10.945514373734923</v>
      </c>
      <c r="F160" s="1">
        <f>((SUM(Plan2!F149:F160)/SUM(Plan2!F137:F148))*100)-100</f>
        <v>-9.9275692933553046</v>
      </c>
      <c r="G160" s="1">
        <f>((SUM(Plan2!G149:G160)/SUM(Plan2!G137:G148))*100)-100</f>
        <v>15.676050107679984</v>
      </c>
      <c r="H160" s="1">
        <f>((SUM(Plan2!H149:H160)/SUM(Plan2!H137:H148))*100)-100</f>
        <v>86.376618070930533</v>
      </c>
      <c r="I160" s="1">
        <f>((SUM(Plan2!I149:I160)/SUM(Plan2!I137:I148))*100)-100</f>
        <v>10.808901456393102</v>
      </c>
      <c r="J160" s="1">
        <f>((SUM(Plan2!J149:J160)/SUM(Plan2!J137:J148))*100)-100</f>
        <v>10.537159264241524</v>
      </c>
      <c r="K160" s="44"/>
      <c r="L160" s="39"/>
      <c r="M160" s="39"/>
      <c r="N160" s="39"/>
      <c r="O160" s="39"/>
      <c r="P160" s="39"/>
      <c r="Q160" s="38"/>
    </row>
    <row r="161" spans="1:17" x14ac:dyDescent="0.25">
      <c r="A161" s="3">
        <v>40909</v>
      </c>
      <c r="B161" s="1">
        <f>((SUM(Plan2!B161:B161)/SUM(Plan2!B149:B149))*100)-100</f>
        <v>20.436049676298239</v>
      </c>
      <c r="C161" s="1">
        <f>((SUM(Plan2!C161:C161)/SUM(Plan2!C149:C149))*100)-100</f>
        <v>9.1449336439616076</v>
      </c>
      <c r="D161" s="1">
        <f>((SUM(Plan2!D161:D161)/SUM(Plan2!D149:D149))*100)-100</f>
        <v>-9.0330876359683003</v>
      </c>
      <c r="E161" s="1">
        <f>((SUM(Plan2!E161:E161)/SUM(Plan2!E149:E149))*100)-100</f>
        <v>71.031093162870121</v>
      </c>
      <c r="F161" s="1">
        <f>((SUM(Plan2!F161:F161)/SUM(Plan2!F149:F149))*100)-100</f>
        <v>8.8470534543184698</v>
      </c>
      <c r="G161" s="1">
        <f>((SUM(Plan2!G161:G161)/SUM(Plan2!G149:G149))*100)-100</f>
        <v>-6.3115572468917804</v>
      </c>
      <c r="H161" s="1">
        <f>((SUM(Plan2!H161:H161)/SUM(Plan2!H149:H149))*100)-100</f>
        <v>68.857077320329608</v>
      </c>
      <c r="I161" s="1">
        <f>((SUM(Plan2!I161:I161)/SUM(Plan2!I149:I149))*100)-100</f>
        <v>-6.8918844265493391</v>
      </c>
      <c r="J161" s="1">
        <f>((SUM(Plan2!J161:J161)/SUM(Plan2!J149:J149))*100)-100</f>
        <v>16.818693511337329</v>
      </c>
      <c r="K161" s="44"/>
      <c r="L161" s="39"/>
      <c r="M161" s="39"/>
      <c r="N161" s="39"/>
      <c r="O161" s="39"/>
      <c r="P161" s="39"/>
      <c r="Q161" s="38"/>
    </row>
    <row r="162" spans="1:17" x14ac:dyDescent="0.25">
      <c r="A162" s="3">
        <v>40940</v>
      </c>
      <c r="B162" s="1">
        <f>((SUM(Plan2!B161:B162)/SUM(Plan2!B149:B150))*100)-100</f>
        <v>11.11179772697443</v>
      </c>
      <c r="C162" s="1">
        <f>((SUM(Plan2!C161:C162)/SUM(Plan2!C149:C150))*100)-100</f>
        <v>5.1541208040441546</v>
      </c>
      <c r="D162" s="1">
        <f>((SUM(Plan2!D161:D162)/SUM(Plan2!D149:D150))*100)-100</f>
        <v>-11.944189663724373</v>
      </c>
      <c r="E162" s="1">
        <f>((SUM(Plan2!E161:E162)/SUM(Plan2!E149:E150))*100)-100</f>
        <v>30.854969467768257</v>
      </c>
      <c r="F162" s="1">
        <f>((SUM(Plan2!F161:F162)/SUM(Plan2!F149:F150))*100)-100</f>
        <v>5.0238771037638799</v>
      </c>
      <c r="G162" s="1">
        <f>((SUM(Plan2!G161:G162)/SUM(Plan2!G149:G150))*100)-100</f>
        <v>-16.190979873328899</v>
      </c>
      <c r="H162" s="1">
        <f>((SUM(Plan2!H161:H162)/SUM(Plan2!H149:H150))*100)-100</f>
        <v>162.35976414015954</v>
      </c>
      <c r="I162" s="1">
        <f>((SUM(Plan2!I161:I162)/SUM(Plan2!I149:I150))*100)-100</f>
        <v>-3.1062604315269766</v>
      </c>
      <c r="J162" s="1">
        <f>((SUM(Plan2!J161:J162)/SUM(Plan2!J149:J150))*100)-100</f>
        <v>17.216770998693406</v>
      </c>
      <c r="K162" s="44"/>
      <c r="L162" s="39"/>
      <c r="M162" s="39"/>
      <c r="N162" s="39"/>
      <c r="O162" s="39"/>
      <c r="P162" s="39"/>
      <c r="Q162" s="38"/>
    </row>
    <row r="163" spans="1:17" x14ac:dyDescent="0.25">
      <c r="A163" s="3">
        <v>40969</v>
      </c>
      <c r="B163" s="1">
        <f>((SUM(Plan2!B161:B163)/SUM(Plan2!B149:B151))*100)-100</f>
        <v>11.088174774381883</v>
      </c>
      <c r="C163" s="1">
        <f>((SUM(Plan2!C161:C163)/SUM(Plan2!C149:C151))*100)-100</f>
        <v>20.128045051014993</v>
      </c>
      <c r="D163" s="1">
        <f>((SUM(Plan2!D161:D163)/SUM(Plan2!D149:D151))*100)-100</f>
        <v>-5.5161014701481719</v>
      </c>
      <c r="E163" s="1">
        <f>((SUM(Plan2!E161:E163)/SUM(Plan2!E149:E151))*100)-100</f>
        <v>33.048342773486041</v>
      </c>
      <c r="F163" s="1">
        <f>((SUM(Plan2!F161:F163)/SUM(Plan2!F149:F151))*100)-100</f>
        <v>9.0211939883728292</v>
      </c>
      <c r="G163" s="1">
        <f>((SUM(Plan2!G161:G163)/SUM(Plan2!G149:G151))*100)-100</f>
        <v>2.4624182718054186</v>
      </c>
      <c r="H163" s="1">
        <f>((SUM(Plan2!H161:H163)/SUM(Plan2!H149:H151))*100)-100</f>
        <v>130.67449249717225</v>
      </c>
      <c r="I163" s="1">
        <f>((SUM(Plan2!I161:I163)/SUM(Plan2!I149:I151))*100)-100</f>
        <v>-6.4899560395533626</v>
      </c>
      <c r="J163" s="1">
        <f>((SUM(Plan2!J161:J163)/SUM(Plan2!J149:J151))*100)-100</f>
        <v>15.021371055028254</v>
      </c>
      <c r="K163" s="44"/>
      <c r="L163" s="39"/>
      <c r="M163" s="39"/>
      <c r="N163" s="39"/>
      <c r="O163" s="39"/>
      <c r="P163" s="39"/>
      <c r="Q163" s="38"/>
    </row>
    <row r="164" spans="1:17" x14ac:dyDescent="0.25">
      <c r="A164" s="3">
        <v>41000</v>
      </c>
      <c r="B164" s="1">
        <f>((SUM(Plan2!B161:B164)/SUM(Plan2!B149:B152))*100)-100</f>
        <v>5.9404855557114047</v>
      </c>
      <c r="C164" s="1">
        <f>((SUM(Plan2!C161:C164)/SUM(Plan2!C149:C152))*100)-100</f>
        <v>4.4222361174658005</v>
      </c>
      <c r="D164" s="1">
        <f>((SUM(Plan2!D161:D164)/SUM(Plan2!D149:D152))*100)-100</f>
        <v>-4.7597528347275357</v>
      </c>
      <c r="E164" s="1">
        <f>((SUM(Plan2!E161:E164)/SUM(Plan2!E149:E152))*100)-100</f>
        <v>28.007781254048751</v>
      </c>
      <c r="F164" s="1">
        <f>((SUM(Plan2!F161:F164)/SUM(Plan2!F149:F152))*100)-100</f>
        <v>11.900557588120449</v>
      </c>
      <c r="G164" s="1">
        <f>((SUM(Plan2!G161:G164)/SUM(Plan2!G149:G152))*100)-100</f>
        <v>3.1313693796469977</v>
      </c>
      <c r="H164" s="1">
        <f>((SUM(Plan2!H161:H164)/SUM(Plan2!H149:H152))*100)-100</f>
        <v>111.58902228054686</v>
      </c>
      <c r="I164" s="1">
        <f>((SUM(Plan2!I161:I164)/SUM(Plan2!I149:I152))*100)-100</f>
        <v>-12.162108965452802</v>
      </c>
      <c r="J164" s="1">
        <f>((SUM(Plan2!J161:J164)/SUM(Plan2!J149:J152))*100)-100</f>
        <v>9.2794535772945892</v>
      </c>
      <c r="K164" s="44"/>
      <c r="L164" s="39"/>
      <c r="M164" s="39"/>
      <c r="N164" s="39"/>
      <c r="O164" s="39"/>
      <c r="P164" s="39"/>
      <c r="Q164" s="38"/>
    </row>
    <row r="165" spans="1:17" x14ac:dyDescent="0.25">
      <c r="A165" s="3">
        <v>41030</v>
      </c>
      <c r="B165" s="1">
        <f>((SUM(Plan2!B161:B165)/SUM(Plan2!B149:B153))*100)-100</f>
        <v>5.3477380214691124</v>
      </c>
      <c r="C165" s="1">
        <f>((SUM(Plan2!C161:C165)/SUM(Plan2!C149:C153))*100)-100</f>
        <v>1.7363626354841841</v>
      </c>
      <c r="D165" s="1">
        <f>((SUM(Plan2!D161:D165)/SUM(Plan2!D149:D153))*100)-100</f>
        <v>-4.8129817543640598</v>
      </c>
      <c r="E165" s="1">
        <f>((SUM(Plan2!E161:E165)/SUM(Plan2!E149:E153))*100)-100</f>
        <v>21.588344178649692</v>
      </c>
      <c r="F165" s="1">
        <f>((SUM(Plan2!F161:F165)/SUM(Plan2!F149:F153))*100)-100</f>
        <v>12.147301502790114</v>
      </c>
      <c r="G165" s="1">
        <f>((SUM(Plan2!G161:G165)/SUM(Plan2!G149:G153))*100)-100</f>
        <v>3.0101286007886614</v>
      </c>
      <c r="H165" s="1">
        <f>((SUM(Plan2!H161:H165)/SUM(Plan2!H149:H153))*100)-100</f>
        <v>95.41288054734386</v>
      </c>
      <c r="I165" s="1">
        <f>((SUM(Plan2!I161:I165)/SUM(Plan2!I149:I153))*100)-100</f>
        <v>-11.229146433072145</v>
      </c>
      <c r="J165" s="1">
        <f>((SUM(Plan2!J161:J165)/SUM(Plan2!J149:J153))*100)-100</f>
        <v>9.770867187313101</v>
      </c>
      <c r="K165" s="44"/>
      <c r="L165" s="39"/>
      <c r="M165" s="39"/>
      <c r="N165" s="39"/>
      <c r="O165" s="39"/>
      <c r="P165" s="39"/>
      <c r="Q165" s="38"/>
    </row>
    <row r="166" spans="1:17" x14ac:dyDescent="0.25">
      <c r="A166" s="3">
        <v>41061</v>
      </c>
      <c r="B166" s="1">
        <f>((SUM(Plan2!B161:B166)/SUM(Plan2!B149:B154))*100)-100</f>
        <v>3.7059118273324856</v>
      </c>
      <c r="C166" s="1">
        <f>((SUM(Plan2!C161:C166)/SUM(Plan2!C149:C154))*100)-100</f>
        <v>3.3004297044818571</v>
      </c>
      <c r="D166" s="1">
        <f>((SUM(Plan2!D161:D166)/SUM(Plan2!D149:D154))*100)-100</f>
        <v>-3.8527397825869514</v>
      </c>
      <c r="E166" s="1">
        <f>((SUM(Plan2!E161:E166)/SUM(Plan2!E149:E154))*100)-100</f>
        <v>8.4537198593334466</v>
      </c>
      <c r="F166" s="1">
        <f>((SUM(Plan2!F161:F166)/SUM(Plan2!F149:F154))*100)-100</f>
        <v>12.550153312959878</v>
      </c>
      <c r="G166" s="1">
        <f>((SUM(Plan2!G161:G166)/SUM(Plan2!G149:G154))*100)-100</f>
        <v>2.022019943053337</v>
      </c>
      <c r="H166" s="1">
        <f>((SUM(Plan2!H161:H166)/SUM(Plan2!H149:H154))*100)-100</f>
        <v>86.999201719127342</v>
      </c>
      <c r="I166" s="1">
        <f>((SUM(Plan2!I161:I166)/SUM(Plan2!I149:I154))*100)-100</f>
        <v>-13.767981282075667</v>
      </c>
      <c r="J166" s="1">
        <f>((SUM(Plan2!J161:J166)/SUM(Plan2!J149:J154))*100)-100</f>
        <v>7.2459154994075448</v>
      </c>
      <c r="K166" s="44"/>
      <c r="L166" s="39"/>
      <c r="M166" s="39"/>
      <c r="N166" s="39"/>
      <c r="O166" s="39"/>
      <c r="P166" s="39"/>
      <c r="Q166" s="38"/>
    </row>
    <row r="167" spans="1:17" x14ac:dyDescent="0.25">
      <c r="A167" s="3">
        <v>41091</v>
      </c>
      <c r="B167" s="1">
        <f>((SUM(Plan2!B161:B167)/SUM(Plan2!B149:B155))*100)-100</f>
        <v>3.7796160949073396</v>
      </c>
      <c r="C167" s="1">
        <f>((SUM(Plan2!C161:C167)/SUM(Plan2!C149:C155))*100)-100</f>
        <v>5.0383005186441068</v>
      </c>
      <c r="D167" s="1">
        <f>((SUM(Plan2!D161:D167)/SUM(Plan2!D149:D155))*100)-100</f>
        <v>-2.2738363233354164</v>
      </c>
      <c r="E167" s="1">
        <f>((SUM(Plan2!E161:E167)/SUM(Plan2!E149:E155))*100)-100</f>
        <v>11.219021711492559</v>
      </c>
      <c r="F167" s="1">
        <f>((SUM(Plan2!F161:F167)/SUM(Plan2!F149:F155))*100)-100</f>
        <v>13.992996702639246</v>
      </c>
      <c r="G167" s="1">
        <f>((SUM(Plan2!G161:G167)/SUM(Plan2!G149:G155))*100)-100</f>
        <v>-8.4278509774293298E-2</v>
      </c>
      <c r="H167" s="1">
        <f>((SUM(Plan2!H161:H167)/SUM(Plan2!H149:H155))*100)-100</f>
        <v>79.042815156124277</v>
      </c>
      <c r="I167" s="1">
        <f>((SUM(Plan2!I161:I167)/SUM(Plan2!I149:I155))*100)-100</f>
        <v>-14.128078858709969</v>
      </c>
      <c r="J167" s="1">
        <f>((SUM(Plan2!J161:J167)/SUM(Plan2!J149:J155))*100)-100</f>
        <v>6.8718029208649938</v>
      </c>
      <c r="K167" s="44"/>
      <c r="L167" s="39"/>
      <c r="M167" s="39"/>
      <c r="N167" s="39"/>
      <c r="O167" s="39"/>
      <c r="P167" s="39"/>
      <c r="Q167" s="38"/>
    </row>
    <row r="168" spans="1:17" x14ac:dyDescent="0.25">
      <c r="A168" s="3">
        <v>41122</v>
      </c>
      <c r="B168" s="1">
        <f>((SUM(Plan2!B161:B168)/SUM(Plan2!B149:B156))*100)-100</f>
        <v>2.4284016337285266</v>
      </c>
      <c r="C168" s="1">
        <f>((SUM(Plan2!C161:C168)/SUM(Plan2!C149:C156))*100)-100</f>
        <v>5.6799852673973703</v>
      </c>
      <c r="D168" s="1">
        <f>((SUM(Plan2!D161:D168)/SUM(Plan2!D149:D156))*100)-100</f>
        <v>-1.8278515214299631</v>
      </c>
      <c r="E168" s="1">
        <f>((SUM(Plan2!E161:E168)/SUM(Plan2!E149:E156))*100)-100</f>
        <v>11.98712650553037</v>
      </c>
      <c r="F168" s="1">
        <f>((SUM(Plan2!F161:F168)/SUM(Plan2!F149:F156))*100)-100</f>
        <v>13.969206010767564</v>
      </c>
      <c r="G168" s="1">
        <f>((SUM(Plan2!G161:G168)/SUM(Plan2!G149:G156))*100)-100</f>
        <v>-1.1041117202521491</v>
      </c>
      <c r="H168" s="1">
        <f>((SUM(Plan2!H161:H168)/SUM(Plan2!H149:H156))*100)-100</f>
        <v>71.86916598254507</v>
      </c>
      <c r="I168" s="1">
        <f>((SUM(Plan2!I161:I168)/SUM(Plan2!I149:I156))*100)-100</f>
        <v>-13.855706919913217</v>
      </c>
      <c r="J168" s="1">
        <f>((SUM(Plan2!J161:J168)/SUM(Plan2!J149:J156))*100)-100</f>
        <v>6.5594347581246097</v>
      </c>
      <c r="K168" s="44"/>
      <c r="L168" s="39"/>
      <c r="M168" s="39"/>
      <c r="N168" s="39"/>
      <c r="O168" s="39"/>
      <c r="P168" s="39"/>
      <c r="Q168" s="38"/>
    </row>
    <row r="169" spans="1:17" x14ac:dyDescent="0.25">
      <c r="A169" s="3">
        <v>41153</v>
      </c>
      <c r="B169" s="1">
        <f>((SUM(Plan2!B161:B169)/SUM(Plan2!B149:B157))*100)-100</f>
        <v>2.4116332473114426</v>
      </c>
      <c r="C169" s="1">
        <f>((SUM(Plan2!C161:C169)/SUM(Plan2!C149:C157))*100)-100</f>
        <v>5.3395323741428626</v>
      </c>
      <c r="D169" s="1">
        <f>((SUM(Plan2!D161:D169)/SUM(Plan2!D149:D157))*100)-100</f>
        <v>-0.42207872163051263</v>
      </c>
      <c r="E169" s="1">
        <f>((SUM(Plan2!E161:E169)/SUM(Plan2!E149:E157))*100)-100</f>
        <v>16.297328380894442</v>
      </c>
      <c r="F169" s="1">
        <f>((SUM(Plan2!F161:F169)/SUM(Plan2!F149:F157))*100)-100</f>
        <v>13.322161358375368</v>
      </c>
      <c r="G169" s="1">
        <f>((SUM(Plan2!G161:G169)/SUM(Plan2!G149:G157))*100)-100</f>
        <v>-1.0505850553643228</v>
      </c>
      <c r="H169" s="1">
        <f>((SUM(Plan2!H161:H169)/SUM(Plan2!H149:H157))*100)-100</f>
        <v>66.867139842724754</v>
      </c>
      <c r="I169" s="1">
        <f>((SUM(Plan2!I161:I169)/SUM(Plan2!I149:I157))*100)-100</f>
        <v>-14.437845315784941</v>
      </c>
      <c r="J169" s="1">
        <f>((SUM(Plan2!J161:J169)/SUM(Plan2!J149:J157))*100)-100</f>
        <v>6.0927295239639818</v>
      </c>
      <c r="K169" s="44"/>
      <c r="L169" s="39"/>
      <c r="M169" s="39"/>
      <c r="N169" s="39"/>
      <c r="O169" s="39"/>
      <c r="P169" s="39"/>
      <c r="Q169" s="38"/>
    </row>
    <row r="170" spans="1:17" x14ac:dyDescent="0.25">
      <c r="A170" s="3">
        <v>41183</v>
      </c>
      <c r="B170" s="1">
        <f>((SUM(Plan2!B161:B170)/SUM(Plan2!B149:B158))*100)-100</f>
        <v>2.4867544205142877</v>
      </c>
      <c r="C170" s="1">
        <f>((SUM(Plan2!C161:C170)/SUM(Plan2!C149:C158))*100)-100</f>
        <v>6.0712767945038593</v>
      </c>
      <c r="D170" s="1">
        <f>((SUM(Plan2!D161:D170)/SUM(Plan2!D149:D158))*100)-100</f>
        <v>0.66167572951285081</v>
      </c>
      <c r="E170" s="1">
        <f>((SUM(Plan2!E161:E170)/SUM(Plan2!E149:E158))*100)-100</f>
        <v>22.058364857160882</v>
      </c>
      <c r="F170" s="1">
        <f>((SUM(Plan2!F161:F170)/SUM(Plan2!F149:F158))*100)-100</f>
        <v>14.552309304759348</v>
      </c>
      <c r="G170" s="1">
        <f>((SUM(Plan2!G161:G170)/SUM(Plan2!G149:G158))*100)-100</f>
        <v>-2.8634845411928751</v>
      </c>
      <c r="H170" s="1">
        <f>((SUM(Plan2!H161:H170)/SUM(Plan2!H149:H158))*100)-100</f>
        <v>63.274944796737969</v>
      </c>
      <c r="I170" s="1">
        <f>((SUM(Plan2!I161:I170)/SUM(Plan2!I149:I158))*100)-100</f>
        <v>-15.357131125507109</v>
      </c>
      <c r="J170" s="1">
        <f>((SUM(Plan2!J161:J170)/SUM(Plan2!J149:J158))*100)-100</f>
        <v>5.0245789019485443</v>
      </c>
      <c r="K170" s="44"/>
      <c r="L170" s="39"/>
      <c r="M170" s="39"/>
      <c r="N170" s="39"/>
      <c r="O170" s="39"/>
      <c r="P170" s="39"/>
      <c r="Q170" s="38"/>
    </row>
    <row r="171" spans="1:17" x14ac:dyDescent="0.25">
      <c r="A171" s="3">
        <v>41214</v>
      </c>
      <c r="B171" s="1">
        <f>((SUM(Plan2!B161:B171)/SUM(Plan2!B149:B159))*100)-100</f>
        <v>3.1418627119032863</v>
      </c>
      <c r="C171" s="1">
        <f>((SUM(Plan2!C161:C171)/SUM(Plan2!C149:C159))*100)-100</f>
        <v>5.7485257516482307</v>
      </c>
      <c r="D171" s="1">
        <f>((SUM(Plan2!D161:D171)/SUM(Plan2!D149:D159))*100)-100</f>
        <v>-0.353466322162447</v>
      </c>
      <c r="E171" s="1">
        <f>((SUM(Plan2!E161:E171)/SUM(Plan2!E149:E159))*100)-100</f>
        <v>22.894581733711902</v>
      </c>
      <c r="F171" s="1">
        <f>((SUM(Plan2!F161:F171)/SUM(Plan2!F149:F159))*100)-100</f>
        <v>14.485214590618313</v>
      </c>
      <c r="G171" s="1">
        <f>((SUM(Plan2!G161:G171)/SUM(Plan2!G149:G159))*100)-100</f>
        <v>-2.3557510154886501</v>
      </c>
      <c r="H171" s="1">
        <f>((SUM(Plan2!H161:H171)/SUM(Plan2!H149:H159))*100)-100</f>
        <v>50.432797896676533</v>
      </c>
      <c r="I171" s="1">
        <f>((SUM(Plan2!I161:I171)/SUM(Plan2!I149:I159))*100)-100</f>
        <v>-14.350582801339854</v>
      </c>
      <c r="J171" s="1">
        <f>((SUM(Plan2!J161:J171)/SUM(Plan2!J149:J159))*100)-100</f>
        <v>5.7307910986541373</v>
      </c>
      <c r="K171" s="44"/>
      <c r="L171" s="39"/>
      <c r="M171" s="39"/>
      <c r="N171" s="39"/>
      <c r="O171" s="39"/>
      <c r="P171" s="39"/>
      <c r="Q171" s="38"/>
    </row>
    <row r="172" spans="1:17" x14ac:dyDescent="0.25">
      <c r="A172" s="3">
        <v>41244</v>
      </c>
      <c r="B172" s="1">
        <f>((SUM(Plan2!B161:B172)/SUM(Plan2!B149:B160))*100)-100</f>
        <v>2.3331850061537409</v>
      </c>
      <c r="C172" s="1">
        <f>((SUM(Plan2!C161:C172)/SUM(Plan2!C149:C160))*100)-100</f>
        <v>5.1265665345603821</v>
      </c>
      <c r="D172" s="1">
        <f>((SUM(Plan2!D161:D172)/SUM(Plan2!D149:D160))*100)-100</f>
        <v>1.8899180204380315</v>
      </c>
      <c r="E172" s="1">
        <f>((SUM(Plan2!E161:E172)/SUM(Plan2!E149:E160))*100)-100</f>
        <v>22.107755125403969</v>
      </c>
      <c r="F172" s="1">
        <f>((SUM(Plan2!F161:F172)/SUM(Plan2!F149:F160))*100)-100</f>
        <v>14.484311754556003</v>
      </c>
      <c r="G172" s="1">
        <f>((SUM(Plan2!G161:G172)/SUM(Plan2!G149:G160))*100)-100</f>
        <v>-2.1696671682077522</v>
      </c>
      <c r="H172" s="1">
        <f>((SUM(Plan2!H161:H172)/SUM(Plan2!H149:H160))*100)-100</f>
        <v>48.389670793655995</v>
      </c>
      <c r="I172" s="1">
        <f>((SUM(Plan2!I161:I172)/SUM(Plan2!I149:I160))*100)-100</f>
        <v>-8.9923802038739069</v>
      </c>
      <c r="J172" s="1">
        <f>((SUM(Plan2!J161:J172)/SUM(Plan2!J149:J160))*100)-100</f>
        <v>10.437328111215621</v>
      </c>
      <c r="K172" s="44"/>
      <c r="L172" s="39"/>
      <c r="M172" s="39"/>
      <c r="N172" s="39"/>
      <c r="O172" s="39"/>
      <c r="P172" s="39"/>
      <c r="Q172" s="38"/>
    </row>
    <row r="173" spans="1:17" x14ac:dyDescent="0.25">
      <c r="A173" s="3">
        <v>41275</v>
      </c>
      <c r="B173" s="1">
        <f>((SUM(Plan2!B173:B173)/SUM(Plan2!B161:B161))*100)-100</f>
        <v>-7.7634446449803249</v>
      </c>
      <c r="C173" s="1">
        <f>((SUM(Plan2!C173:C173)/SUM(Plan2!C161:C161))*100)-100</f>
        <v>-8.8403654353255661</v>
      </c>
      <c r="D173" s="1">
        <f>((SUM(Plan2!D173:D173)/SUM(Plan2!D161:D161))*100)-100</f>
        <v>8.1048481716248943</v>
      </c>
      <c r="E173" s="1">
        <f>((SUM(Plan2!E173:E173)/SUM(Plan2!E161:E161))*100)-100</f>
        <v>-25.348141712931962</v>
      </c>
      <c r="F173" s="1">
        <f>((SUM(Plan2!F173:F173)/SUM(Plan2!F161:F161))*100)-100</f>
        <v>23.688157838721537</v>
      </c>
      <c r="G173" s="1">
        <f>((SUM(Plan2!G173:G173)/SUM(Plan2!G161:G161))*100)-100</f>
        <v>0.65041547496342389</v>
      </c>
      <c r="H173" s="1">
        <f>((SUM(Plan2!H173:H173)/SUM(Plan2!H161:H161))*100)-100</f>
        <v>3.8697541430299935</v>
      </c>
      <c r="I173" s="1">
        <f>((SUM(Plan2!I173:I173)/SUM(Plan2!I161:I161))*100)-100</f>
        <v>-6.8939679543673265</v>
      </c>
      <c r="J173" s="1">
        <f>((SUM(Plan2!J173:J173)/SUM(Plan2!J161:J161))*100)-100</f>
        <v>-6.0101433415350698</v>
      </c>
      <c r="K173" s="44"/>
      <c r="L173" s="39"/>
      <c r="M173" s="39"/>
      <c r="N173" s="39"/>
      <c r="O173" s="39"/>
      <c r="P173" s="39"/>
      <c r="Q173" s="38"/>
    </row>
    <row r="174" spans="1:17" x14ac:dyDescent="0.25">
      <c r="A174" s="3">
        <v>41306</v>
      </c>
      <c r="B174" s="1">
        <f>((SUM(Plan2!B173:B174)/SUM(Plan2!B161:B162))*100)-100</f>
        <v>-7.8895257515610382</v>
      </c>
      <c r="C174" s="1">
        <f>((SUM(Plan2!C173:C174)/SUM(Plan2!C161:C162))*100)-100</f>
        <v>-13.497758338696855</v>
      </c>
      <c r="D174" s="1">
        <f>((SUM(Plan2!D173:D174)/SUM(Plan2!D161:D162))*100)-100</f>
        <v>15.828560468770789</v>
      </c>
      <c r="E174" s="1">
        <f>((SUM(Plan2!E173:E174)/SUM(Plan2!E161:E162))*100)-100</f>
        <v>-13.793107531487706</v>
      </c>
      <c r="F174" s="1">
        <f>((SUM(Plan2!F173:F174)/SUM(Plan2!F161:F162))*100)-100</f>
        <v>16.285226243065495</v>
      </c>
      <c r="G174" s="1">
        <f>((SUM(Plan2!G173:G174)/SUM(Plan2!G161:G162))*100)-100</f>
        <v>27.121506664459204</v>
      </c>
      <c r="H174" s="1">
        <f>((SUM(Plan2!H173:H174)/SUM(Plan2!H161:H162))*100)-100</f>
        <v>-16.553981676669949</v>
      </c>
      <c r="I174" s="1">
        <f>((SUM(Plan2!I173:I174)/SUM(Plan2!I161:I162))*100)-100</f>
        <v>-9.8258560122739027</v>
      </c>
      <c r="J174" s="1">
        <f>((SUM(Plan2!J173:J174)/SUM(Plan2!J161:J162))*100)-100</f>
        <v>-7.115477752608669</v>
      </c>
      <c r="K174" s="44"/>
      <c r="L174" s="39"/>
      <c r="M174" s="39"/>
      <c r="N174" s="39"/>
      <c r="O174" s="39"/>
      <c r="P174" s="39"/>
      <c r="Q174" s="38"/>
    </row>
    <row r="175" spans="1:17" x14ac:dyDescent="0.25">
      <c r="A175" s="3">
        <v>41334</v>
      </c>
      <c r="B175" s="1">
        <f>((SUM(Plan2!B173:B175)/SUM(Plan2!B161:B163))*100)-100</f>
        <v>-12.425058683789359</v>
      </c>
      <c r="C175" s="1">
        <f>((SUM(Plan2!C173:C175)/SUM(Plan2!C161:C163))*100)-100</f>
        <v>-10.831318016897868</v>
      </c>
      <c r="D175" s="1">
        <f>((SUM(Plan2!D173:D175)/SUM(Plan2!D161:D163))*100)-100</f>
        <v>11.833396420734715</v>
      </c>
      <c r="E175" s="1">
        <f>((SUM(Plan2!E173:E175)/SUM(Plan2!E161:E163))*100)-100</f>
        <v>-11.558424171789468</v>
      </c>
      <c r="F175" s="1">
        <f>((SUM(Plan2!F173:F175)/SUM(Plan2!F161:F163))*100)-100</f>
        <v>13.227498680742116</v>
      </c>
      <c r="G175" s="1">
        <f>((SUM(Plan2!G173:G175)/SUM(Plan2!G161:G163))*100)-100</f>
        <v>3.4617963982082927</v>
      </c>
      <c r="H175" s="1">
        <f>((SUM(Plan2!H173:H175)/SUM(Plan2!H161:H163))*100)-100</f>
        <v>-13.533954683257804</v>
      </c>
      <c r="I175" s="1">
        <f>((SUM(Plan2!I173:I175)/SUM(Plan2!I161:I163))*100)-100</f>
        <v>-12.369195608255311</v>
      </c>
      <c r="J175" s="1">
        <f>((SUM(Plan2!J173:J175)/SUM(Plan2!J161:J163))*100)-100</f>
        <v>-10.319877802285845</v>
      </c>
      <c r="K175" s="44"/>
      <c r="L175" s="39"/>
      <c r="M175" s="39"/>
      <c r="N175" s="39"/>
      <c r="O175" s="39"/>
      <c r="P175" s="39"/>
      <c r="Q175" s="38"/>
    </row>
    <row r="176" spans="1:17" x14ac:dyDescent="0.25">
      <c r="A176" s="3">
        <v>41365</v>
      </c>
      <c r="B176" s="1">
        <f>((SUM(Plan2!B173:B176)/SUM(Plan2!B161:B164))*100)-100</f>
        <v>-11.491159134948305</v>
      </c>
      <c r="C176" s="1">
        <f>((SUM(Plan2!C173:C176)/SUM(Plan2!C161:C164))*100)-100</f>
        <v>-1.9477753223979875</v>
      </c>
      <c r="D176" s="1">
        <f>((SUM(Plan2!D173:D176)/SUM(Plan2!D161:D164))*100)-100</f>
        <v>12.43725933834061</v>
      </c>
      <c r="E176" s="1">
        <f>((SUM(Plan2!E173:E176)/SUM(Plan2!E161:E164))*100)-100</f>
        <v>7.1123756498788993</v>
      </c>
      <c r="F176" s="1">
        <f>((SUM(Plan2!F173:F176)/SUM(Plan2!F161:F164))*100)-100</f>
        <v>18.767226060706193</v>
      </c>
      <c r="G176" s="1">
        <f>((SUM(Plan2!G173:G176)/SUM(Plan2!G161:G164))*100)-100</f>
        <v>-2.3296059138427267</v>
      </c>
      <c r="H176" s="1">
        <f>((SUM(Plan2!H173:H176)/SUM(Plan2!H161:H164))*100)-100</f>
        <v>-11.970890683956696</v>
      </c>
      <c r="I176" s="1">
        <f>((SUM(Plan2!I173:I176)/SUM(Plan2!I161:I164))*100)-100</f>
        <v>-5.9059687934049094</v>
      </c>
      <c r="J176" s="1">
        <f>((SUM(Plan2!J173:J176)/SUM(Plan2!J161:J164))*100)-100</f>
        <v>-5.2745064109817577</v>
      </c>
      <c r="K176" s="44"/>
      <c r="L176" s="39"/>
      <c r="M176" s="39"/>
      <c r="N176" s="39"/>
      <c r="O176" s="39"/>
      <c r="P176" s="39"/>
      <c r="Q176" s="38"/>
    </row>
    <row r="177" spans="1:17" x14ac:dyDescent="0.25">
      <c r="A177" s="3">
        <v>41395</v>
      </c>
      <c r="B177" s="1">
        <f>((SUM(Plan2!B173:B177)/SUM(Plan2!B161:B165))*100)-100</f>
        <v>-10.095269507533416</v>
      </c>
      <c r="C177" s="1">
        <f>((SUM(Plan2!C173:C177)/SUM(Plan2!C161:C165))*100)-100</f>
        <v>-2.5520489048339385</v>
      </c>
      <c r="D177" s="1">
        <f>((SUM(Plan2!D173:D177)/SUM(Plan2!D161:D165))*100)-100</f>
        <v>11.129699745418819</v>
      </c>
      <c r="E177" s="1">
        <f>((SUM(Plan2!E173:E177)/SUM(Plan2!E161:E165))*100)-100</f>
        <v>4.2878777968609683</v>
      </c>
      <c r="F177" s="1">
        <f>((SUM(Plan2!F173:F177)/SUM(Plan2!F161:F165))*100)-100</f>
        <v>18.898203845599483</v>
      </c>
      <c r="G177" s="1">
        <f>((SUM(Plan2!G173:G177)/SUM(Plan2!G161:G165))*100)-100</f>
        <v>-1.0508591692087066</v>
      </c>
      <c r="H177" s="1">
        <f>((SUM(Plan2!H173:H177)/SUM(Plan2!H161:H165))*100)-100</f>
        <v>-15.643787038286206</v>
      </c>
      <c r="I177" s="1">
        <f>((SUM(Plan2!I173:I177)/SUM(Plan2!I161:I165))*100)-100</f>
        <v>-7.1240992835788717</v>
      </c>
      <c r="J177" s="1">
        <f>((SUM(Plan2!J173:J177)/SUM(Plan2!J161:J165))*100)-100</f>
        <v>-5.6465867054469356</v>
      </c>
      <c r="K177" s="44"/>
      <c r="L177" s="39"/>
      <c r="M177" s="39"/>
      <c r="N177" s="39"/>
      <c r="O177" s="39"/>
      <c r="P177" s="39"/>
      <c r="Q177" s="38"/>
    </row>
    <row r="178" spans="1:17" x14ac:dyDescent="0.25">
      <c r="A178" s="3">
        <v>41426</v>
      </c>
      <c r="B178" s="1">
        <f>((SUM(Plan2!B173:B178)/SUM(Plan2!B161:B166))*100)-100</f>
        <v>-10.802908943828925</v>
      </c>
      <c r="C178" s="1">
        <f>((SUM(Plan2!C173:C178)/SUM(Plan2!C161:C166))*100)-100</f>
        <v>-4.0265400141233982</v>
      </c>
      <c r="D178" s="1">
        <f>((SUM(Plan2!D173:D178)/SUM(Plan2!D161:D166))*100)-100</f>
        <v>7.9635669552821753</v>
      </c>
      <c r="E178" s="1">
        <f>((SUM(Plan2!E173:E178)/SUM(Plan2!E161:E166))*100)-100</f>
        <v>-0.96166453496952897</v>
      </c>
      <c r="F178" s="1">
        <f>((SUM(Plan2!F173:F178)/SUM(Plan2!F161:F166))*100)-100</f>
        <v>16.077088475703334</v>
      </c>
      <c r="G178" s="1">
        <f>((SUM(Plan2!G173:G178)/SUM(Plan2!G161:G166))*100)-100</f>
        <v>-0.72806705301331931</v>
      </c>
      <c r="H178" s="1">
        <f>((SUM(Plan2!H173:H178)/SUM(Plan2!H161:H166))*100)-100</f>
        <v>-15.863533082866098</v>
      </c>
      <c r="I178" s="1">
        <f>((SUM(Plan2!I173:I178)/SUM(Plan2!I161:I166))*100)-100</f>
        <v>-7.1841682182191846</v>
      </c>
      <c r="J178" s="1">
        <f>((SUM(Plan2!J173:J178)/SUM(Plan2!J161:J166))*100)-100</f>
        <v>-6.0641314006543752</v>
      </c>
      <c r="K178" s="44"/>
      <c r="L178" s="39"/>
      <c r="M178" s="39"/>
      <c r="N178" s="39"/>
      <c r="O178" s="39"/>
      <c r="P178" s="39"/>
      <c r="Q178" s="38"/>
    </row>
    <row r="179" spans="1:17" x14ac:dyDescent="0.25">
      <c r="A179" s="3">
        <v>41456</v>
      </c>
      <c r="B179" s="1">
        <f>((SUM(Plan2!B173:B179)/SUM(Plan2!B161:B167))*100)-100</f>
        <v>-11.437173483773805</v>
      </c>
      <c r="C179" s="1">
        <f>((SUM(Plan2!C173:C179)/SUM(Plan2!C161:C167))*100)-100</f>
        <v>-4.7881523033225051</v>
      </c>
      <c r="D179" s="1">
        <f>((SUM(Plan2!D173:D179)/SUM(Plan2!D161:D167))*100)-100</f>
        <v>7.8846170627257237</v>
      </c>
      <c r="E179" s="1">
        <f>((SUM(Plan2!E173:E179)/SUM(Plan2!E161:E167))*100)-100</f>
        <v>-1.959653008169397</v>
      </c>
      <c r="F179" s="1">
        <f>((SUM(Plan2!F173:F179)/SUM(Plan2!F161:F167))*100)-100</f>
        <v>12.802119515836651</v>
      </c>
      <c r="G179" s="1">
        <f>((SUM(Plan2!G173:G179)/SUM(Plan2!G161:G167))*100)-100</f>
        <v>-0.99883352533689163</v>
      </c>
      <c r="H179" s="1">
        <f>((SUM(Plan2!H173:H179)/SUM(Plan2!H161:H167))*100)-100</f>
        <v>-15.409283398193395</v>
      </c>
      <c r="I179" s="1">
        <f>((SUM(Plan2!I173:I179)/SUM(Plan2!I161:I167))*100)-100</f>
        <v>-7.5821121034343548</v>
      </c>
      <c r="J179" s="1">
        <f>((SUM(Plan2!J173:J179)/SUM(Plan2!J161:J167))*100)-100</f>
        <v>-6.3921058372000346</v>
      </c>
      <c r="K179" s="44"/>
      <c r="L179" s="39"/>
      <c r="M179" s="39"/>
      <c r="N179" s="39"/>
      <c r="O179" s="39"/>
      <c r="P179" s="39"/>
      <c r="Q179" s="38"/>
    </row>
    <row r="180" spans="1:17" x14ac:dyDescent="0.25">
      <c r="A180" s="3">
        <v>41487</v>
      </c>
      <c r="B180" s="1">
        <f>((SUM(Plan2!B173:B180)/SUM(Plan2!B161:B168))*100)-100</f>
        <v>-10.857703968090846</v>
      </c>
      <c r="C180" s="1">
        <f>((SUM(Plan2!C173:C180)/SUM(Plan2!C161:C168))*100)-100</f>
        <v>-5.6934429032895366</v>
      </c>
      <c r="D180" s="1">
        <f>((SUM(Plan2!D173:D180)/SUM(Plan2!D161:D168))*100)-100</f>
        <v>8.4439608730742464</v>
      </c>
      <c r="E180" s="1">
        <f>((SUM(Plan2!E173:E180)/SUM(Plan2!E161:E168))*100)-100</f>
        <v>2.4098845248790894</v>
      </c>
      <c r="F180" s="1">
        <f>((SUM(Plan2!F173:F180)/SUM(Plan2!F161:F168))*100)-100</f>
        <v>10.094500664683025</v>
      </c>
      <c r="G180" s="1">
        <f>((SUM(Plan2!G173:G180)/SUM(Plan2!G161:G168))*100)-100</f>
        <v>0.63279158462677287</v>
      </c>
      <c r="H180" s="1">
        <f>((SUM(Plan2!H173:H180)/SUM(Plan2!H161:H168))*100)-100</f>
        <v>-18.257785766824369</v>
      </c>
      <c r="I180" s="1">
        <f>((SUM(Plan2!I173:I180)/SUM(Plan2!I161:I168))*100)-100</f>
        <v>-4.3651880402632344</v>
      </c>
      <c r="J180" s="1">
        <f>((SUM(Plan2!J173:J180)/SUM(Plan2!J161:J168))*100)-100</f>
        <v>-3.9021551184263359</v>
      </c>
      <c r="K180" s="44"/>
      <c r="L180" s="39"/>
      <c r="M180" s="39"/>
      <c r="N180" s="39"/>
      <c r="O180" s="39"/>
      <c r="P180" s="39"/>
      <c r="Q180" s="38"/>
    </row>
    <row r="181" spans="1:17" x14ac:dyDescent="0.25">
      <c r="A181" s="3">
        <v>41518</v>
      </c>
      <c r="B181" s="1">
        <f>((SUM(Plan2!B173:B181)/SUM(Plan2!B161:B169))*100)-100</f>
        <v>-11.178971091219125</v>
      </c>
      <c r="C181" s="1">
        <f>((SUM(Plan2!C173:C181)/SUM(Plan2!C161:C169))*100)-100</f>
        <v>-5.7287649196959194</v>
      </c>
      <c r="D181" s="1">
        <f>((SUM(Plan2!D173:D181)/SUM(Plan2!D161:D169))*100)-100</f>
        <v>8.5027155540819734</v>
      </c>
      <c r="E181" s="1">
        <f>((SUM(Plan2!E173:E181)/SUM(Plan2!E161:E169))*100)-100</f>
        <v>5.0977725811102772</v>
      </c>
      <c r="F181" s="1">
        <f>((SUM(Plan2!F173:F181)/SUM(Plan2!F161:F169))*100)-100</f>
        <v>9.2764445648267184</v>
      </c>
      <c r="G181" s="1">
        <f>((SUM(Plan2!G173:G181)/SUM(Plan2!G161:G169))*100)-100</f>
        <v>1.3068479643133344</v>
      </c>
      <c r="H181" s="1">
        <f>((SUM(Plan2!H173:H181)/SUM(Plan2!H161:H169))*100)-100</f>
        <v>-16.93754835557327</v>
      </c>
      <c r="I181" s="1">
        <f>((SUM(Plan2!I173:I181)/SUM(Plan2!I161:I169))*100)-100</f>
        <v>-4.1254375237148793</v>
      </c>
      <c r="J181" s="1">
        <f>((SUM(Plan2!J173:J181)/SUM(Plan2!J161:J169))*100)-100</f>
        <v>-3.7765372174070677</v>
      </c>
      <c r="K181" s="44"/>
      <c r="L181" s="39"/>
      <c r="M181" s="39"/>
      <c r="N181" s="39"/>
      <c r="O181" s="39"/>
      <c r="P181" s="39"/>
      <c r="Q181" s="38"/>
    </row>
    <row r="182" spans="1:17" x14ac:dyDescent="0.25">
      <c r="A182" s="3">
        <v>41548</v>
      </c>
      <c r="B182" s="1">
        <f>((SUM(Plan2!B173:B182)/SUM(Plan2!B161:B170))*100)-100</f>
        <v>-10.045791378541708</v>
      </c>
      <c r="C182" s="1">
        <f>((SUM(Plan2!C173:C182)/SUM(Plan2!C161:C170))*100)-100</f>
        <v>-6.125242731286022</v>
      </c>
      <c r="D182" s="1">
        <f>((SUM(Plan2!D173:D182)/SUM(Plan2!D161:D170))*100)-100</f>
        <v>9.7491867400783008</v>
      </c>
      <c r="E182" s="1">
        <f>((SUM(Plan2!E173:E182)/SUM(Plan2!E161:E170))*100)-100</f>
        <v>7.3061108045872487</v>
      </c>
      <c r="F182" s="1">
        <f>((SUM(Plan2!F173:F182)/SUM(Plan2!F161:F170))*100)-100</f>
        <v>8.1349505102085118</v>
      </c>
      <c r="G182" s="1">
        <f>((SUM(Plan2!G173:G182)/SUM(Plan2!G161:G170))*100)-100</f>
        <v>1.4030712398903376</v>
      </c>
      <c r="H182" s="1">
        <f>((SUM(Plan2!H173:H182)/SUM(Plan2!H161:H170))*100)-100</f>
        <v>-15.837310537935053</v>
      </c>
      <c r="I182" s="1">
        <f>((SUM(Plan2!I173:I182)/SUM(Plan2!I161:I170))*100)-100</f>
        <v>-1.3413049934885635</v>
      </c>
      <c r="J182" s="1">
        <f>((SUM(Plan2!J173:J182)/SUM(Plan2!J161:J170))*100)-100</f>
        <v>-1.5317081617908741</v>
      </c>
      <c r="K182" s="44"/>
      <c r="L182" s="39"/>
      <c r="M182" s="39"/>
      <c r="N182" s="39"/>
      <c r="O182" s="39"/>
      <c r="P182" s="39"/>
      <c r="Q182" s="38"/>
    </row>
    <row r="183" spans="1:17" x14ac:dyDescent="0.25">
      <c r="A183" s="3">
        <v>41579</v>
      </c>
      <c r="B183" s="1">
        <f>((SUM(Plan2!B173:B183)/SUM(Plan2!B161:B171))*100)-100</f>
        <v>-10.463850518891348</v>
      </c>
      <c r="C183" s="1">
        <f>((SUM(Plan2!C173:C183)/SUM(Plan2!C161:C171))*100)-100</f>
        <v>-6.1874702063945364</v>
      </c>
      <c r="D183" s="1">
        <f>((SUM(Plan2!D173:D183)/SUM(Plan2!D161:D171))*100)-100</f>
        <v>10.567500213613656</v>
      </c>
      <c r="E183" s="1">
        <f>((SUM(Plan2!E173:E183)/SUM(Plan2!E161:E171))*100)-100</f>
        <v>8.0384391867585094</v>
      </c>
      <c r="F183" s="1">
        <f>((SUM(Plan2!F173:F183)/SUM(Plan2!F161:F171))*100)-100</f>
        <v>6.9934122644672385</v>
      </c>
      <c r="G183" s="1">
        <f>((SUM(Plan2!G173:G183)/SUM(Plan2!G161:G171))*100)-100</f>
        <v>1.8065418788239924</v>
      </c>
      <c r="H183" s="1">
        <f>((SUM(Plan2!H173:H183)/SUM(Plan2!H161:H171))*100)-100</f>
        <v>-11.801057166489997</v>
      </c>
      <c r="I183" s="1">
        <f>((SUM(Plan2!I173:I183)/SUM(Plan2!I161:I171))*100)-100</f>
        <v>-2.5729892518148318</v>
      </c>
      <c r="J183" s="1">
        <f>((SUM(Plan2!J173:J183)/SUM(Plan2!J161:J171))*100)-100</f>
        <v>-2.5267858810446455</v>
      </c>
      <c r="K183" s="44"/>
      <c r="L183" s="39"/>
      <c r="M183" s="39"/>
      <c r="N183" s="39"/>
      <c r="O183" s="39"/>
      <c r="P183" s="39"/>
      <c r="Q183" s="38"/>
    </row>
    <row r="184" spans="1:17" x14ac:dyDescent="0.25">
      <c r="A184" s="3">
        <v>41609</v>
      </c>
      <c r="B184" s="1">
        <f>((SUM(Plan2!B173:B184)/SUM(Plan2!B161:B172))*100)-100</f>
        <v>-10.644656585514539</v>
      </c>
      <c r="C184" s="1">
        <f>((SUM(Plan2!C173:C184)/SUM(Plan2!C161:C172))*100)-100</f>
        <v>-6.1951884525120846</v>
      </c>
      <c r="D184" s="1">
        <f>((SUM(Plan2!D173:D184)/SUM(Plan2!D161:D172))*100)-100</f>
        <v>10.141706635590836</v>
      </c>
      <c r="E184" s="1">
        <f>((SUM(Plan2!E173:E184)/SUM(Plan2!E161:E172))*100)-100</f>
        <v>7.8102443076063679</v>
      </c>
      <c r="F184" s="1">
        <f>((SUM(Plan2!F173:F184)/SUM(Plan2!F161:F172))*100)-100</f>
        <v>6.6987164843391298</v>
      </c>
      <c r="G184" s="1">
        <f>((SUM(Plan2!G173:G184)/SUM(Plan2!G161:G172))*100)-100</f>
        <v>1.2545181577841475</v>
      </c>
      <c r="H184" s="1">
        <f>((SUM(Plan2!H173:H184)/SUM(Plan2!H161:H172))*100)-100</f>
        <v>-11.393921273939483</v>
      </c>
      <c r="I184" s="1">
        <f>((SUM(Plan2!I173:I184)/SUM(Plan2!I161:I172))*100)-100</f>
        <v>-8.8270960089872403</v>
      </c>
      <c r="J184" s="1">
        <f>((SUM(Plan2!J173:J184)/SUM(Plan2!J161:J172))*100)-100</f>
        <v>-7.2731163865143174</v>
      </c>
      <c r="K184" s="44"/>
      <c r="L184" s="39"/>
      <c r="M184" s="39"/>
      <c r="N184" s="39"/>
      <c r="O184" s="39"/>
      <c r="P184" s="39"/>
      <c r="Q184" s="38"/>
    </row>
    <row r="185" spans="1:17" x14ac:dyDescent="0.25">
      <c r="A185" s="3">
        <v>41640</v>
      </c>
      <c r="B185" s="1">
        <f>((SUM(Plan2!B185:B185)/SUM(Plan2!B173:B173))*100)-100</f>
        <v>-17.638621664420711</v>
      </c>
      <c r="C185" s="1">
        <f>((SUM(Plan2!C185:C185)/SUM(Plan2!C173:C173))*100)-100</f>
        <v>1.9541782897488815</v>
      </c>
      <c r="D185" s="1">
        <f>((SUM(Plan2!D185:D185)/SUM(Plan2!D173:D173))*100)-100</f>
        <v>29.33828699081576</v>
      </c>
      <c r="E185" s="1">
        <f>((SUM(Plan2!E185:E185)/SUM(Plan2!E173:E173))*100)-100</f>
        <v>70.086125337752151</v>
      </c>
      <c r="F185" s="1">
        <f>((SUM(Plan2!F185:F185)/SUM(Plan2!F173:F173))*100)-100</f>
        <v>19.652971210566974</v>
      </c>
      <c r="G185" s="1">
        <f>((SUM(Plan2!G185:G185)/SUM(Plan2!G173:G173))*100)-100</f>
        <v>55.911298597656241</v>
      </c>
      <c r="H185" s="1">
        <f>((SUM(Plan2!H185:H185)/SUM(Plan2!H173:H173))*100)-100</f>
        <v>-4.50048831058254</v>
      </c>
      <c r="I185" s="1">
        <f>((SUM(Plan2!I185:I185)/SUM(Plan2!I173:I173))*100)-100</f>
        <v>14.133417201190852</v>
      </c>
      <c r="J185" s="1">
        <f>((SUM(Plan2!J185:J185)/SUM(Plan2!J173:J173))*100)-100</f>
        <v>7.5583601370419018</v>
      </c>
      <c r="K185" s="44"/>
      <c r="L185" s="39"/>
      <c r="M185" s="39"/>
      <c r="N185" s="39"/>
      <c r="O185" s="39"/>
      <c r="P185" s="39"/>
      <c r="Q185" s="38"/>
    </row>
    <row r="186" spans="1:17" x14ac:dyDescent="0.25">
      <c r="A186" s="3">
        <v>41671</v>
      </c>
      <c r="B186" s="1">
        <f>((SUM(Plan2!B185:B186)/SUM(Plan2!B173:B174))*100)-100</f>
        <v>-8.6740341905691878</v>
      </c>
      <c r="C186" s="1">
        <f>((SUM(Plan2!C185:C186)/SUM(Plan2!C173:C174))*100)-100</f>
        <v>14.954331128247105</v>
      </c>
      <c r="D186" s="1">
        <f>((SUM(Plan2!D185:D186)/SUM(Plan2!D173:D174))*100)-100</f>
        <v>16.650216186792861</v>
      </c>
      <c r="E186" s="1">
        <f>((SUM(Plan2!E185:E186)/SUM(Plan2!E173:E174))*100)-100</f>
        <v>65.247674578025084</v>
      </c>
      <c r="F186" s="1">
        <f>((SUM(Plan2!F185:F186)/SUM(Plan2!F173:F174))*100)-100</f>
        <v>24.232233015416639</v>
      </c>
      <c r="G186" s="1">
        <f>((SUM(Plan2!G185:G186)/SUM(Plan2!G173:G174))*100)-100</f>
        <v>37.445512989190291</v>
      </c>
      <c r="H186" s="1">
        <f>((SUM(Plan2!H185:H186)/SUM(Plan2!H173:H174))*100)-100</f>
        <v>-16.75149132795579</v>
      </c>
      <c r="I186" s="1">
        <f>((SUM(Plan2!I185:I186)/SUM(Plan2!I173:I174))*100)-100</f>
        <v>14.495130096055647</v>
      </c>
      <c r="J186" s="1">
        <f>((SUM(Plan2!J185:J186)/SUM(Plan2!J173:J174))*100)-100</f>
        <v>8.8844568847947727</v>
      </c>
      <c r="K186" s="44"/>
      <c r="L186" s="39"/>
      <c r="M186" s="39"/>
      <c r="N186" s="39"/>
      <c r="O186" s="39"/>
      <c r="P186" s="39"/>
      <c r="Q186" s="38"/>
    </row>
    <row r="187" spans="1:17" x14ac:dyDescent="0.25">
      <c r="A187" s="3">
        <v>41699</v>
      </c>
      <c r="B187" s="1">
        <f>((SUM(Plan2!B185:B187)/SUM(Plan2!B173:B175))*100)-100</f>
        <v>-2.3621658575255395</v>
      </c>
      <c r="C187" s="1">
        <f>((SUM(Plan2!C185:C187)/SUM(Plan2!C173:C175))*100)-100</f>
        <v>9.2127420749140754</v>
      </c>
      <c r="D187" s="1">
        <f>((SUM(Plan2!D185:D187)/SUM(Plan2!D173:D175))*100)-100</f>
        <v>16.63373365063903</v>
      </c>
      <c r="E187" s="1">
        <f>((SUM(Plan2!E185:E187)/SUM(Plan2!E173:E175))*100)-100</f>
        <v>102.51518152153082</v>
      </c>
      <c r="F187" s="1">
        <f>((SUM(Plan2!F185:F187)/SUM(Plan2!F173:F175))*100)-100</f>
        <v>20.420149857652547</v>
      </c>
      <c r="G187" s="1">
        <f>((SUM(Plan2!G185:G187)/SUM(Plan2!G173:G175))*100)-100</f>
        <v>34.81071193776171</v>
      </c>
      <c r="H187" s="1">
        <f>((SUM(Plan2!H185:H187)/SUM(Plan2!H173:H175))*100)-100</f>
        <v>-13.931921799768759</v>
      </c>
      <c r="I187" s="1">
        <f>((SUM(Plan2!I185:I187)/SUM(Plan2!I173:I175))*100)-100</f>
        <v>22.89487628479074</v>
      </c>
      <c r="J187" s="1">
        <f>((SUM(Plan2!J185:J187)/SUM(Plan2!J173:J175))*100)-100</f>
        <v>17.31332444145302</v>
      </c>
      <c r="K187" s="44"/>
      <c r="L187" s="39"/>
      <c r="M187" s="39"/>
      <c r="N187" s="39"/>
      <c r="O187" s="39"/>
      <c r="P187" s="39"/>
      <c r="Q187" s="38"/>
    </row>
    <row r="188" spans="1:17" x14ac:dyDescent="0.25">
      <c r="A188" s="3">
        <v>41730</v>
      </c>
      <c r="B188" s="1">
        <f>((SUM(Plan2!B185:B188)/SUM(Plan2!B173:B176))*100)-100</f>
        <v>-3.1562125884834131</v>
      </c>
      <c r="C188" s="1">
        <f>((SUM(Plan2!C185:C188)/SUM(Plan2!C173:C176))*100)-100</f>
        <v>2.9935136851015614</v>
      </c>
      <c r="D188" s="1">
        <f>((SUM(Plan2!D185:D188)/SUM(Plan2!D173:D176))*100)-100</f>
        <v>13.657185013614324</v>
      </c>
      <c r="E188" s="1">
        <f>((SUM(Plan2!E185:E188)/SUM(Plan2!E173:E176))*100)-100</f>
        <v>63.824983779127308</v>
      </c>
      <c r="F188" s="1">
        <f>((SUM(Plan2!F185:F188)/SUM(Plan2!F173:F176))*100)-100</f>
        <v>16.824773286820218</v>
      </c>
      <c r="G188" s="1">
        <f>((SUM(Plan2!G185:G188)/SUM(Plan2!G173:G176))*100)-100</f>
        <v>34.786174651783455</v>
      </c>
      <c r="H188" s="1">
        <f>((SUM(Plan2!H185:H188)/SUM(Plan2!H173:H176))*100)-100</f>
        <v>-10.822876352183201</v>
      </c>
      <c r="I188" s="1">
        <f>((SUM(Plan2!I185:I188)/SUM(Plan2!I173:I176))*100)-100</f>
        <v>13.339168795702577</v>
      </c>
      <c r="J188" s="1">
        <f>((SUM(Plan2!J185:J188)/SUM(Plan2!J173:J176))*100)-100</f>
        <v>9.8331853859601352</v>
      </c>
      <c r="K188" s="44"/>
      <c r="L188" s="39"/>
      <c r="M188" s="39"/>
      <c r="N188" s="39"/>
      <c r="O188" s="39"/>
      <c r="P188" s="39"/>
      <c r="Q188" s="38"/>
    </row>
    <row r="189" spans="1:17" x14ac:dyDescent="0.25">
      <c r="A189" s="3">
        <v>41760</v>
      </c>
      <c r="B189" s="1">
        <f>((SUM(Plan2!B185:B189)/SUM(Plan2!B173:B177))*100)-100</f>
        <v>-2.6670833274784087</v>
      </c>
      <c r="C189" s="1">
        <f>((SUM(Plan2!C185:C189)/SUM(Plan2!C173:C177))*100)-100</f>
        <v>6.278407035854741</v>
      </c>
      <c r="D189" s="1">
        <f>((SUM(Plan2!D185:D189)/SUM(Plan2!D173:D177))*100)-100</f>
        <v>15.682376215199142</v>
      </c>
      <c r="E189" s="1">
        <f>((SUM(Plan2!E185:E189)/SUM(Plan2!E173:E177))*100)-100</f>
        <v>56.320045304254819</v>
      </c>
      <c r="F189" s="1">
        <f>((SUM(Plan2!F185:F189)/SUM(Plan2!F173:F177))*100)-100</f>
        <v>17.926245252861463</v>
      </c>
      <c r="G189" s="1">
        <f>((SUM(Plan2!G185:G189)/SUM(Plan2!G173:G177))*100)-100</f>
        <v>32.49214484676537</v>
      </c>
      <c r="H189" s="1">
        <f>((SUM(Plan2!H185:H189)/SUM(Plan2!H173:H177))*100)-100</f>
        <v>-9.5030661910986822</v>
      </c>
      <c r="I189" s="1">
        <f>((SUM(Plan2!I185:I189)/SUM(Plan2!I173:I177))*100)-100</f>
        <v>11.318246431731424</v>
      </c>
      <c r="J189" s="1">
        <f>((SUM(Plan2!J185:J189)/SUM(Plan2!J173:J177))*100)-100</f>
        <v>7.9935771686490114</v>
      </c>
      <c r="K189" s="44"/>
      <c r="L189" s="39"/>
      <c r="M189" s="39"/>
      <c r="N189" s="39"/>
      <c r="O189" s="39"/>
      <c r="P189" s="39"/>
      <c r="Q189" s="38"/>
    </row>
    <row r="190" spans="1:17" x14ac:dyDescent="0.25">
      <c r="A190" s="3">
        <v>41791</v>
      </c>
      <c r="B190" s="1">
        <f>((SUM(Plan2!B185:B190)/SUM(Plan2!B173:B178))*100)-100</f>
        <v>-2.2901659236477627</v>
      </c>
      <c r="C190" s="1">
        <f>((SUM(Plan2!C185:C190)/SUM(Plan2!C173:C178))*100)-100</f>
        <v>7.2090340662996937</v>
      </c>
      <c r="D190" s="1">
        <f>((SUM(Plan2!D185:D190)/SUM(Plan2!D173:D178))*100)-100</f>
        <v>15.733331661491931</v>
      </c>
      <c r="E190" s="1">
        <f>((SUM(Plan2!E185:E190)/SUM(Plan2!E173:E178))*100)-100</f>
        <v>52.447127981790402</v>
      </c>
      <c r="F190" s="1">
        <f>((SUM(Plan2!F185:F190)/SUM(Plan2!F173:F178))*100)-100</f>
        <v>18.460969659432806</v>
      </c>
      <c r="G190" s="1">
        <f>((SUM(Plan2!G185:G190)/SUM(Plan2!G173:G178))*100)-100</f>
        <v>29.206304591638769</v>
      </c>
      <c r="H190" s="1">
        <f>((SUM(Plan2!H185:H190)/SUM(Plan2!H173:H178))*100)-100</f>
        <v>-7.2678553002254631</v>
      </c>
      <c r="I190" s="1">
        <f>((SUM(Plan2!I185:I190)/SUM(Plan2!I173:I178))*100)-100</f>
        <v>11.658802264082894</v>
      </c>
      <c r="J190" s="1">
        <f>((SUM(Plan2!J185:J190)/SUM(Plan2!J173:J178))*100)-100</f>
        <v>8.5658506715925284</v>
      </c>
      <c r="K190" s="44"/>
      <c r="L190" s="39"/>
      <c r="M190" s="39"/>
      <c r="N190" s="39"/>
      <c r="O190" s="39"/>
      <c r="P190" s="39"/>
      <c r="Q190" s="38"/>
    </row>
    <row r="191" spans="1:17" x14ac:dyDescent="0.25">
      <c r="A191" s="3">
        <v>41821</v>
      </c>
      <c r="B191" s="1">
        <f>((SUM(Plan2!B185:B191)/SUM(Plan2!B173:B179))*100)-100</f>
        <v>-2.444065897613541</v>
      </c>
      <c r="C191" s="1">
        <f>((SUM(Plan2!C185:C191)/SUM(Plan2!C173:C179))*100)-100</f>
        <v>7.0820338161187095</v>
      </c>
      <c r="D191" s="1">
        <f>((SUM(Plan2!D185:D191)/SUM(Plan2!D173:D179))*100)-100</f>
        <v>16.062064517498229</v>
      </c>
      <c r="E191" s="1">
        <f>((SUM(Plan2!E185:E191)/SUM(Plan2!E173:E179))*100)-100</f>
        <v>44.23153534598211</v>
      </c>
      <c r="F191" s="1">
        <f>((SUM(Plan2!F185:F191)/SUM(Plan2!F173:F179))*100)-100</f>
        <v>17.663777816684828</v>
      </c>
      <c r="G191" s="1">
        <f>((SUM(Plan2!G185:G191)/SUM(Plan2!G173:G179))*100)-100</f>
        <v>29.815809912768856</v>
      </c>
      <c r="H191" s="1">
        <f>((SUM(Plan2!H185:H191)/SUM(Plan2!H173:H179))*100)-100</f>
        <v>-5.5230552333337215</v>
      </c>
      <c r="I191" s="1">
        <f>((SUM(Plan2!I185:I191)/SUM(Plan2!I173:I179))*100)-100</f>
        <v>12.159513629115892</v>
      </c>
      <c r="J191" s="1">
        <f>((SUM(Plan2!J185:J191)/SUM(Plan2!J173:J179))*100)-100</f>
        <v>8.5349753175061096</v>
      </c>
      <c r="K191" s="44"/>
      <c r="L191" s="39"/>
      <c r="M191" s="39"/>
      <c r="N191" s="39"/>
      <c r="O191" s="39"/>
      <c r="P191" s="39"/>
      <c r="Q191" s="38"/>
    </row>
    <row r="192" spans="1:17" x14ac:dyDescent="0.25">
      <c r="A192" s="3">
        <v>41852</v>
      </c>
      <c r="B192" s="1">
        <f>((SUM(Plan2!B185:B192)/SUM(Plan2!B173:B180))*100)-100</f>
        <v>-3.0627344865921344</v>
      </c>
      <c r="C192" s="1">
        <f>((SUM(Plan2!C185:C192)/SUM(Plan2!C173:C180))*100)-100</f>
        <v>6.6399505869251954</v>
      </c>
      <c r="D192" s="1">
        <f>((SUM(Plan2!D185:D192)/SUM(Plan2!D173:D180))*100)-100</f>
        <v>15.579084186707661</v>
      </c>
      <c r="E192" s="1">
        <f>((SUM(Plan2!E185:E192)/SUM(Plan2!E173:E180))*100)-100</f>
        <v>29.100234191217538</v>
      </c>
      <c r="F192" s="1">
        <f>((SUM(Plan2!F185:F192)/SUM(Plan2!F173:F180))*100)-100</f>
        <v>15.702998641842498</v>
      </c>
      <c r="G192" s="1">
        <f>((SUM(Plan2!G185:G192)/SUM(Plan2!G173:G180))*100)-100</f>
        <v>29.460137507019198</v>
      </c>
      <c r="H192" s="1">
        <f>((SUM(Plan2!H185:H192)/SUM(Plan2!H173:H180))*100)-100</f>
        <v>0.48989394141803189</v>
      </c>
      <c r="I192" s="1">
        <f>((SUM(Plan2!I185:I192)/SUM(Plan2!I173:I180))*100)-100</f>
        <v>8.2417877531973431</v>
      </c>
      <c r="J192" s="1">
        <f>((SUM(Plan2!J185:J192)/SUM(Plan2!J173:J180))*100)-100</f>
        <v>5.5281308208939208</v>
      </c>
      <c r="K192" s="44"/>
      <c r="L192" s="39"/>
      <c r="M192" s="39"/>
      <c r="N192" s="39"/>
      <c r="O192" s="39"/>
      <c r="P192" s="39"/>
      <c r="Q192" s="38"/>
    </row>
    <row r="193" spans="1:17" x14ac:dyDescent="0.25">
      <c r="A193" s="3">
        <v>41883</v>
      </c>
      <c r="B193" s="1">
        <f>((SUM(Plan2!B185:B193)/SUM(Plan2!B173:B181))*100)-100</f>
        <v>-4.3504275431215831</v>
      </c>
      <c r="C193" s="1">
        <f>((SUM(Plan2!C185:C193)/SUM(Plan2!C173:C181))*100)-100</f>
        <v>6.6819751328666825</v>
      </c>
      <c r="D193" s="1">
        <f>((SUM(Plan2!D185:D193)/SUM(Plan2!D173:D181))*100)-100</f>
        <v>15.01632656937646</v>
      </c>
      <c r="E193" s="1">
        <f>((SUM(Plan2!E185:E193)/SUM(Plan2!E173:E181))*100)-100</f>
        <v>29.593679556904306</v>
      </c>
      <c r="F193" s="1">
        <f>((SUM(Plan2!F185:F193)/SUM(Plan2!F173:F181))*100)-100</f>
        <v>15.742515863960051</v>
      </c>
      <c r="G193" s="1">
        <f>((SUM(Plan2!G185:G193)/SUM(Plan2!G173:G181))*100)-100</f>
        <v>29.796304024404066</v>
      </c>
      <c r="H193" s="1">
        <f>((SUM(Plan2!H185:H193)/SUM(Plan2!H173:H181))*100)-100</f>
        <v>1.0821361355836387</v>
      </c>
      <c r="I193" s="1">
        <f>((SUM(Plan2!I185:I193)/SUM(Plan2!I173:I181))*100)-100</f>
        <v>6.8388692531047468</v>
      </c>
      <c r="J193" s="1">
        <f>((SUM(Plan2!J185:J193)/SUM(Plan2!J173:J181))*100)-100</f>
        <v>4.2634258654162522</v>
      </c>
      <c r="K193" s="44"/>
      <c r="L193" s="39"/>
      <c r="M193" s="39"/>
      <c r="N193" s="39"/>
      <c r="O193" s="39"/>
      <c r="P193" s="39"/>
      <c r="Q193" s="38"/>
    </row>
    <row r="194" spans="1:17" x14ac:dyDescent="0.25">
      <c r="A194" s="3">
        <v>41913</v>
      </c>
      <c r="B194" s="1">
        <f>((SUM(Plan2!B185:B194)/SUM(Plan2!B173:B182))*100)-100</f>
        <v>-4.924697301926912</v>
      </c>
      <c r="C194" s="1">
        <f>((SUM(Plan2!C185:C194)/SUM(Plan2!C173:C182))*100)-100</f>
        <v>6.5202595114515418</v>
      </c>
      <c r="D194" s="1">
        <f>((SUM(Plan2!D185:D194)/SUM(Plan2!D173:D182))*100)-100</f>
        <v>13.665866127682946</v>
      </c>
      <c r="E194" s="1">
        <f>((SUM(Plan2!E185:E194)/SUM(Plan2!E173:E182))*100)-100</f>
        <v>26.323416059512425</v>
      </c>
      <c r="F194" s="1">
        <f>((SUM(Plan2!F185:F194)/SUM(Plan2!F173:F182))*100)-100</f>
        <v>15.315513407360172</v>
      </c>
      <c r="G194" s="1">
        <f>((SUM(Plan2!G185:G194)/SUM(Plan2!G173:G182))*100)-100</f>
        <v>29.455591605125591</v>
      </c>
      <c r="H194" s="1">
        <f>((SUM(Plan2!H185:H194)/SUM(Plan2!H173:H182))*100)-100</f>
        <v>1.362718712187629</v>
      </c>
      <c r="I194" s="1">
        <f>((SUM(Plan2!I185:I194)/SUM(Plan2!I173:I182))*100)-100</f>
        <v>3.6115361625107596</v>
      </c>
      <c r="J194" s="1">
        <f>((SUM(Plan2!J185:J194)/SUM(Plan2!J173:J182))*100)-100</f>
        <v>1.7675365208200446</v>
      </c>
      <c r="K194" s="44"/>
      <c r="L194" s="39"/>
      <c r="M194" s="39"/>
      <c r="N194" s="39"/>
      <c r="O194" s="39"/>
      <c r="P194" s="39"/>
      <c r="Q194" s="38"/>
    </row>
    <row r="195" spans="1:17" x14ac:dyDescent="0.25">
      <c r="A195" s="3">
        <v>41944</v>
      </c>
      <c r="B195" s="1">
        <f>((SUM(Plan2!B185:B195)/SUM(Plan2!B173:B183))*100)-100</f>
        <v>-4.9357810872441945</v>
      </c>
      <c r="C195" s="1">
        <f>((SUM(Plan2!C185:C195)/SUM(Plan2!C173:C183))*100)-100</f>
        <v>6.5963093118560607</v>
      </c>
      <c r="D195" s="1">
        <f>((SUM(Plan2!D185:D195)/SUM(Plan2!D173:D183))*100)-100</f>
        <v>12.400683079409646</v>
      </c>
      <c r="E195" s="1">
        <f>((SUM(Plan2!E185:E195)/SUM(Plan2!E173:E183))*100)-100</f>
        <v>24.843365172347816</v>
      </c>
      <c r="F195" s="1">
        <f>((SUM(Plan2!F185:F195)/SUM(Plan2!F173:F183))*100)-100</f>
        <v>15.399782972797738</v>
      </c>
      <c r="G195" s="1">
        <f>((SUM(Plan2!G185:G195)/SUM(Plan2!G173:G183))*100)-100</f>
        <v>28.456474616031556</v>
      </c>
      <c r="H195" s="1">
        <f>((SUM(Plan2!H185:H195)/SUM(Plan2!H173:H183))*100)-100</f>
        <v>2.7276104186048968</v>
      </c>
      <c r="I195" s="1">
        <f>((SUM(Plan2!I185:I195)/SUM(Plan2!I173:I183))*100)-100</f>
        <v>3.8786930738440333</v>
      </c>
      <c r="J195" s="1">
        <f>((SUM(Plan2!J185:J195)/SUM(Plan2!J173:J183))*100)-100</f>
        <v>1.9592909419752829</v>
      </c>
      <c r="K195" s="44"/>
      <c r="L195" s="39"/>
      <c r="M195" s="39"/>
      <c r="N195" s="39"/>
      <c r="O195" s="39"/>
      <c r="P195" s="39"/>
      <c r="Q195" s="38"/>
    </row>
    <row r="196" spans="1:17" x14ac:dyDescent="0.25">
      <c r="A196" s="3">
        <v>41974</v>
      </c>
      <c r="B196" s="1">
        <f>((SUM(Plan2!B185:B196)/SUM(Plan2!B173:B184))*100)-100</f>
        <v>-4.7591482621053984</v>
      </c>
      <c r="C196" s="1">
        <f>((SUM(Plan2!C185:C196)/SUM(Plan2!C173:C184))*100)-100</f>
        <v>6.61617263399026</v>
      </c>
      <c r="D196" s="1">
        <f>((SUM(Plan2!D185:D196)/SUM(Plan2!D173:D184))*100)-100</f>
        <v>6.8788252919521824</v>
      </c>
      <c r="E196" s="1">
        <f>((SUM(Plan2!E185:E196)/SUM(Plan2!E173:E184))*100)-100</f>
        <v>22.209243204033839</v>
      </c>
      <c r="F196" s="1">
        <f>((SUM(Plan2!F185:F196)/SUM(Plan2!F173:F184))*100)-100</f>
        <v>16.041142308398832</v>
      </c>
      <c r="G196" s="1">
        <f>((SUM(Plan2!G185:G196)/SUM(Plan2!G173:G184))*100)-100</f>
        <v>28.366188910048265</v>
      </c>
      <c r="H196" s="1">
        <f>((SUM(Plan2!H185:H196)/SUM(Plan2!H173:H184))*100)-100</f>
        <v>3.0733096723034805</v>
      </c>
      <c r="I196" s="1">
        <f>((SUM(Plan2!I185:I196)/SUM(Plan2!I173:I184))*100)-100</f>
        <v>4.6160141903759637</v>
      </c>
      <c r="J196" s="1">
        <f>((SUM(Plan2!J185:J196)/SUM(Plan2!J173:J184))*100)-100</f>
        <v>2.5859922595628575</v>
      </c>
      <c r="K196" s="44"/>
      <c r="L196" s="39"/>
      <c r="M196" s="39"/>
      <c r="N196" s="39"/>
      <c r="O196" s="39"/>
      <c r="P196" s="39"/>
      <c r="Q196" s="38"/>
    </row>
    <row r="197" spans="1:17" x14ac:dyDescent="0.25">
      <c r="A197" s="3">
        <v>42005</v>
      </c>
      <c r="B197" s="1">
        <f>((SUM(Plan2!B197:B197)/SUM(Plan2!B185:B185))*100)-100</f>
        <v>-3.4890782756496321</v>
      </c>
      <c r="C197" s="1">
        <f>((SUM(Plan2!C197:C197)/SUM(Plan2!C185:C185))*100)-100</f>
        <v>-9.7792889951610107</v>
      </c>
      <c r="D197" s="1">
        <f>((SUM(Plan2!D197:D197)/SUM(Plan2!D185:D185))*100)-100</f>
        <v>7.0183435674931616</v>
      </c>
      <c r="E197" s="1">
        <f>((SUM(Plan2!E197:E197)/SUM(Plan2!E185:E185))*100)-100</f>
        <v>32.829006736497064</v>
      </c>
      <c r="F197" s="1">
        <f>((SUM(Plan2!F197:F197)/SUM(Plan2!F185:F185))*100)-100</f>
        <v>-4.748813062622645</v>
      </c>
      <c r="G197" s="1">
        <f>((SUM(Plan2!G197:G197)/SUM(Plan2!G185:G185))*100)-100</f>
        <v>-5.0554672056067318</v>
      </c>
      <c r="H197" s="1">
        <f>((SUM(Plan2!H197:H197)/SUM(Plan2!H185:H185))*100)-100</f>
        <v>4.1304155594063445</v>
      </c>
      <c r="I197" s="1">
        <f>((SUM(Plan2!I197:I197)/SUM(Plan2!I185:I185))*100)-100</f>
        <v>-17.186066403591553</v>
      </c>
      <c r="J197" s="1">
        <f>((SUM(Plan2!J197:J197)/SUM(Plan2!J185:J185))*100)-100</f>
        <v>-13.544620548295498</v>
      </c>
      <c r="K197" s="44"/>
      <c r="L197" s="39"/>
      <c r="M197" s="39"/>
      <c r="N197" s="39"/>
      <c r="O197" s="39"/>
      <c r="P197" s="39"/>
      <c r="Q197" s="38"/>
    </row>
    <row r="198" spans="1:17" x14ac:dyDescent="0.25">
      <c r="A198" s="3">
        <v>42036</v>
      </c>
      <c r="B198" s="1">
        <f>((SUM(Plan2!B197:B198)/SUM(Plan2!B185:B186))*100)-100</f>
        <v>-3.584875574956726</v>
      </c>
      <c r="C198" s="1">
        <f>((SUM(Plan2!C197:C198)/SUM(Plan2!C185:C186))*100)-100</f>
        <v>-0.57183241783431527</v>
      </c>
      <c r="D198" s="1">
        <f>((SUM(Plan2!D197:D198)/SUM(Plan2!D185:D186))*100)-100</f>
        <v>6.3687608078938354</v>
      </c>
      <c r="E198" s="1">
        <f>((SUM(Plan2!E197:E198)/SUM(Plan2!E185:E186))*100)-100</f>
        <v>1.8871309687193474</v>
      </c>
      <c r="F198" s="1">
        <f>((SUM(Plan2!F197:F198)/SUM(Plan2!F185:F186))*100)-100</f>
        <v>-6.9200512641270677</v>
      </c>
      <c r="G198" s="1">
        <f>((SUM(Plan2!G197:G198)/SUM(Plan2!G185:G186))*100)-100</f>
        <v>-7.4530080340028775</v>
      </c>
      <c r="H198" s="1">
        <f>((SUM(Plan2!H197:H198)/SUM(Plan2!H185:H186))*100)-100</f>
        <v>18.305009067272394</v>
      </c>
      <c r="I198" s="1">
        <f>((SUM(Plan2!I197:I198)/SUM(Plan2!I185:I186))*100)-100</f>
        <v>-13.218569751481837</v>
      </c>
      <c r="J198" s="1">
        <f>((SUM(Plan2!J197:J198)/SUM(Plan2!J185:J186))*100)-100</f>
        <v>-10.953881856183713</v>
      </c>
      <c r="K198" s="44"/>
      <c r="L198" s="39"/>
      <c r="M198" s="39"/>
      <c r="N198" s="39"/>
      <c r="O198" s="39"/>
      <c r="P198" s="39"/>
      <c r="Q198" s="38"/>
    </row>
    <row r="199" spans="1:17" x14ac:dyDescent="0.25">
      <c r="A199" s="3">
        <v>42064</v>
      </c>
      <c r="B199" s="1">
        <f>((SUM(Plan2!B197:B199)/SUM(Plan2!B185:B187))*100)-100</f>
        <v>-7.799571847446046</v>
      </c>
      <c r="C199" s="1">
        <f>((SUM(Plan2!C197:C199)/SUM(Plan2!C185:C187))*100)-100</f>
        <v>12.695060472979279</v>
      </c>
      <c r="D199" s="1">
        <f>((SUM(Plan2!D197:D199)/SUM(Plan2!D185:D187))*100)-100</f>
        <v>6.6984933829016882</v>
      </c>
      <c r="E199" s="1">
        <f>((SUM(Plan2!E197:E199)/SUM(Plan2!E185:E187))*100)-100</f>
        <v>-29.868479486181684</v>
      </c>
      <c r="F199" s="1">
        <f>((SUM(Plan2!F197:F199)/SUM(Plan2!F185:F187))*100)-100</f>
        <v>-1.3210173909212841</v>
      </c>
      <c r="G199" s="1">
        <f>((SUM(Plan2!G197:G199)/SUM(Plan2!G185:G187))*100)-100</f>
        <v>-3.3017563765145326</v>
      </c>
      <c r="H199" s="1">
        <f>((SUM(Plan2!H197:H199)/SUM(Plan2!H185:H187))*100)-100</f>
        <v>6.2972756729593868</v>
      </c>
      <c r="I199" s="1">
        <f>((SUM(Plan2!I197:I199)/SUM(Plan2!I185:I187))*100)-100</f>
        <v>-17.943648776042707</v>
      </c>
      <c r="J199" s="1">
        <f>((SUM(Plan2!J197:J199)/SUM(Plan2!J185:J187))*100)-100</f>
        <v>-16.164504811350113</v>
      </c>
      <c r="K199" s="44"/>
      <c r="L199" s="39"/>
      <c r="M199" s="39"/>
      <c r="N199" s="39"/>
      <c r="O199" s="39"/>
      <c r="P199" s="39"/>
      <c r="Q199" s="38"/>
    </row>
    <row r="200" spans="1:17" x14ac:dyDescent="0.25">
      <c r="A200" s="3">
        <v>42095</v>
      </c>
      <c r="B200" s="1">
        <f>((SUM(Plan2!B197:B200)/SUM(Plan2!B185:B188))*100)-100</f>
        <v>-5.2499401470172984</v>
      </c>
      <c r="C200" s="1">
        <f>((SUM(Plan2!C197:C200)/SUM(Plan2!C185:C188))*100)-100</f>
        <v>2.520072340153277</v>
      </c>
      <c r="D200" s="1">
        <f>((SUM(Plan2!D197:D200)/SUM(Plan2!D185:D188))*100)-100</f>
        <v>6.390327400324594</v>
      </c>
      <c r="E200" s="1">
        <f>((SUM(Plan2!E197:E200)/SUM(Plan2!E185:E188))*100)-100</f>
        <v>-29.018416977363543</v>
      </c>
      <c r="F200" s="1">
        <f>((SUM(Plan2!F197:F200)/SUM(Plan2!F185:F188))*100)-100</f>
        <v>-1.3610253620503698</v>
      </c>
      <c r="G200" s="1">
        <f>((SUM(Plan2!G197:G200)/SUM(Plan2!G185:G188))*100)-100</f>
        <v>-1.7018655153275262</v>
      </c>
      <c r="H200" s="1">
        <f>((SUM(Plan2!H197:H200)/SUM(Plan2!H185:H188))*100)-100</f>
        <v>-1.0353600720602145</v>
      </c>
      <c r="I200" s="1">
        <f>((SUM(Plan2!I197:I200)/SUM(Plan2!I185:I188))*100)-100</f>
        <v>-13.654248881744252</v>
      </c>
      <c r="J200" s="1">
        <f>((SUM(Plan2!J197:J200)/SUM(Plan2!J185:J188))*100)-100</f>
        <v>-12.08340673194742</v>
      </c>
      <c r="K200" s="44"/>
      <c r="L200" s="39"/>
      <c r="M200" s="39"/>
      <c r="N200" s="39"/>
      <c r="O200" s="39"/>
      <c r="P200" s="39"/>
      <c r="Q200" s="38"/>
    </row>
    <row r="201" spans="1:17" x14ac:dyDescent="0.25">
      <c r="A201" s="3">
        <v>42125</v>
      </c>
      <c r="B201" s="1">
        <f>((SUM(Plan2!B197:B201)/SUM(Plan2!B185:B189))*100)-100</f>
        <v>-5.9739407198199643</v>
      </c>
      <c r="C201" s="1">
        <f>((SUM(Plan2!C197:C201)/SUM(Plan2!C185:C189))*100)-100</f>
        <v>-2.1097991997240513</v>
      </c>
      <c r="D201" s="1">
        <f>((SUM(Plan2!D197:D201)/SUM(Plan2!D185:D189))*100)-100</f>
        <v>2.6726715212742675</v>
      </c>
      <c r="E201" s="1">
        <f>((SUM(Plan2!E197:E201)/SUM(Plan2!E185:E189))*100)-100</f>
        <v>-18.515719979461124</v>
      </c>
      <c r="F201" s="1">
        <f>((SUM(Plan2!F197:F201)/SUM(Plan2!F185:F189))*100)-100</f>
        <v>-2.4944091004472426</v>
      </c>
      <c r="G201" s="1">
        <f>((SUM(Plan2!G197:G201)/SUM(Plan2!G185:G189))*100)-100</f>
        <v>-2.1895335421961022</v>
      </c>
      <c r="H201" s="1">
        <f>((SUM(Plan2!H197:H201)/SUM(Plan2!H185:H189))*100)-100</f>
        <v>-13.920160608295944</v>
      </c>
      <c r="I201" s="1">
        <f>((SUM(Plan2!I197:I201)/SUM(Plan2!I185:I189))*100)-100</f>
        <v>-13.228700426156124</v>
      </c>
      <c r="J201" s="1">
        <f>((SUM(Plan2!J197:J201)/SUM(Plan2!J185:J189))*100)-100</f>
        <v>-11.718682813346277</v>
      </c>
      <c r="K201" s="44"/>
      <c r="L201" s="39"/>
      <c r="M201" s="39"/>
      <c r="N201" s="39"/>
      <c r="O201" s="39"/>
      <c r="P201" s="39"/>
      <c r="Q201" s="38"/>
    </row>
    <row r="202" spans="1:17" x14ac:dyDescent="0.25">
      <c r="A202" s="3">
        <v>42156</v>
      </c>
      <c r="B202" s="1">
        <f>((SUM(Plan2!B197:B202)/SUM(Plan2!B185:B190))*100)-100</f>
        <v>-6.4043325186981832</v>
      </c>
      <c r="C202" s="1">
        <f>((SUM(Plan2!C197:C202)/SUM(Plan2!C185:C190))*100)-100</f>
        <v>-1.6639738522301286</v>
      </c>
      <c r="D202" s="1">
        <f>((SUM(Plan2!D197:D202)/SUM(Plan2!D185:D190))*100)-100</f>
        <v>1.6233453870180057</v>
      </c>
      <c r="E202" s="1">
        <f>((SUM(Plan2!E197:E202)/SUM(Plan2!E185:E190))*100)-100</f>
        <v>-7.3636899995059224</v>
      </c>
      <c r="F202" s="1">
        <f>((SUM(Plan2!F197:F202)/SUM(Plan2!F185:F190))*100)-100</f>
        <v>-1.4744286022187794</v>
      </c>
      <c r="G202" s="1">
        <f>((SUM(Plan2!G197:G202)/SUM(Plan2!G185:G190))*100)-100</f>
        <v>-0.35197879461192372</v>
      </c>
      <c r="H202" s="1">
        <f>((SUM(Plan2!H197:H202)/SUM(Plan2!H185:H190))*100)-100</f>
        <v>-16.00408059107032</v>
      </c>
      <c r="I202" s="1">
        <f>((SUM(Plan2!I197:I202)/SUM(Plan2!I185:I190))*100)-100</f>
        <v>-13.339567466924365</v>
      </c>
      <c r="J202" s="1">
        <f>((SUM(Plan2!J197:J202)/SUM(Plan2!J185:J190))*100)-100</f>
        <v>-11.917765911336872</v>
      </c>
      <c r="K202" s="44"/>
      <c r="L202" s="39"/>
      <c r="M202" s="39"/>
      <c r="N202" s="39"/>
      <c r="O202" s="39"/>
      <c r="P202" s="39"/>
      <c r="Q202" s="38"/>
    </row>
    <row r="203" spans="1:17" x14ac:dyDescent="0.25">
      <c r="A203" s="3">
        <v>42186</v>
      </c>
      <c r="B203" s="1">
        <f>((SUM(Plan2!B197:B203)/SUM(Plan2!B185:B191))*100)-100</f>
        <v>-5.2606284510743961</v>
      </c>
      <c r="C203" s="1">
        <f>((SUM(Plan2!C197:C203)/SUM(Plan2!C185:C191))*100)-100</f>
        <v>-1.438459114250918</v>
      </c>
      <c r="D203" s="1">
        <f>((SUM(Plan2!D197:D203)/SUM(Plan2!D185:D191))*100)-100</f>
        <v>-0.39182627081899568</v>
      </c>
      <c r="E203" s="1">
        <f>((SUM(Plan2!E197:E203)/SUM(Plan2!E185:E191))*100)-100</f>
        <v>1.7510448728600352</v>
      </c>
      <c r="F203" s="1">
        <f>((SUM(Plan2!F197:F203)/SUM(Plan2!F185:F191))*100)-100</f>
        <v>-1.40423795564557</v>
      </c>
      <c r="G203" s="1">
        <f>((SUM(Plan2!G197:G203)/SUM(Plan2!G185:G191))*100)-100</f>
        <v>-0.8354323156637804</v>
      </c>
      <c r="H203" s="1">
        <f>((SUM(Plan2!H197:H203)/SUM(Plan2!H185:H191))*100)-100</f>
        <v>-17.152103287465749</v>
      </c>
      <c r="I203" s="1">
        <f>((SUM(Plan2!I197:I203)/SUM(Plan2!I185:I191))*100)-100</f>
        <v>-12.834251994650174</v>
      </c>
      <c r="J203" s="1">
        <f>((SUM(Plan2!J197:J203)/SUM(Plan2!J185:J191))*100)-100</f>
        <v>-11.106628844616282</v>
      </c>
      <c r="K203" s="44"/>
      <c r="L203" s="39"/>
      <c r="M203" s="39"/>
      <c r="N203" s="39"/>
      <c r="O203" s="39"/>
      <c r="P203" s="39"/>
      <c r="Q203" s="38"/>
    </row>
    <row r="204" spans="1:17" x14ac:dyDescent="0.25">
      <c r="A204" s="3">
        <v>42217</v>
      </c>
      <c r="B204" s="1">
        <f>((SUM(Plan2!B197:B204)/SUM(Plan2!B185:B192))*100)-100</f>
        <v>-4.3211161241923435</v>
      </c>
      <c r="C204" s="1">
        <f>((SUM(Plan2!C197:C204)/SUM(Plan2!C185:C192))*100)-100</f>
        <v>-1.4028927671039071</v>
      </c>
      <c r="D204" s="1">
        <f>((SUM(Plan2!D197:D204)/SUM(Plan2!D185:D192))*100)-100</f>
        <v>-1.2975256882383945</v>
      </c>
      <c r="E204" s="1">
        <f>((SUM(Plan2!E197:E204)/SUM(Plan2!E185:E192))*100)-100</f>
        <v>9.7603976686213798</v>
      </c>
      <c r="F204" s="1">
        <f>((SUM(Plan2!F197:F204)/SUM(Plan2!F185:F192))*100)-100</f>
        <v>-1.5576247177336455</v>
      </c>
      <c r="G204" s="1">
        <f>((SUM(Plan2!G197:G204)/SUM(Plan2!G185:G192))*100)-100</f>
        <v>-1.8134013396586539</v>
      </c>
      <c r="H204" s="1">
        <f>((SUM(Plan2!H197:H204)/SUM(Plan2!H185:H192))*100)-100</f>
        <v>-21.062708672684238</v>
      </c>
      <c r="I204" s="1">
        <f>((SUM(Plan2!I197:I204)/SUM(Plan2!I185:I192))*100)-100</f>
        <v>-12.511148671643042</v>
      </c>
      <c r="J204" s="1">
        <f>((SUM(Plan2!J197:J204)/SUM(Plan2!J185:J192))*100)-100</f>
        <v>-10.523594396646246</v>
      </c>
      <c r="K204" s="44"/>
      <c r="L204" s="39"/>
      <c r="M204" s="39"/>
      <c r="N204" s="39"/>
      <c r="O204" s="39"/>
      <c r="P204" s="39"/>
      <c r="Q204" s="38"/>
    </row>
    <row r="205" spans="1:17" x14ac:dyDescent="0.25">
      <c r="A205" s="3">
        <v>42248</v>
      </c>
      <c r="B205" s="1">
        <f>((SUM(Plan2!B197:B205)/SUM(Plan2!B185:B193))*100)-100</f>
        <v>-3.0677494743911495</v>
      </c>
      <c r="C205" s="1">
        <f>((SUM(Plan2!C197:C205)/SUM(Plan2!C185:C193))*100)-100</f>
        <v>-1.7598284005305516</v>
      </c>
      <c r="D205" s="1">
        <f>((SUM(Plan2!D197:D205)/SUM(Plan2!D185:D193))*100)-100</f>
        <v>-1.9925780158588964</v>
      </c>
      <c r="E205" s="1">
        <f>((SUM(Plan2!E197:E205)/SUM(Plan2!E185:E193))*100)-100</f>
        <v>19.408214949308359</v>
      </c>
      <c r="F205" s="1">
        <f>((SUM(Plan2!F197:F205)/SUM(Plan2!F185:F193))*100)-100</f>
        <v>-3.2085765621469875</v>
      </c>
      <c r="G205" s="1">
        <f>((SUM(Plan2!G197:G205)/SUM(Plan2!G185:G193))*100)-100</f>
        <v>-2.8516620636324035</v>
      </c>
      <c r="H205" s="1">
        <f>((SUM(Plan2!H197:H205)/SUM(Plan2!H185:H193))*100)-100</f>
        <v>-21.507933902314008</v>
      </c>
      <c r="I205" s="1">
        <f>((SUM(Plan2!I197:I205)/SUM(Plan2!I185:I193))*100)-100</f>
        <v>-9.9652976941600855</v>
      </c>
      <c r="J205" s="1">
        <f>((SUM(Plan2!J197:J205)/SUM(Plan2!J185:J193))*100)-100</f>
        <v>-7.6023232865313304</v>
      </c>
      <c r="K205" s="44"/>
      <c r="L205" s="39"/>
      <c r="M205" s="39"/>
      <c r="N205" s="39"/>
      <c r="O205" s="39"/>
      <c r="P205" s="39"/>
      <c r="Q205" s="38"/>
    </row>
    <row r="206" spans="1:17" x14ac:dyDescent="0.25">
      <c r="A206" s="3">
        <v>42278</v>
      </c>
      <c r="B206" s="1">
        <f>((SUM(Plan2!B197:B206)/SUM(Plan2!B185:B194))*100)-100</f>
        <v>-4.0278406375931439</v>
      </c>
      <c r="C206" s="1">
        <f>((SUM(Plan2!C197:C206)/SUM(Plan2!C185:C194))*100)-100</f>
        <v>-2.1560851790257232</v>
      </c>
      <c r="D206" s="1">
        <f>((SUM(Plan2!D197:D206)/SUM(Plan2!D185:D194))*100)-100</f>
        <v>-2.7873191899575289</v>
      </c>
      <c r="E206" s="1">
        <f>((SUM(Plan2!E197:E206)/SUM(Plan2!E185:E194))*100)-100</f>
        <v>17.367041682168008</v>
      </c>
      <c r="F206" s="1">
        <f>((SUM(Plan2!F197:F206)/SUM(Plan2!F185:F194))*100)-100</f>
        <v>-4.6320680594049435</v>
      </c>
      <c r="G206" s="1">
        <f>((SUM(Plan2!G197:G206)/SUM(Plan2!G185:G194))*100)-100</f>
        <v>-2.2705416289283704</v>
      </c>
      <c r="H206" s="1">
        <f>((SUM(Plan2!H197:H206)/SUM(Plan2!H185:H194))*100)-100</f>
        <v>-22.440153647259081</v>
      </c>
      <c r="I206" s="1">
        <f>((SUM(Plan2!I197:I206)/SUM(Plan2!I185:I194))*100)-100</f>
        <v>-8.8530615103545074</v>
      </c>
      <c r="J206" s="1">
        <f>((SUM(Plan2!J197:J206)/SUM(Plan2!J185:J194))*100)-100</f>
        <v>-7.0420578268313818</v>
      </c>
      <c r="K206" s="44"/>
      <c r="L206" s="39"/>
      <c r="M206" s="39"/>
      <c r="N206" s="39"/>
      <c r="O206" s="39"/>
      <c r="P206" s="39"/>
      <c r="Q206" s="38"/>
    </row>
    <row r="207" spans="1:17" x14ac:dyDescent="0.25">
      <c r="A207" s="3">
        <v>42309</v>
      </c>
      <c r="B207" s="1">
        <f>((SUM(Plan2!B197:B207)/SUM(Plan2!B185:B195))*100)-100</f>
        <v>-4.4200720167795708</v>
      </c>
      <c r="C207" s="1">
        <f>((SUM(Plan2!C197:C207)/SUM(Plan2!C185:C195))*100)-100</f>
        <v>-2.2185165650161309</v>
      </c>
      <c r="D207" s="1">
        <f>((SUM(Plan2!D197:D207)/SUM(Plan2!D185:D195))*100)-100</f>
        <v>-3.7540516247707529</v>
      </c>
      <c r="E207" s="1">
        <f>((SUM(Plan2!E197:E207)/SUM(Plan2!E185:E195))*100)-100</f>
        <v>19.478295722022821</v>
      </c>
      <c r="F207" s="1">
        <f>((SUM(Plan2!F197:F207)/SUM(Plan2!F185:F195))*100)-100</f>
        <v>-4.7923608026497675</v>
      </c>
      <c r="G207" s="1">
        <f>((SUM(Plan2!G197:G207)/SUM(Plan2!G185:G195))*100)-100</f>
        <v>-3.1150269765365266</v>
      </c>
      <c r="H207" s="1">
        <f>((SUM(Plan2!H197:H207)/SUM(Plan2!H185:H195))*100)-100</f>
        <v>-26.198471806161507</v>
      </c>
      <c r="I207" s="1">
        <f>((SUM(Plan2!I197:I207)/SUM(Plan2!I185:I195))*100)-100</f>
        <v>-9.9537911312566223</v>
      </c>
      <c r="J207" s="1">
        <f>((SUM(Plan2!J197:J207)/SUM(Plan2!J185:J195))*100)-100</f>
        <v>-8.0766548570933736</v>
      </c>
      <c r="K207" s="44"/>
      <c r="L207" s="39"/>
      <c r="M207" s="39"/>
      <c r="N207" s="39"/>
      <c r="O207" s="39"/>
      <c r="P207" s="39"/>
      <c r="Q207" s="38"/>
    </row>
    <row r="208" spans="1:17" x14ac:dyDescent="0.25">
      <c r="A208" s="3">
        <v>42339</v>
      </c>
      <c r="B208" s="1">
        <f>((SUM(Plan2!B197:B208)/SUM(Plan2!B185:B196))*100)-100</f>
        <v>-5.0527218824437057</v>
      </c>
      <c r="C208" s="1">
        <f>((SUM(Plan2!C197:C208)/SUM(Plan2!C185:C196))*100)-100</f>
        <v>-2.2692210061264291</v>
      </c>
      <c r="D208" s="1">
        <f>((SUM(Plan2!D197:D208)/SUM(Plan2!D185:D196))*100)-100</f>
        <v>-1.930614637001284</v>
      </c>
      <c r="E208" s="1">
        <f>((SUM(Plan2!E197:E208)/SUM(Plan2!E185:E196))*100)-100</f>
        <v>37.445558011050849</v>
      </c>
      <c r="F208" s="1">
        <f>((SUM(Plan2!F197:F208)/SUM(Plan2!F185:F196))*100)-100</f>
        <v>-5.5070875693698014</v>
      </c>
      <c r="G208" s="1">
        <f>((SUM(Plan2!G197:G208)/SUM(Plan2!G185:G196))*100)-100</f>
        <v>-3.5013063768654149</v>
      </c>
      <c r="H208" s="1">
        <f>((SUM(Plan2!H197:H208)/SUM(Plan2!H185:H196))*100)-100</f>
        <v>-26.820667890804657</v>
      </c>
      <c r="I208" s="1">
        <f>((SUM(Plan2!I197:I208)/SUM(Plan2!I185:I196))*100)-100</f>
        <v>-10.618259737648771</v>
      </c>
      <c r="J208" s="1">
        <f>((SUM(Plan2!J197:J208)/SUM(Plan2!J185:J196))*100)-100</f>
        <v>-8.9198741138496729</v>
      </c>
      <c r="K208" s="44"/>
      <c r="L208" s="39"/>
      <c r="M208" s="39"/>
      <c r="N208" s="39"/>
      <c r="O208" s="39"/>
      <c r="P208" s="39"/>
      <c r="Q208" s="38"/>
    </row>
    <row r="209" spans="1:17" x14ac:dyDescent="0.25">
      <c r="A209" s="3">
        <v>42370</v>
      </c>
      <c r="B209" s="1">
        <f>((SUM(Plan2!B209:B209)/SUM(Plan2!B197:B197))*100)-100</f>
        <v>-4.9098757509107713</v>
      </c>
      <c r="C209" s="1">
        <f>((SUM(Plan2!C209:C209)/SUM(Plan2!C197:C197))*100)-100</f>
        <v>-6.5308152107893136</v>
      </c>
      <c r="D209" s="1">
        <f>((SUM(Plan2!D209:D209)/SUM(Plan2!D197:D197))*100)-100</f>
        <v>-30.245957413582929</v>
      </c>
      <c r="E209" s="1">
        <f>((SUM(Plan2!E209:E209)/SUM(Plan2!E197:E197))*100)-100</f>
        <v>-13.587804039805505</v>
      </c>
      <c r="F209" s="1">
        <f>((SUM(Plan2!F209:F209)/SUM(Plan2!F197:F197))*100)-100</f>
        <v>-17.288485720661299</v>
      </c>
      <c r="G209" s="1">
        <f>((SUM(Plan2!G209:G209)/SUM(Plan2!G197:G197))*100)-100</f>
        <v>-21.155312146121673</v>
      </c>
      <c r="H209" s="1">
        <f>((SUM(Plan2!H209:H209)/SUM(Plan2!H197:H197))*100)-100</f>
        <v>-43.862029252832656</v>
      </c>
      <c r="I209" s="1">
        <f>((SUM(Plan2!I209:I209)/SUM(Plan2!I197:I197))*100)-100</f>
        <v>-8.7157429248016456</v>
      </c>
      <c r="J209" s="1">
        <f>((SUM(Plan2!J209:J209)/SUM(Plan2!J197:J197))*100)-100</f>
        <v>-8.3875151150520537</v>
      </c>
      <c r="K209" s="44"/>
      <c r="L209" s="39"/>
      <c r="M209" s="39"/>
      <c r="N209" s="39"/>
      <c r="O209" s="39"/>
      <c r="P209" s="39"/>
      <c r="Q209" s="38"/>
    </row>
    <row r="210" spans="1:17" x14ac:dyDescent="0.25">
      <c r="A210" s="3">
        <v>42401</v>
      </c>
      <c r="B210" s="1">
        <f>((SUM(Plan2!B209:B210)/SUM(Plan2!B197:B198))*100)-100</f>
        <v>-6.7036697388757744</v>
      </c>
      <c r="C210" s="1">
        <f>((SUM(Plan2!C209:C210)/SUM(Plan2!C197:C198))*100)-100</f>
        <v>8.606838049634618</v>
      </c>
      <c r="D210" s="1">
        <f>((SUM(Plan2!D209:D210)/SUM(Plan2!D197:D198))*100)-100</f>
        <v>-14.596440374507267</v>
      </c>
      <c r="E210" s="1">
        <f>((SUM(Plan2!E209:E210)/SUM(Plan2!E197:E198))*100)-100</f>
        <v>44.898533859764996</v>
      </c>
      <c r="F210" s="1">
        <f>((SUM(Plan2!F209:F210)/SUM(Plan2!F197:F198))*100)-100</f>
        <v>-11.452435520852504</v>
      </c>
      <c r="G210" s="1">
        <f>((SUM(Plan2!G209:G210)/SUM(Plan2!G197:G198))*100)-100</f>
        <v>-11.90413916303109</v>
      </c>
      <c r="H210" s="1">
        <f>((SUM(Plan2!H209:H210)/SUM(Plan2!H197:H198))*100)-100</f>
        <v>-50.763668513321008</v>
      </c>
      <c r="I210" s="1">
        <f>((SUM(Plan2!I209:I210)/SUM(Plan2!I197:I198))*100)-100</f>
        <v>-11.872643388425047</v>
      </c>
      <c r="J210" s="1">
        <f>((SUM(Plan2!J209:J210)/SUM(Plan2!J197:J198))*100)-100</f>
        <v>-10.715767052003059</v>
      </c>
      <c r="K210" s="44"/>
      <c r="L210" s="39"/>
      <c r="M210" s="39"/>
      <c r="N210" s="39"/>
      <c r="O210" s="39"/>
      <c r="P210" s="39"/>
      <c r="Q210" s="38"/>
    </row>
    <row r="211" spans="1:17" x14ac:dyDescent="0.25">
      <c r="A211" s="3">
        <v>42430</v>
      </c>
      <c r="B211" s="1">
        <f>((SUM(Plan2!B209:B211)/SUM(Plan2!B197:B199))*100)-100</f>
        <v>-5.6185852969893517</v>
      </c>
      <c r="C211" s="1">
        <f>((SUM(Plan2!C209:C211)/SUM(Plan2!C197:C199))*100)-100</f>
        <v>-6.2399134584817659</v>
      </c>
      <c r="D211" s="1">
        <f>((SUM(Plan2!D209:D211)/SUM(Plan2!D197:D199))*100)-100</f>
        <v>-14.514314313535976</v>
      </c>
      <c r="E211" s="1">
        <f>((SUM(Plan2!E209:E211)/SUM(Plan2!E197:E199))*100)-100</f>
        <v>41.923763521965071</v>
      </c>
      <c r="F211" s="1">
        <f>((SUM(Plan2!F209:F211)/SUM(Plan2!F197:F199))*100)-100</f>
        <v>-10.709794126357735</v>
      </c>
      <c r="G211" s="1">
        <f>((SUM(Plan2!G209:G211)/SUM(Plan2!G197:G199))*100)-100</f>
        <v>-13.624665291192102</v>
      </c>
      <c r="H211" s="1">
        <f>((SUM(Plan2!H209:H211)/SUM(Plan2!H197:H199))*100)-100</f>
        <v>-48.698994013810839</v>
      </c>
      <c r="I211" s="1">
        <f>((SUM(Plan2!I209:I211)/SUM(Plan2!I197:I199))*100)-100</f>
        <v>-10.013267188186731</v>
      </c>
      <c r="J211" s="1">
        <f>((SUM(Plan2!J209:J211)/SUM(Plan2!J197:J199))*100)-100</f>
        <v>-9.1097917251069873</v>
      </c>
      <c r="K211" s="44"/>
      <c r="L211" s="39"/>
      <c r="M211" s="39"/>
      <c r="N211" s="39"/>
      <c r="O211" s="39"/>
      <c r="P211" s="39"/>
      <c r="Q211" s="38"/>
    </row>
    <row r="212" spans="1:17" x14ac:dyDescent="0.25">
      <c r="A212" s="3">
        <v>42461</v>
      </c>
      <c r="B212" s="1">
        <f>((SUM(Plan2!B209:B212)/SUM(Plan2!B197:B200))*100)-100</f>
        <v>-8.5288781769184823</v>
      </c>
      <c r="C212" s="1">
        <f>((SUM(Plan2!C209:C212)/SUM(Plan2!C197:C200))*100)-100</f>
        <v>-7.8050822552372523</v>
      </c>
      <c r="D212" s="1">
        <f>((SUM(Plan2!D209:D212)/SUM(Plan2!D197:D200))*100)-100</f>
        <v>-12.745756076739582</v>
      </c>
      <c r="E212" s="1">
        <f>((SUM(Plan2!E209:E212)/SUM(Plan2!E197:E200))*100)-100</f>
        <v>44.12263795855884</v>
      </c>
      <c r="F212" s="1">
        <f>((SUM(Plan2!F209:F212)/SUM(Plan2!F197:F200))*100)-100</f>
        <v>-9.542525633744134</v>
      </c>
      <c r="G212" s="1">
        <f>((SUM(Plan2!G209:G212)/SUM(Plan2!G197:G200))*100)-100</f>
        <v>-12.827006987269556</v>
      </c>
      <c r="H212" s="1">
        <f>((SUM(Plan2!H209:H212)/SUM(Plan2!H197:H200))*100)-100</f>
        <v>-47.421696802122646</v>
      </c>
      <c r="I212" s="1">
        <f>((SUM(Plan2!I209:I212)/SUM(Plan2!I197:I200))*100)-100</f>
        <v>-10.664975429454159</v>
      </c>
      <c r="J212" s="1">
        <f>((SUM(Plan2!J209:J212)/SUM(Plan2!J197:J200))*100)-100</f>
        <v>-10.161587809162114</v>
      </c>
      <c r="K212" s="44"/>
      <c r="L212" s="39"/>
      <c r="M212" s="39"/>
      <c r="N212" s="39"/>
      <c r="O212" s="39"/>
      <c r="P212" s="39"/>
      <c r="Q212" s="38"/>
    </row>
    <row r="213" spans="1:17" x14ac:dyDescent="0.25">
      <c r="A213" s="3">
        <v>42491</v>
      </c>
      <c r="B213" s="1">
        <f>((SUM(Plan2!B209:B213)/SUM(Plan2!B197:B201))*100)-100</f>
        <v>-9.5819904181505251</v>
      </c>
      <c r="C213" s="1">
        <f>((SUM(Plan2!C209:C213)/SUM(Plan2!C197:C201))*100)-100</f>
        <v>-5.7550213593106889</v>
      </c>
      <c r="D213" s="1">
        <f>((SUM(Plan2!D209:D213)/SUM(Plan2!D197:D201))*100)-100</f>
        <v>-11.941385784455136</v>
      </c>
      <c r="E213" s="1">
        <f>((SUM(Plan2!E209:E213)/SUM(Plan2!E197:E201))*100)-100</f>
        <v>28.500768575905283</v>
      </c>
      <c r="F213" s="1">
        <f>((SUM(Plan2!F209:F213)/SUM(Plan2!F197:F201))*100)-100</f>
        <v>-7.9740133545157477</v>
      </c>
      <c r="G213" s="1">
        <f>((SUM(Plan2!G209:G213)/SUM(Plan2!G197:G201))*100)-100</f>
        <v>-10.677598083157449</v>
      </c>
      <c r="H213" s="1">
        <f>((SUM(Plan2!H209:H213)/SUM(Plan2!H197:H201))*100)-100</f>
        <v>-48.422589934285313</v>
      </c>
      <c r="I213" s="1">
        <f>((SUM(Plan2!I209:I213)/SUM(Plan2!I197:I201))*100)-100</f>
        <v>-10.493800784827513</v>
      </c>
      <c r="J213" s="1">
        <f>((SUM(Plan2!J209:J213)/SUM(Plan2!J197:J201))*100)-100</f>
        <v>-10.128846936425035</v>
      </c>
      <c r="K213" s="44"/>
      <c r="L213" s="39"/>
      <c r="M213" s="39"/>
      <c r="N213" s="39"/>
      <c r="O213" s="39"/>
      <c r="P213" s="39"/>
      <c r="Q213" s="38"/>
    </row>
    <row r="214" spans="1:17" x14ac:dyDescent="0.25">
      <c r="A214" s="3">
        <v>42522</v>
      </c>
      <c r="B214" s="1">
        <f>((SUM(Plan2!B209:B214)/SUM(Plan2!B197:B202))*100)-100</f>
        <v>-10.610589448463571</v>
      </c>
      <c r="C214" s="1">
        <f>((SUM(Plan2!C209:C214)/SUM(Plan2!C197:C202))*100)-100</f>
        <v>-5.7018939942518756</v>
      </c>
      <c r="D214" s="1">
        <f>((SUM(Plan2!D209:D214)/SUM(Plan2!D197:D202))*100)-100</f>
        <v>-11.471758900492119</v>
      </c>
      <c r="E214" s="1">
        <f>((SUM(Plan2!E209:E214)/SUM(Plan2!E197:E202))*100)-100</f>
        <v>26.432720755014742</v>
      </c>
      <c r="F214" s="1">
        <f>((SUM(Plan2!F209:F214)/SUM(Plan2!F197:F202))*100)-100</f>
        <v>-7.5632906140868528</v>
      </c>
      <c r="G214" s="1">
        <f>((SUM(Plan2!G209:G214)/SUM(Plan2!G197:G202))*100)-100</f>
        <v>-10.145222522343559</v>
      </c>
      <c r="H214" s="1">
        <f>((SUM(Plan2!H209:H214)/SUM(Plan2!H197:H202))*100)-100</f>
        <v>-46.523119461684836</v>
      </c>
      <c r="I214" s="1">
        <f>((SUM(Plan2!I209:I214)/SUM(Plan2!I197:I202))*100)-100</f>
        <v>-8.3426298636343148</v>
      </c>
      <c r="J214" s="1">
        <f>((SUM(Plan2!J209:J214)/SUM(Plan2!J197:J202))*100)-100</f>
        <v>-8.8076069635690146</v>
      </c>
      <c r="K214" s="44"/>
      <c r="L214" s="39"/>
      <c r="M214" s="39"/>
      <c r="N214" s="39"/>
      <c r="O214" s="39"/>
      <c r="P214" s="39"/>
      <c r="Q214" s="38"/>
    </row>
    <row r="215" spans="1:17" x14ac:dyDescent="0.25">
      <c r="A215" s="3">
        <v>42552</v>
      </c>
      <c r="B215" s="1">
        <f>((SUM(Plan2!B209:B215)/SUM(Plan2!B197:B203))*100)-100</f>
        <v>-11.585402194145729</v>
      </c>
      <c r="C215" s="1">
        <f>((SUM(Plan2!C209:C215)/SUM(Plan2!C197:C203))*100)-100</f>
        <v>-6.3429153637117679</v>
      </c>
      <c r="D215" s="1">
        <f>((SUM(Plan2!D209:D215)/SUM(Plan2!D197:D203))*100)-100</f>
        <v>-10.79376405818185</v>
      </c>
      <c r="E215" s="1">
        <f>((SUM(Plan2!E209:E215)/SUM(Plan2!E197:E203))*100)-100</f>
        <v>13.6981782522342</v>
      </c>
      <c r="F215" s="1">
        <f>((SUM(Plan2!F209:F215)/SUM(Plan2!F197:F203))*100)-100</f>
        <v>-8.6057313183721362</v>
      </c>
      <c r="G215" s="1">
        <f>((SUM(Plan2!G209:G215)/SUM(Plan2!G197:G203))*100)-100</f>
        <v>-10.037292280561729</v>
      </c>
      <c r="H215" s="1">
        <f>((SUM(Plan2!H209:H215)/SUM(Plan2!H197:H203))*100)-100</f>
        <v>-44.572973140623915</v>
      </c>
      <c r="I215" s="1">
        <f>((SUM(Plan2!I209:I215)/SUM(Plan2!I197:I203))*100)-100</f>
        <v>-9.176180653342243</v>
      </c>
      <c r="J215" s="1">
        <f>((SUM(Plan2!J209:J215)/SUM(Plan2!J197:J203))*100)-100</f>
        <v>-9.7434148758961641</v>
      </c>
      <c r="K215" s="44"/>
      <c r="L215" s="39"/>
      <c r="M215" s="39"/>
      <c r="N215" s="39"/>
      <c r="O215" s="39"/>
      <c r="P215" s="39"/>
      <c r="Q215" s="38"/>
    </row>
    <row r="216" spans="1:17" x14ac:dyDescent="0.25">
      <c r="A216" s="3">
        <v>42583</v>
      </c>
      <c r="B216" s="1">
        <f>((SUM(Plan2!B209:B216)/SUM(Plan2!B197:B204))*100)-100</f>
        <v>-11.081993283296825</v>
      </c>
      <c r="C216" s="1">
        <f>((SUM(Plan2!C209:C216)/SUM(Plan2!C197:C204))*100)-100</f>
        <v>-6.2306299066226813</v>
      </c>
      <c r="D216" s="1">
        <f>((SUM(Plan2!D209:D216)/SUM(Plan2!D197:D204))*100)-100</f>
        <v>-11.184927972649618</v>
      </c>
      <c r="E216" s="1">
        <f>((SUM(Plan2!E209:E216)/SUM(Plan2!E197:E204))*100)-100</f>
        <v>6.988635528965915</v>
      </c>
      <c r="F216" s="1">
        <f>((SUM(Plan2!F209:F216)/SUM(Plan2!F197:F204))*100)-100</f>
        <v>-7.6118285784949933</v>
      </c>
      <c r="G216" s="1">
        <f>((SUM(Plan2!G209:G216)/SUM(Plan2!G197:G204))*100)-100</f>
        <v>-9.3730214706269237</v>
      </c>
      <c r="H216" s="1">
        <f>((SUM(Plan2!H209:H216)/SUM(Plan2!H197:H204))*100)-100</f>
        <v>-42.494558135964219</v>
      </c>
      <c r="I216" s="1">
        <f>((SUM(Plan2!I209:I216)/SUM(Plan2!I197:I204))*100)-100</f>
        <v>-10.216836199511022</v>
      </c>
      <c r="J216" s="1">
        <f>((SUM(Plan2!J209:J216)/SUM(Plan2!J197:J204))*100)-100</f>
        <v>-10.501039532427072</v>
      </c>
      <c r="K216" s="44"/>
      <c r="L216" s="39"/>
      <c r="M216" s="39"/>
      <c r="N216" s="39"/>
      <c r="O216" s="39"/>
      <c r="P216" s="39"/>
      <c r="Q216" s="38"/>
    </row>
    <row r="217" spans="1:17" x14ac:dyDescent="0.25">
      <c r="A217" s="3">
        <v>42614</v>
      </c>
      <c r="B217" s="1">
        <f>((SUM(Plan2!B209:B217)/SUM(Plan2!B197:B205))*100)-100</f>
        <v>-11.894760048037156</v>
      </c>
      <c r="C217" s="1">
        <f>((SUM(Plan2!C209:C217)/SUM(Plan2!C197:C205))*100)-100</f>
        <v>-6.3698630414010182</v>
      </c>
      <c r="D217" s="1">
        <f>((SUM(Plan2!D209:D217)/SUM(Plan2!D197:D205))*100)-100</f>
        <v>-10.146306356317965</v>
      </c>
      <c r="E217" s="1">
        <f>((SUM(Plan2!E209:E217)/SUM(Plan2!E197:E205))*100)-100</f>
        <v>-10.296253603606274</v>
      </c>
      <c r="F217" s="1">
        <f>((SUM(Plan2!F209:F217)/SUM(Plan2!F197:F205))*100)-100</f>
        <v>-7.6158570770605678</v>
      </c>
      <c r="G217" s="1">
        <f>((SUM(Plan2!G209:G217)/SUM(Plan2!G197:G205))*100)-100</f>
        <v>-9.0784531397998904</v>
      </c>
      <c r="H217" s="1">
        <f>((SUM(Plan2!H209:H217)/SUM(Plan2!H197:H205))*100)-100</f>
        <v>-41.571755324597824</v>
      </c>
      <c r="I217" s="1">
        <f>((SUM(Plan2!I209:I217)/SUM(Plan2!I197:I205))*100)-100</f>
        <v>-10.673284620922956</v>
      </c>
      <c r="J217" s="1">
        <f>((SUM(Plan2!J209:J217)/SUM(Plan2!J197:J205))*100)-100</f>
        <v>-11.757266522690458</v>
      </c>
      <c r="K217" s="44"/>
      <c r="L217" s="39"/>
      <c r="M217" s="39"/>
      <c r="N217" s="39"/>
      <c r="O217" s="39"/>
      <c r="P217" s="39"/>
      <c r="Q217" s="38"/>
    </row>
    <row r="218" spans="1:17" x14ac:dyDescent="0.25">
      <c r="A218" s="3">
        <v>42644</v>
      </c>
      <c r="B218" s="1">
        <f>((SUM(Plan2!B209:B218)/SUM(Plan2!B197:B206))*100)-100</f>
        <v>-11.638327525065009</v>
      </c>
      <c r="C218" s="1">
        <f>((SUM(Plan2!C209:C218)/SUM(Plan2!C197:C206))*100)-100</f>
        <v>-6.2308152621969271</v>
      </c>
      <c r="D218" s="1">
        <f>((SUM(Plan2!D209:D218)/SUM(Plan2!D197:D206))*100)-100</f>
        <v>-7.0386312109004479</v>
      </c>
      <c r="E218" s="1">
        <f>((SUM(Plan2!E209:E218)/SUM(Plan2!E197:E206))*100)-100</f>
        <v>-13.822925921108947</v>
      </c>
      <c r="F218" s="1">
        <f>((SUM(Plan2!F209:F218)/SUM(Plan2!F197:F206))*100)-100</f>
        <v>-7.069646713115219</v>
      </c>
      <c r="G218" s="1">
        <f>((SUM(Plan2!G209:G218)/SUM(Plan2!G197:G206))*100)-100</f>
        <v>-8.000376944751082</v>
      </c>
      <c r="H218" s="1">
        <f>((SUM(Plan2!H209:H218)/SUM(Plan2!H197:H206))*100)-100</f>
        <v>-40.166978099199611</v>
      </c>
      <c r="I218" s="1">
        <f>((SUM(Plan2!I209:I218)/SUM(Plan2!I197:I206))*100)-100</f>
        <v>-11.49400860361969</v>
      </c>
      <c r="J218" s="1">
        <f>((SUM(Plan2!J209:J218)/SUM(Plan2!J197:J206))*100)-100</f>
        <v>-12.207946824939214</v>
      </c>
      <c r="K218" s="44"/>
      <c r="L218" s="39"/>
      <c r="M218" s="39"/>
      <c r="N218" s="39"/>
      <c r="O218" s="39"/>
      <c r="P218" s="39"/>
      <c r="Q218" s="38"/>
    </row>
    <row r="219" spans="1:17" x14ac:dyDescent="0.25">
      <c r="A219" s="3">
        <v>42675</v>
      </c>
      <c r="B219" s="1">
        <f>((SUM(Plan2!B209:B219)/SUM(Plan2!B197:B207))*100)-100</f>
        <v>-11.888300997272523</v>
      </c>
      <c r="C219" s="1">
        <f>((SUM(Plan2!C209:C219)/SUM(Plan2!C197:C207))*100)-100</f>
        <v>-6.0812542833896401</v>
      </c>
      <c r="D219" s="1">
        <f>((SUM(Plan2!D209:D219)/SUM(Plan2!D197:D207))*100)-100</f>
        <v>-5.618507256650247</v>
      </c>
      <c r="E219" s="1">
        <f>((SUM(Plan2!E209:E219)/SUM(Plan2!E197:E207))*100)-100</f>
        <v>-18.41618009194768</v>
      </c>
      <c r="F219" s="1">
        <f>((SUM(Plan2!F209:F219)/SUM(Plan2!F197:F207))*100)-100</f>
        <v>-6.692120923744767</v>
      </c>
      <c r="G219" s="1">
        <f>((SUM(Plan2!G209:G219)/SUM(Plan2!G197:G207))*100)-100</f>
        <v>0.31241019402934</v>
      </c>
      <c r="H219" s="1">
        <f>((SUM(Plan2!H209:H219)/SUM(Plan2!H197:H207))*100)-100</f>
        <v>-35.425472560318099</v>
      </c>
      <c r="I219" s="1">
        <f>((SUM(Plan2!I209:I219)/SUM(Plan2!I197:I207))*100)-100</f>
        <v>-10.673515440508581</v>
      </c>
      <c r="J219" s="1">
        <f>((SUM(Plan2!J209:J219)/SUM(Plan2!J197:J207))*100)-100</f>
        <v>-11.4659778410212</v>
      </c>
      <c r="K219" s="44"/>
      <c r="L219" s="39"/>
      <c r="M219" s="39"/>
      <c r="N219" s="39"/>
      <c r="O219" s="39"/>
      <c r="P219" s="39"/>
      <c r="Q219" s="38"/>
    </row>
    <row r="220" spans="1:17" x14ac:dyDescent="0.25">
      <c r="A220" s="3">
        <v>42705</v>
      </c>
      <c r="B220" s="1">
        <f>((SUM(Plan2!B209:B220)/SUM(Plan2!B197:B208))*100)-100</f>
        <v>-12.14460822037978</v>
      </c>
      <c r="C220" s="1">
        <f>((SUM(Plan2!C209:C220)/SUM(Plan2!C197:C208))*100)-100</f>
        <v>-5.6266847387560546</v>
      </c>
      <c r="D220" s="1">
        <f>((SUM(Plan2!D209:D220)/SUM(Plan2!D197:D208))*100)-100</f>
        <v>-8.0816356789894712</v>
      </c>
      <c r="E220" s="1">
        <f>((SUM(Plan2!E209:E220)/SUM(Plan2!E197:E208))*100)-100</f>
        <v>-27.724212551383104</v>
      </c>
      <c r="F220" s="1">
        <f>((SUM(Plan2!F209:F220)/SUM(Plan2!F197:F208))*100)-100</f>
        <v>-6.157560092805042</v>
      </c>
      <c r="G220" s="1">
        <f>((SUM(Plan2!G209:G220)/SUM(Plan2!G197:G208))*100)-100</f>
        <v>9.4159142429403886</v>
      </c>
      <c r="H220" s="1">
        <f>((SUM(Plan2!H209:H220)/SUM(Plan2!H197:H208))*100)-100</f>
        <v>-34.605680284057044</v>
      </c>
      <c r="I220" s="1">
        <f>((SUM(Plan2!I209:I220)/SUM(Plan2!I197:I208))*100)-100</f>
        <v>-9.2368605001217077</v>
      </c>
      <c r="J220" s="1">
        <f>((SUM(Plan2!J209:J220)/SUM(Plan2!J197:J208))*100)-100</f>
        <v>-10.270171275474709</v>
      </c>
      <c r="K220" s="44"/>
      <c r="L220" s="39"/>
      <c r="M220" s="39"/>
      <c r="N220" s="39"/>
      <c r="O220" s="39"/>
      <c r="P220" s="39"/>
      <c r="Q220" s="38"/>
    </row>
    <row r="221" spans="1:17" x14ac:dyDescent="0.25">
      <c r="A221" s="3">
        <v>42736</v>
      </c>
      <c r="B221" s="1">
        <f>((SUM(Plan2!B221:B221)/SUM(Plan2!B209:B209))*100)-100</f>
        <v>-4.3030844354269533</v>
      </c>
      <c r="C221" s="1">
        <f>((SUM(Plan2!C221:C221)/SUM(Plan2!C209:C209))*100)-100</f>
        <v>6.7479411393116777</v>
      </c>
      <c r="D221" s="1">
        <f>((SUM(Plan2!D221:D221)/SUM(Plan2!D209:D209))*100)-100</f>
        <v>46.478736487332526</v>
      </c>
      <c r="E221" s="1">
        <f>((SUM(Plan2!E221:E221)/SUM(Plan2!E209:E209))*100)-100</f>
        <v>38.218503906495158</v>
      </c>
      <c r="F221" s="1">
        <f>((SUM(Plan2!F221:F221)/SUM(Plan2!F209:F209))*100)-100</f>
        <v>12.00622966169098</v>
      </c>
      <c r="G221" s="1">
        <f>((SUM(Plan2!G221:G221)/SUM(Plan2!G209:G209))*100)-100</f>
        <v>1.8671210319857181</v>
      </c>
      <c r="H221" s="1">
        <f>((SUM(Plan2!H221:H221)/SUM(Plan2!H209:H209))*100)-100</f>
        <v>8.1753427996204948</v>
      </c>
      <c r="I221" s="1">
        <f>((SUM(Plan2!I221:I221)/SUM(Plan2!I209:I209))*100)-100</f>
        <v>-2.1844818354318107</v>
      </c>
      <c r="J221" s="1">
        <f>((SUM(Plan2!J221:J221)/SUM(Plan2!J209:J209))*100)-100</f>
        <v>-2.6859763752872965</v>
      </c>
      <c r="K221" s="44"/>
      <c r="L221" s="39"/>
      <c r="M221" s="39"/>
      <c r="N221" s="39"/>
      <c r="O221" s="39"/>
      <c r="P221" s="39"/>
      <c r="Q221" s="38"/>
    </row>
    <row r="222" spans="1:17" x14ac:dyDescent="0.25">
      <c r="A222" s="3">
        <v>42767</v>
      </c>
      <c r="B222" s="1">
        <f>((SUM(Plan2!B221:B222)/SUM(Plan2!B209:B210))*100)-100</f>
        <v>-7.6354715898981027</v>
      </c>
      <c r="C222" s="1">
        <f>((SUM(Plan2!C221:C222)/SUM(Plan2!C209:C210))*100)-100</f>
        <v>-25.141330810459323</v>
      </c>
      <c r="D222" s="1">
        <f>((SUM(Plan2!D221:D222)/SUM(Plan2!D209:D210))*100)-100</f>
        <v>13.767043400908591</v>
      </c>
      <c r="E222" s="1">
        <f>((SUM(Plan2!E221:E222)/SUM(Plan2!E209:E210))*100)-100</f>
        <v>-16.328200941548786</v>
      </c>
      <c r="F222" s="1">
        <f>((SUM(Plan2!F221:F222)/SUM(Plan2!F209:F210))*100)-100</f>
        <v>1.1315296644276032</v>
      </c>
      <c r="G222" s="1">
        <f>((SUM(Plan2!G221:G222)/SUM(Plan2!G209:G210))*100)-100</f>
        <v>4.4787901008785695</v>
      </c>
      <c r="H222" s="1">
        <f>((SUM(Plan2!H221:H222)/SUM(Plan2!H209:H210))*100)-100</f>
        <v>49.672121109181916</v>
      </c>
      <c r="I222" s="1">
        <f>((SUM(Plan2!I221:I222)/SUM(Plan2!I209:I210))*100)-100</f>
        <v>1.0565034353958254</v>
      </c>
      <c r="J222" s="1">
        <f>((SUM(Plan2!J221:J222)/SUM(Plan2!J209:J210))*100)-100</f>
        <v>-1.1634094367527439</v>
      </c>
      <c r="K222" s="44"/>
      <c r="L222" s="39"/>
      <c r="M222" s="39"/>
      <c r="N222" s="39"/>
      <c r="O222" s="39"/>
      <c r="P222" s="39"/>
      <c r="Q222" s="38"/>
    </row>
    <row r="223" spans="1:17" x14ac:dyDescent="0.25">
      <c r="A223" s="3">
        <v>42795</v>
      </c>
      <c r="B223" s="1">
        <f>((SUM(Plan2!B221:B223)/SUM(Plan2!B209:B211))*100)-100</f>
        <v>-8.661883873497473</v>
      </c>
      <c r="C223" s="1">
        <f>((SUM(Plan2!C221:C223)/SUM(Plan2!C209:C211))*100)-100</f>
        <v>-24.198461859570813</v>
      </c>
      <c r="D223" s="1">
        <f>((SUM(Plan2!D221:D223)/SUM(Plan2!D209:D211))*100)-100</f>
        <v>7.6353478752157429</v>
      </c>
      <c r="E223" s="1">
        <f>((SUM(Plan2!E221:E223)/SUM(Plan2!E209:E211))*100)-100</f>
        <v>-13.757969456084595</v>
      </c>
      <c r="F223" s="1">
        <f>((SUM(Plan2!F221:F223)/SUM(Plan2!F209:F211))*100)-100</f>
        <v>7.063268344777569</v>
      </c>
      <c r="G223" s="1">
        <f>((SUM(Plan2!G221:G223)/SUM(Plan2!G209:G211))*100)-100</f>
        <v>5.4673751439942038</v>
      </c>
      <c r="H223" s="1">
        <f>((SUM(Plan2!H221:H223)/SUM(Plan2!H209:H211))*100)-100</f>
        <v>52.920318494561769</v>
      </c>
      <c r="I223" s="1">
        <f>((SUM(Plan2!I221:I223)/SUM(Plan2!I209:I211))*100)-100</f>
        <v>-0.12981258133144991</v>
      </c>
      <c r="J223" s="1">
        <f>((SUM(Plan2!J221:J223)/SUM(Plan2!J209:J211))*100)-100</f>
        <v>-2.3387757831254135</v>
      </c>
      <c r="K223" s="44"/>
      <c r="L223" s="39"/>
      <c r="M223" s="39"/>
      <c r="N223" s="39"/>
      <c r="O223" s="39"/>
      <c r="P223" s="39"/>
      <c r="Q223" s="38"/>
    </row>
    <row r="224" spans="1:17" x14ac:dyDescent="0.25">
      <c r="A224" s="3">
        <v>42826</v>
      </c>
      <c r="B224" s="1">
        <f>((SUM(Plan2!B221:B224)/SUM(Plan2!B209:B212))*100)-100</f>
        <v>-6.8361519755528093</v>
      </c>
      <c r="C224" s="1">
        <f>((SUM(Plan2!C221:C224)/SUM(Plan2!C209:C212))*100)-100</f>
        <v>-18.932372192956379</v>
      </c>
      <c r="D224" s="1">
        <f>((SUM(Plan2!D221:D224)/SUM(Plan2!D209:D212))*100)-100</f>
        <v>-5.7168260730145306</v>
      </c>
      <c r="E224" s="1">
        <f>((SUM(Plan2!E221:E224)/SUM(Plan2!E209:E212))*100)-100</f>
        <v>-12.40426672851504</v>
      </c>
      <c r="F224" s="1">
        <f>((SUM(Plan2!F221:F224)/SUM(Plan2!F209:F212))*100)-100</f>
        <v>19.576288283405233</v>
      </c>
      <c r="G224" s="1">
        <f>((SUM(Plan2!G221:G224)/SUM(Plan2!G209:G212))*100)-100</f>
        <v>7.4471789560142554</v>
      </c>
      <c r="H224" s="1">
        <f>((SUM(Plan2!H221:H224)/SUM(Plan2!H209:H212))*100)-100</f>
        <v>52.897353866794589</v>
      </c>
      <c r="I224" s="1">
        <f>((SUM(Plan2!I221:I224)/SUM(Plan2!I209:I212))*100)-100</f>
        <v>-2.4063947897735147</v>
      </c>
      <c r="J224" s="1">
        <f>((SUM(Plan2!J221:J224)/SUM(Plan2!J209:J212))*100)-100</f>
        <v>-3.6275454954974578</v>
      </c>
      <c r="K224" s="44"/>
      <c r="L224" s="39"/>
      <c r="M224" s="39"/>
      <c r="N224" s="39"/>
      <c r="O224" s="39"/>
      <c r="P224" s="39"/>
      <c r="Q224" s="38"/>
    </row>
    <row r="225" spans="1:17" x14ac:dyDescent="0.25">
      <c r="A225" s="3">
        <v>42856</v>
      </c>
      <c r="B225" s="1">
        <f>((SUM(Plan2!B221:B225)/SUM(Plan2!B209:B213))*100)-100</f>
        <v>-5.4215259822607607</v>
      </c>
      <c r="C225" s="1">
        <f>((SUM(Plan2!C221:C225)/SUM(Plan2!C209:C213))*100)-100</f>
        <v>-18.376378487974037</v>
      </c>
      <c r="D225" s="1">
        <f>((SUM(Plan2!D221:D225)/SUM(Plan2!D209:D213))*100)-100</f>
        <v>2.5828500184981209</v>
      </c>
      <c r="E225" s="1">
        <f>((SUM(Plan2!E221:E225)/SUM(Plan2!E209:E213))*100)-100</f>
        <v>-2.4985373399907189</v>
      </c>
      <c r="F225" s="1">
        <f>((SUM(Plan2!F221:F225)/SUM(Plan2!F209:F213))*100)-100</f>
        <v>26.280202246820309</v>
      </c>
      <c r="G225" s="1">
        <f>((SUM(Plan2!G221:G225)/SUM(Plan2!G209:G213))*100)-100</f>
        <v>4.6592182631430177</v>
      </c>
      <c r="H225" s="1">
        <f>((SUM(Plan2!H221:H225)/SUM(Plan2!H209:H213))*100)-100</f>
        <v>76.732623149029678</v>
      </c>
      <c r="I225" s="1">
        <f>((SUM(Plan2!I221:I225)/SUM(Plan2!I209:I213))*100)-100</f>
        <v>0.45259074903040641</v>
      </c>
      <c r="J225" s="1">
        <f>((SUM(Plan2!J221:J225)/SUM(Plan2!J209:J213))*100)-100</f>
        <v>-1.2036634163085012</v>
      </c>
      <c r="K225" s="44"/>
      <c r="L225" s="39"/>
      <c r="M225" s="39"/>
      <c r="N225" s="39"/>
      <c r="O225" s="39"/>
      <c r="P225" s="39"/>
      <c r="Q225" s="38"/>
    </row>
    <row r="226" spans="1:17" x14ac:dyDescent="0.25">
      <c r="A226" s="3">
        <v>42887</v>
      </c>
      <c r="B226" s="1">
        <f>((SUM(Plan2!B221:B226)/SUM(Plan2!B209:B214))*100)-100</f>
        <v>-2.9013689635689133</v>
      </c>
      <c r="C226" s="1">
        <f>((SUM(Plan2!C221:C226)/SUM(Plan2!C209:C214))*100)-100</f>
        <v>-14.193682149152281</v>
      </c>
      <c r="D226" s="1">
        <f>((SUM(Plan2!D221:D226)/SUM(Plan2!D209:D214))*100)-100</f>
        <v>5.4218291506300318</v>
      </c>
      <c r="E226" s="1">
        <f>((SUM(Plan2!E221:E226)/SUM(Plan2!E209:E214))*100)-100</f>
        <v>-6.1717000659666184</v>
      </c>
      <c r="F226" s="1">
        <f>((SUM(Plan2!F221:F226)/SUM(Plan2!F209:F214))*100)-100</f>
        <v>23.099252122607922</v>
      </c>
      <c r="G226" s="1">
        <f>((SUM(Plan2!G221:G226)/SUM(Plan2!G209:G214))*100)-100</f>
        <v>5.1557767172190694</v>
      </c>
      <c r="H226" s="1">
        <f>((SUM(Plan2!H221:H226)/SUM(Plan2!H209:H214))*100)-100</f>
        <v>70.851120208615669</v>
      </c>
      <c r="I226" s="1">
        <f>((SUM(Plan2!I221:I226)/SUM(Plan2!I209:I214))*100)-100</f>
        <v>-0.71151987898660707</v>
      </c>
      <c r="J226" s="1">
        <f>((SUM(Plan2!J221:J226)/SUM(Plan2!J209:J214))*100)-100</f>
        <v>-1.352656644594191</v>
      </c>
      <c r="K226" s="44"/>
      <c r="L226" s="39"/>
      <c r="M226" s="39"/>
      <c r="N226" s="39"/>
      <c r="O226" s="39"/>
      <c r="P226" s="39"/>
      <c r="Q226" s="38"/>
    </row>
    <row r="227" spans="1:17" x14ac:dyDescent="0.25">
      <c r="A227" s="3">
        <v>42917</v>
      </c>
      <c r="B227" s="1">
        <f>((SUM(Plan2!B221:B227)/SUM(Plan2!B209:B215))*100)-100</f>
        <v>-2.225001351102506</v>
      </c>
      <c r="C227" s="1">
        <f>((SUM(Plan2!C221:C227)/SUM(Plan2!C209:C215))*100)-100</f>
        <v>-6.6522412748107342</v>
      </c>
      <c r="D227" s="1">
        <f>((SUM(Plan2!D221:D227)/SUM(Plan2!D209:D215))*100)-100</f>
        <v>4.6051942643472472</v>
      </c>
      <c r="E227" s="1">
        <f>((SUM(Plan2!E221:E227)/SUM(Plan2!E209:E215))*100)-100</f>
        <v>-3.671664478121599</v>
      </c>
      <c r="F227" s="1">
        <f>((SUM(Plan2!F221:F227)/SUM(Plan2!F209:F215))*100)-100</f>
        <v>21.987933129985365</v>
      </c>
      <c r="G227" s="1">
        <f>((SUM(Plan2!G221:G227)/SUM(Plan2!G209:G215))*100)-100</f>
        <v>6.6030390771877308</v>
      </c>
      <c r="H227" s="1">
        <f>((SUM(Plan2!H221:H227)/SUM(Plan2!H209:H215))*100)-100</f>
        <v>63.835271313025743</v>
      </c>
      <c r="I227" s="1">
        <f>((SUM(Plan2!I221:I227)/SUM(Plan2!I209:I215))*100)-100</f>
        <v>7.4609047513803262E-2</v>
      </c>
      <c r="J227" s="1">
        <f>((SUM(Plan2!J221:J227)/SUM(Plan2!J209:J215))*100)-100</f>
        <v>-0.4137305136943894</v>
      </c>
      <c r="K227" s="44"/>
      <c r="L227" s="39"/>
      <c r="M227" s="39"/>
      <c r="N227" s="39"/>
      <c r="O227" s="39"/>
      <c r="P227" s="39"/>
      <c r="Q227" s="38"/>
    </row>
    <row r="228" spans="1:17" x14ac:dyDescent="0.25">
      <c r="A228" s="3">
        <v>42948</v>
      </c>
      <c r="B228" s="1">
        <f>((SUM(Plan2!B221:B228)/SUM(Plan2!B209:B216))*100)-100</f>
        <v>-3.4247849596993944</v>
      </c>
      <c r="C228" s="1">
        <f>((SUM(Plan2!C221:C228)/SUM(Plan2!C209:C216))*100)-100</f>
        <v>-2.4584909236495918</v>
      </c>
      <c r="D228" s="1">
        <f>((SUM(Plan2!D221:D228)/SUM(Plan2!D209:D216))*100)-100</f>
        <v>3.3022369702598411</v>
      </c>
      <c r="E228" s="1">
        <f>((SUM(Plan2!E221:E228)/SUM(Plan2!E209:E216))*100)-100</f>
        <v>-2.9805000478434494</v>
      </c>
      <c r="F228" s="1">
        <f>((SUM(Plan2!F221:F228)/SUM(Plan2!F209:F216))*100)-100</f>
        <v>20.285610538492833</v>
      </c>
      <c r="G228" s="1">
        <f>((SUM(Plan2!G221:G228)/SUM(Plan2!G209:G216))*100)-100</f>
        <v>6.6084962728026255</v>
      </c>
      <c r="H228" s="1">
        <f>((SUM(Plan2!H221:H228)/SUM(Plan2!H209:H216))*100)-100</f>
        <v>55.980376322173242</v>
      </c>
      <c r="I228" s="1">
        <f>((SUM(Plan2!I221:I228)/SUM(Plan2!I209:I216))*100)-100</f>
        <v>0.4482616692039727</v>
      </c>
      <c r="J228" s="1">
        <f>((SUM(Plan2!J221:J228)/SUM(Plan2!J209:J216))*100)-100</f>
        <v>-0.29440461421367559</v>
      </c>
      <c r="K228" s="44"/>
      <c r="L228" s="39"/>
      <c r="M228" s="39"/>
      <c r="N228" s="39"/>
      <c r="O228" s="39"/>
      <c r="P228" s="39"/>
      <c r="Q228" s="38"/>
    </row>
    <row r="229" spans="1:17" x14ac:dyDescent="0.25">
      <c r="A229" s="3">
        <v>42979</v>
      </c>
      <c r="B229" s="1">
        <f>((SUM(Plan2!B221:B229)/SUM(Plan2!B209:B217))*100)-100</f>
        <v>-1.5518381629353826</v>
      </c>
      <c r="C229" s="1">
        <f>((SUM(Plan2!C221:C229)/SUM(Plan2!C209:C217))*100)-100</f>
        <v>-1.5803555127524334</v>
      </c>
      <c r="D229" s="1">
        <f>((SUM(Plan2!D221:D229)/SUM(Plan2!D209:D217))*100)-100</f>
        <v>3.3697468952366165</v>
      </c>
      <c r="E229" s="1">
        <f>((SUM(Plan2!E221:E229)/SUM(Plan2!E209:E217))*100)-100</f>
        <v>2.1308085934888368</v>
      </c>
      <c r="F229" s="1">
        <f>((SUM(Plan2!F221:F229)/SUM(Plan2!F209:F217))*100)-100</f>
        <v>15.486197930099195</v>
      </c>
      <c r="G229" s="1">
        <f>((SUM(Plan2!G221:G229)/SUM(Plan2!G209:G217))*100)-100</f>
        <v>6.9615751304886686</v>
      </c>
      <c r="H229" s="1">
        <f>((SUM(Plan2!H221:H229)/SUM(Plan2!H209:H217))*100)-100</f>
        <v>50.758278323216587</v>
      </c>
      <c r="I229" s="1">
        <f>((SUM(Plan2!I221:I229)/SUM(Plan2!I209:I217))*100)-100</f>
        <v>-0.63337818391158862</v>
      </c>
      <c r="J229" s="1">
        <f>((SUM(Plan2!J221:J229)/SUM(Plan2!J209:J217))*100)-100</f>
        <v>-0.76280466240110911</v>
      </c>
      <c r="K229" s="44"/>
      <c r="L229" s="39"/>
      <c r="M229" s="39"/>
      <c r="N229" s="39"/>
      <c r="O229" s="39"/>
      <c r="P229" s="39"/>
      <c r="Q229" s="38"/>
    </row>
    <row r="230" spans="1:17" x14ac:dyDescent="0.25">
      <c r="A230" s="3">
        <v>43009</v>
      </c>
      <c r="B230" s="1">
        <f>((SUM(Plan2!B221:B230)/SUM(Plan2!B209:B218))*100)-100</f>
        <v>-0.86256282671403994</v>
      </c>
      <c r="C230" s="1">
        <f>((SUM(Plan2!C221:C230)/SUM(Plan2!C209:C218))*100)-100</f>
        <v>-1.2021661473317664</v>
      </c>
      <c r="D230" s="1">
        <f>((SUM(Plan2!D221:D230)/SUM(Plan2!D209:D218))*100)-100</f>
        <v>8.597065548916305E-2</v>
      </c>
      <c r="E230" s="1">
        <f>((SUM(Plan2!E221:E230)/SUM(Plan2!E209:E218))*100)-100</f>
        <v>7.4307590326202018</v>
      </c>
      <c r="F230" s="1">
        <f>((SUM(Plan2!F221:F230)/SUM(Plan2!F209:F218))*100)-100</f>
        <v>11.137260227345138</v>
      </c>
      <c r="G230" s="1">
        <f>((SUM(Plan2!G221:G230)/SUM(Plan2!G209:G218))*100)-100</f>
        <v>6.7156454344025889</v>
      </c>
      <c r="H230" s="1">
        <f>((SUM(Plan2!H221:H230)/SUM(Plan2!H209:H218))*100)-100</f>
        <v>47.580251076178513</v>
      </c>
      <c r="I230" s="1">
        <f>((SUM(Plan2!I221:I230)/SUM(Plan2!I209:I218))*100)-100</f>
        <v>-0.14749963083809803</v>
      </c>
      <c r="J230" s="1">
        <f>((SUM(Plan2!J221:J230)/SUM(Plan2!J209:J218))*100)-100</f>
        <v>-0.21649258618164424</v>
      </c>
      <c r="K230" s="44"/>
      <c r="L230" s="39"/>
      <c r="M230" s="39"/>
      <c r="N230" s="39"/>
      <c r="O230" s="39"/>
      <c r="P230" s="39"/>
      <c r="Q230" s="38"/>
    </row>
    <row r="231" spans="1:17" x14ac:dyDescent="0.25">
      <c r="A231" s="3">
        <v>43040</v>
      </c>
      <c r="B231" s="1">
        <f>((SUM(Plan2!B221:B231)/SUM(Plan2!B209:B219))*100)-100</f>
        <v>0.21046816190701634</v>
      </c>
      <c r="C231" s="1">
        <f>((SUM(Plan2!C221:C231)/SUM(Plan2!C209:C219))*100)-100</f>
        <v>-1.2169505077976481</v>
      </c>
      <c r="D231" s="1">
        <f>((SUM(Plan2!D221:D231)/SUM(Plan2!D209:D219))*100)-100</f>
        <v>-0.79356504051195031</v>
      </c>
      <c r="E231" s="1">
        <f>((SUM(Plan2!E221:E231)/SUM(Plan2!E209:E219))*100)-100</f>
        <v>15.759859678953831</v>
      </c>
      <c r="F231" s="1">
        <f>((SUM(Plan2!F221:F231)/SUM(Plan2!F209:F219))*100)-100</f>
        <v>7.5669704638802671</v>
      </c>
      <c r="G231" s="1">
        <f>((SUM(Plan2!G221:G231)/SUM(Plan2!G209:G219))*100)-100</f>
        <v>-2.5478858006863021</v>
      </c>
      <c r="H231" s="1">
        <f>((SUM(Plan2!H221:H231)/SUM(Plan2!H209:H219))*100)-100</f>
        <v>34.808883577274827</v>
      </c>
      <c r="I231" s="1">
        <f>((SUM(Plan2!I221:I231)/SUM(Plan2!I209:I219))*100)-100</f>
        <v>-1.2558461366680405</v>
      </c>
      <c r="J231" s="1">
        <f>((SUM(Plan2!J221:J231)/SUM(Plan2!J209:J219))*100)-100</f>
        <v>-0.61314905534264597</v>
      </c>
      <c r="K231" s="44"/>
      <c r="L231" s="39"/>
      <c r="M231" s="39"/>
      <c r="N231" s="39"/>
      <c r="O231" s="39"/>
      <c r="P231" s="39"/>
      <c r="Q231" s="38"/>
    </row>
    <row r="232" spans="1:17" x14ac:dyDescent="0.25">
      <c r="A232" s="3">
        <v>43070</v>
      </c>
      <c r="B232" s="1">
        <f>((SUM(Plan2!B221:B232)/SUM(Plan2!B209:B220))*100)-100</f>
        <v>1.527351585470953</v>
      </c>
      <c r="C232" s="1">
        <f>((SUM(Plan2!C221:C232)/SUM(Plan2!C209:C220))*100)-100</f>
        <v>-1.2102379050372178</v>
      </c>
      <c r="D232" s="1">
        <f>((SUM(Plan2!D221:D232)/SUM(Plan2!D209:D220))*100)-100</f>
        <v>0.95746654364339179</v>
      </c>
      <c r="E232" s="1">
        <f>((SUM(Plan2!E221:E232)/SUM(Plan2!E209:E220))*100)-100</f>
        <v>14.925150833578343</v>
      </c>
      <c r="F232" s="1">
        <f>((SUM(Plan2!F221:F232)/SUM(Plan2!F209:F220))*100)-100</f>
        <v>6.469942237946384</v>
      </c>
      <c r="G232" s="1">
        <f>((SUM(Plan2!G221:G232)/SUM(Plan2!G209:G220))*100)-100</f>
        <v>-9.3069023893126257</v>
      </c>
      <c r="H232" s="1">
        <f>((SUM(Plan2!H221:H232)/SUM(Plan2!H209:H220))*100)-100</f>
        <v>33.725969898292846</v>
      </c>
      <c r="I232" s="1">
        <f>((SUM(Plan2!I221:I232)/SUM(Plan2!I209:I220))*100)-100</f>
        <v>-2.2348153902622272</v>
      </c>
      <c r="J232" s="1">
        <f>((SUM(Plan2!J221:J232)/SUM(Plan2!J209:J220))*100)-100</f>
        <v>-1.2096840226787862</v>
      </c>
      <c r="K232" s="44"/>
      <c r="L232" s="39"/>
      <c r="M232" s="39"/>
      <c r="N232" s="39"/>
      <c r="O232" s="39"/>
      <c r="P232" s="39"/>
      <c r="Q232" s="38"/>
    </row>
    <row r="233" spans="1:17" x14ac:dyDescent="0.25">
      <c r="A233" s="3">
        <v>43101</v>
      </c>
      <c r="B233" s="1">
        <f>((SUM(Plan2!B233:B233)/SUM(Plan2!B221:B221))*100)-100</f>
        <v>5.398148390543227</v>
      </c>
      <c r="C233" s="1">
        <f>((SUM(Plan2!C233:C233)/SUM(Plan2!C221:C221))*100)-100</f>
        <v>34.714217908764198</v>
      </c>
      <c r="D233" s="1">
        <f>((SUM(Plan2!D233:D233)/SUM(Plan2!D221:D221))*100)-100</f>
        <v>-4.2537236205444344</v>
      </c>
      <c r="E233" s="1">
        <f>((SUM(Plan2!E233:E233)/SUM(Plan2!E221:E221))*100)-100</f>
        <v>-22.119437312767872</v>
      </c>
      <c r="F233" s="1">
        <f>((SUM(Plan2!F233:F233)/SUM(Plan2!F221:F221))*100)-100</f>
        <v>4.1731499178006715</v>
      </c>
      <c r="G233" s="1">
        <f>((SUM(Plan2!G233:G233)/SUM(Plan2!G221:G221))*100)-100</f>
        <v>3.1163535770686508</v>
      </c>
      <c r="H233" s="1">
        <f>((SUM(Plan2!H233:H233)/SUM(Plan2!H221:H221))*100)-100</f>
        <v>19.25912548142594</v>
      </c>
      <c r="I233" s="1">
        <f>((SUM(Plan2!I233:I233)/SUM(Plan2!I221:I221))*100)-100</f>
        <v>4.3093682266383411</v>
      </c>
      <c r="J233" s="1">
        <f>((SUM(Plan2!J233:J233)/SUM(Plan2!J221:J221))*100)-100</f>
        <v>4.8526503329976407</v>
      </c>
      <c r="K233" s="44"/>
      <c r="L233" s="39"/>
      <c r="M233" s="39"/>
      <c r="N233" s="39"/>
      <c r="O233" s="39"/>
      <c r="P233" s="39"/>
      <c r="Q233" s="38"/>
    </row>
    <row r="234" spans="1:17" x14ac:dyDescent="0.25">
      <c r="A234" s="3">
        <v>43132</v>
      </c>
      <c r="B234" s="1">
        <f>((SUM(Plan2!B233:B234)/SUM(Plan2!B221:B222))*100)-100</f>
        <v>5.4003346636722398</v>
      </c>
      <c r="C234" s="1">
        <f>((SUM(Plan2!C233:C234)/SUM(Plan2!C221:C222))*100)-100</f>
        <v>34.971215417064371</v>
      </c>
      <c r="D234" s="1">
        <f>((SUM(Plan2!D233:D234)/SUM(Plan2!D221:D222))*100)-100</f>
        <v>-6.9785652366703488</v>
      </c>
      <c r="E234" s="1">
        <f>((SUM(Plan2!E233:E234)/SUM(Plan2!E221:E222))*100)-100</f>
        <v>-16.677024194451803</v>
      </c>
      <c r="F234" s="1">
        <f>((SUM(Plan2!F233:F234)/SUM(Plan2!F221:F222))*100)-100</f>
        <v>8.3869284612042634</v>
      </c>
      <c r="G234" s="1">
        <f>((SUM(Plan2!G233:G234)/SUM(Plan2!G221:G222))*100)-100</f>
        <v>6.5282328231515123</v>
      </c>
      <c r="H234" s="1">
        <f>((SUM(Plan2!H233:H234)/SUM(Plan2!H221:H222))*100)-100</f>
        <v>4.2145010395607301</v>
      </c>
      <c r="I234" s="1">
        <f>((SUM(Plan2!I233:I234)/SUM(Plan2!I221:I222))*100)-100</f>
        <v>2.2912800970710947</v>
      </c>
      <c r="J234" s="1">
        <f>((SUM(Plan2!J233:J234)/SUM(Plan2!J221:J222))*100)-100</f>
        <v>3.2751856458002209</v>
      </c>
      <c r="K234" s="44"/>
      <c r="L234" s="39"/>
      <c r="M234" s="39"/>
      <c r="N234" s="39"/>
      <c r="O234" s="39"/>
      <c r="P234" s="39"/>
      <c r="Q234" s="38"/>
    </row>
    <row r="235" spans="1:17" x14ac:dyDescent="0.25">
      <c r="A235" s="3">
        <v>43160</v>
      </c>
      <c r="B235" s="1">
        <f>((SUM(Plan2!B233:B235)/SUM(Plan2!B221:B223))*100)-100</f>
        <v>10.553822462155949</v>
      </c>
      <c r="C235" s="1">
        <f>((SUM(Plan2!C233:C235)/SUM(Plan2!C221:C223))*100)-100</f>
        <v>10.500502147659859</v>
      </c>
      <c r="D235" s="1">
        <f>((SUM(Plan2!D233:D235)/SUM(Plan2!D221:D223))*100)-100</f>
        <v>-15.260396873728567</v>
      </c>
      <c r="E235" s="1">
        <f>((SUM(Plan2!E233:E235)/SUM(Plan2!E221:E223))*100)-100</f>
        <v>-12.015061609434085</v>
      </c>
      <c r="F235" s="1">
        <f>((SUM(Plan2!F233:F235)/SUM(Plan2!F221:F223))*100)-100</f>
        <v>2.0667745709866239</v>
      </c>
      <c r="G235" s="1">
        <f>((SUM(Plan2!G233:G235)/SUM(Plan2!G221:G223))*100)-100</f>
        <v>8.830690312579776</v>
      </c>
      <c r="H235" s="1">
        <f>((SUM(Plan2!H233:H235)/SUM(Plan2!H221:H223))*100)-100</f>
        <v>5.3565000084586387</v>
      </c>
      <c r="I235" s="1">
        <f>((SUM(Plan2!I233:I235)/SUM(Plan2!I221:I223))*100)-100</f>
        <v>3.8458219633811837</v>
      </c>
      <c r="J235" s="1">
        <f>((SUM(Plan2!J233:J235)/SUM(Plan2!J221:J223))*100)-100</f>
        <v>5.4444376780845118</v>
      </c>
      <c r="K235" s="44"/>
      <c r="L235" s="39"/>
      <c r="M235" s="39"/>
      <c r="N235" s="39"/>
      <c r="O235" s="39"/>
      <c r="P235" s="39"/>
      <c r="Q235" s="38"/>
    </row>
    <row r="236" spans="1:17" x14ac:dyDescent="0.25">
      <c r="A236" s="3">
        <v>43191</v>
      </c>
      <c r="B236" s="1">
        <f>((SUM(Plan2!B233:B236)/SUM(Plan2!B221:B224))*100)-100</f>
        <v>10.320808355101988</v>
      </c>
      <c r="C236" s="1">
        <f>((SUM(Plan2!C233:C236)/SUM(Plan2!C221:C224))*100)-100</f>
        <v>3.3144015644908507</v>
      </c>
      <c r="D236" s="1">
        <f>((SUM(Plan2!D233:D236)/SUM(Plan2!D221:D224))*100)-100</f>
        <v>7.3420208165333207</v>
      </c>
      <c r="E236" s="1">
        <f>((SUM(Plan2!E233:E236)/SUM(Plan2!E221:E224))*100)-100</f>
        <v>8.2912596401229166</v>
      </c>
      <c r="F236" s="1">
        <f>((SUM(Plan2!F233:F236)/SUM(Plan2!F221:F224))*100)-100</f>
        <v>0.66678058714433064</v>
      </c>
      <c r="G236" s="1">
        <f>((SUM(Plan2!G233:G236)/SUM(Plan2!G221:G224))*100)-100</f>
        <v>6.202875851043018</v>
      </c>
      <c r="H236" s="1">
        <f>((SUM(Plan2!H233:H236)/SUM(Plan2!H221:H224))*100)-100</f>
        <v>5.0909883406972511</v>
      </c>
      <c r="I236" s="1">
        <f>((SUM(Plan2!I233:I236)/SUM(Plan2!I221:I224))*100)-100</f>
        <v>5.9170844619557386</v>
      </c>
      <c r="J236" s="1">
        <f>((SUM(Plan2!J233:J236)/SUM(Plan2!J221:J224))*100)-100</f>
        <v>6.7773145108983641</v>
      </c>
      <c r="K236" s="44"/>
      <c r="L236" s="39"/>
      <c r="M236" s="39"/>
      <c r="N236" s="39"/>
      <c r="O236" s="39"/>
      <c r="P236" s="39"/>
      <c r="Q236" s="38"/>
    </row>
    <row r="237" spans="1:17" x14ac:dyDescent="0.25">
      <c r="A237" s="3">
        <v>43221</v>
      </c>
      <c r="B237" s="1">
        <f>((SUM(Plan2!B233:B237)/SUM(Plan2!B221:B225))*100)-100</f>
        <v>9.9550496342186108</v>
      </c>
      <c r="C237" s="1">
        <f>((SUM(Plan2!C233:C237)/SUM(Plan2!C221:C225))*100)-100</f>
        <v>-0.63478420473668962</v>
      </c>
      <c r="D237" s="1">
        <f>((SUM(Plan2!D233:D237)/SUM(Plan2!D221:D225))*100)-100</f>
        <v>0.70960012620524537</v>
      </c>
      <c r="E237" s="1">
        <f>((SUM(Plan2!E233:E237)/SUM(Plan2!E221:E225))*100)-100</f>
        <v>-1.1708223869836729</v>
      </c>
      <c r="F237" s="1">
        <f>((SUM(Plan2!F233:F237)/SUM(Plan2!F221:F225))*100)-100</f>
        <v>-2.0597477484159583</v>
      </c>
      <c r="G237" s="1">
        <f>((SUM(Plan2!G233:G237)/SUM(Plan2!G221:G225))*100)-100</f>
        <v>6.6751619334227001</v>
      </c>
      <c r="H237" s="1">
        <f>((SUM(Plan2!H233:H237)/SUM(Plan2!H221:H225))*100)-100</f>
        <v>10.814208069531944</v>
      </c>
      <c r="I237" s="1">
        <f>((SUM(Plan2!I233:I237)/SUM(Plan2!I221:I225))*100)-100</f>
        <v>4.0602661609840283</v>
      </c>
      <c r="J237" s="1">
        <f>((SUM(Plan2!J233:J237)/SUM(Plan2!J221:J225))*100)-100</f>
        <v>5.5147807154622797</v>
      </c>
      <c r="K237" s="44"/>
      <c r="L237" s="39"/>
      <c r="M237" s="39"/>
      <c r="N237" s="39"/>
      <c r="O237" s="39"/>
      <c r="P237" s="39"/>
      <c r="Q237" s="38"/>
    </row>
    <row r="238" spans="1:17" x14ac:dyDescent="0.25">
      <c r="A238" s="3">
        <v>43252</v>
      </c>
      <c r="B238" s="1">
        <f>((SUM(Plan2!B233:B238)/SUM(Plan2!B221:B226))*100)-100</f>
        <v>6.8898516887883261</v>
      </c>
      <c r="C238" s="1">
        <f>((SUM(Plan2!C233:C238)/SUM(Plan2!C221:C226))*100)-100</f>
        <v>-1.4110121113484126</v>
      </c>
      <c r="D238" s="1">
        <f>((SUM(Plan2!D233:D238)/SUM(Plan2!D221:D226))*100)-100</f>
        <v>-3.4354647689234383</v>
      </c>
      <c r="E238" s="1">
        <f>((SUM(Plan2!E233:E238)/SUM(Plan2!E221:E226))*100)-100</f>
        <v>6.1323730170641966E-2</v>
      </c>
      <c r="F238" s="1">
        <f>((SUM(Plan2!F233:F238)/SUM(Plan2!F221:F226))*100)-100</f>
        <v>-2.7227472343113703</v>
      </c>
      <c r="G238" s="1">
        <f>((SUM(Plan2!G233:G238)/SUM(Plan2!G221:G226))*100)-100</f>
        <v>7.6167434651701598</v>
      </c>
      <c r="H238" s="1">
        <f>((SUM(Plan2!H233:H238)/SUM(Plan2!H221:H226))*100)-100</f>
        <v>12.470858531086094</v>
      </c>
      <c r="I238" s="1">
        <f>((SUM(Plan2!I233:I238)/SUM(Plan2!I221:I226))*100)-100</f>
        <v>1.9732326131902198</v>
      </c>
      <c r="J238" s="1">
        <f>((SUM(Plan2!J233:J238)/SUM(Plan2!J221:J226))*100)-100</f>
        <v>3.4319924696864916</v>
      </c>
      <c r="K238" s="44"/>
      <c r="L238" s="39"/>
      <c r="M238" s="39"/>
      <c r="N238" s="39"/>
      <c r="O238" s="39"/>
      <c r="P238" s="39"/>
      <c r="Q238" s="38"/>
    </row>
    <row r="239" spans="1:17" x14ac:dyDescent="0.25">
      <c r="A239" s="3">
        <v>43282</v>
      </c>
      <c r="B239" s="1">
        <f>((SUM(Plan2!B233:B239)/SUM(Plan2!B221:B227))*100)-100</f>
        <v>7.547961301211231</v>
      </c>
      <c r="C239" s="1">
        <f>((SUM(Plan2!C233:C239)/SUM(Plan2!C221:C227))*100)-100</f>
        <v>-0.23229514105959481</v>
      </c>
      <c r="D239" s="1">
        <f>((SUM(Plan2!D233:D239)/SUM(Plan2!D221:D227))*100)-100</f>
        <v>-2.2610771991831484</v>
      </c>
      <c r="E239" s="1">
        <f>((SUM(Plan2!E233:E239)/SUM(Plan2!E221:E227))*100)-100</f>
        <v>-0.92333499636183092</v>
      </c>
      <c r="F239" s="1">
        <f>((SUM(Plan2!F233:F239)/SUM(Plan2!F221:F227))*100)-100</f>
        <v>-2.4673701031397144</v>
      </c>
      <c r="G239" s="1">
        <f>((SUM(Plan2!G233:G239)/SUM(Plan2!G221:G227))*100)-100</f>
        <v>5.8060588596979414</v>
      </c>
      <c r="H239" s="1">
        <f>((SUM(Plan2!H233:H239)/SUM(Plan2!H221:H227))*100)-100</f>
        <v>20.087998373519284</v>
      </c>
      <c r="I239" s="1">
        <f>((SUM(Plan2!I233:I239)/SUM(Plan2!I221:I227))*100)-100</f>
        <v>2.77012856720998</v>
      </c>
      <c r="J239" s="1">
        <f>((SUM(Plan2!J233:J239)/SUM(Plan2!J221:J227))*100)-100</f>
        <v>4.1129836048214656</v>
      </c>
      <c r="K239" s="44"/>
      <c r="L239" s="39"/>
      <c r="M239" s="39"/>
      <c r="N239" s="39"/>
      <c r="O239" s="39"/>
      <c r="P239" s="39"/>
      <c r="Q239" s="38"/>
    </row>
    <row r="240" spans="1:17" x14ac:dyDescent="0.25">
      <c r="A240" s="3">
        <v>43313</v>
      </c>
      <c r="B240" s="1">
        <f>((SUM(Plan2!B233:B240)/SUM(Plan2!B221:B228))*100)-100</f>
        <v>8.2242565532583143</v>
      </c>
      <c r="C240" s="1">
        <f>((SUM(Plan2!C233:C240)/SUM(Plan2!C221:C228))*100)-100</f>
        <v>0.80478267301242568</v>
      </c>
      <c r="D240" s="1">
        <f>((SUM(Plan2!D233:D240)/SUM(Plan2!D221:D228))*100)-100</f>
        <v>-1.2339884315003644</v>
      </c>
      <c r="E240" s="1">
        <f>((SUM(Plan2!E233:E240)/SUM(Plan2!E221:E228))*100)-100</f>
        <v>3.4980059505457035</v>
      </c>
      <c r="F240" s="1">
        <f>((SUM(Plan2!F233:F240)/SUM(Plan2!F221:F228))*100)-100</f>
        <v>-1.9619530637708209</v>
      </c>
      <c r="G240" s="1">
        <f>((SUM(Plan2!G233:G240)/SUM(Plan2!G221:G228))*100)-100</f>
        <v>5.8050064980311475</v>
      </c>
      <c r="H240" s="1">
        <f>((SUM(Plan2!H233:H240)/SUM(Plan2!H221:H228))*100)-100</f>
        <v>29.361158495582146</v>
      </c>
      <c r="I240" s="1">
        <f>((SUM(Plan2!I233:I240)/SUM(Plan2!I221:I228))*100)-100</f>
        <v>4.0100877438769942</v>
      </c>
      <c r="J240" s="1">
        <f>((SUM(Plan2!J233:J240)/SUM(Plan2!J221:J228))*100)-100</f>
        <v>5.0979063292007964</v>
      </c>
      <c r="K240" s="44"/>
      <c r="L240" s="39"/>
      <c r="M240" s="39"/>
      <c r="N240" s="39"/>
      <c r="O240" s="39"/>
      <c r="P240" s="39"/>
      <c r="Q240" s="38"/>
    </row>
    <row r="241" spans="1:17" x14ac:dyDescent="0.25">
      <c r="A241" s="3">
        <v>43344</v>
      </c>
      <c r="B241" s="1">
        <f>((SUM(Plan2!B233:B241)/SUM(Plan2!B221:B229))*100)-100</f>
        <v>7.5657826692431769</v>
      </c>
      <c r="C241" s="1">
        <f>((SUM(Plan2!C233:C241)/SUM(Plan2!C221:C229))*100)-100</f>
        <v>1.4337302311309799</v>
      </c>
      <c r="D241" s="1">
        <f>((SUM(Plan2!D233:D241)/SUM(Plan2!D221:D229))*100)-100</f>
        <v>-2.2444054153479414</v>
      </c>
      <c r="E241" s="1">
        <f>((SUM(Plan2!E233:E241)/SUM(Plan2!E221:E229))*100)-100</f>
        <v>10.818126716783794</v>
      </c>
      <c r="F241" s="1">
        <f>((SUM(Plan2!F233:F241)/SUM(Plan2!F221:F229))*100)-100</f>
        <v>-1.3243545312638787</v>
      </c>
      <c r="G241" s="1">
        <f>((SUM(Plan2!G233:G241)/SUM(Plan2!G221:G229))*100)-100</f>
        <v>4.7253558979988952</v>
      </c>
      <c r="H241" s="1">
        <f>((SUM(Plan2!H233:H241)/SUM(Plan2!H221:H229))*100)-100</f>
        <v>31.552934061940505</v>
      </c>
      <c r="I241" s="1">
        <f>((SUM(Plan2!I233:I241)/SUM(Plan2!I221:I229))*100)-100</f>
        <v>3.8809112580528051</v>
      </c>
      <c r="J241" s="1">
        <f>((SUM(Plan2!J233:J241)/SUM(Plan2!J221:J229))*100)-100</f>
        <v>4.8961914013067513</v>
      </c>
      <c r="K241" s="44"/>
      <c r="L241" s="39"/>
      <c r="M241" s="39"/>
      <c r="N241" s="39"/>
      <c r="O241" s="39"/>
      <c r="P241" s="39"/>
      <c r="Q241" s="38"/>
    </row>
    <row r="242" spans="1:17" x14ac:dyDescent="0.25">
      <c r="A242" s="3">
        <v>43374</v>
      </c>
      <c r="B242" s="1">
        <f>((SUM(Plan2!B233:B242)/SUM(Plan2!B221:B230))*100)-100</f>
        <v>7.0460508673492654</v>
      </c>
      <c r="C242" s="1">
        <f>((SUM(Plan2!C233:C242)/SUM(Plan2!C221:C230))*100)-100</f>
        <v>1.9655318048236126</v>
      </c>
      <c r="D242" s="1">
        <f>((SUM(Plan2!D233:D242)/SUM(Plan2!D221:D230))*100)-100</f>
        <v>-2.0130011691519911</v>
      </c>
      <c r="E242" s="1">
        <f>((SUM(Plan2!E233:E242)/SUM(Plan2!E221:E230))*100)-100</f>
        <v>8.3320945578873307</v>
      </c>
      <c r="F242" s="1">
        <f>((SUM(Plan2!F233:F242)/SUM(Plan2!F221:F230))*100)-100</f>
        <v>0.44965827213398768</v>
      </c>
      <c r="G242" s="1">
        <f>((SUM(Plan2!G233:G242)/SUM(Plan2!G221:G230))*100)-100</f>
        <v>3.2216688297250613</v>
      </c>
      <c r="H242" s="1">
        <f>((SUM(Plan2!H233:H242)/SUM(Plan2!H221:H230))*100)-100</f>
        <v>32.508219066427046</v>
      </c>
      <c r="I242" s="1">
        <f>((SUM(Plan2!I233:I242)/SUM(Plan2!I221:I230))*100)-100</f>
        <v>3.9755281415087182</v>
      </c>
      <c r="J242" s="1">
        <f>((SUM(Plan2!J233:J242)/SUM(Plan2!J221:J230))*100)-100</f>
        <v>4.8334295237338694</v>
      </c>
      <c r="K242" s="44"/>
      <c r="L242" s="39"/>
      <c r="M242" s="39"/>
      <c r="N242" s="39"/>
      <c r="O242" s="39"/>
      <c r="P242" s="39"/>
      <c r="Q242" s="38"/>
    </row>
    <row r="243" spans="1:17" x14ac:dyDescent="0.25">
      <c r="A243" s="3">
        <v>43405</v>
      </c>
      <c r="B243" s="1">
        <f>((SUM(Plan2!B233:B243)/SUM(Plan2!B221:B231))*100)-100</f>
        <v>7.4521703879485841</v>
      </c>
      <c r="C243" s="1">
        <f>((SUM(Plan2!C233:C243)/SUM(Plan2!C221:C231))*100)-100</f>
        <v>2.2667175754706363</v>
      </c>
      <c r="D243" s="1">
        <f>((SUM(Plan2!D233:D243)/SUM(Plan2!D221:D231))*100)-100</f>
        <v>-1.724548403282995</v>
      </c>
      <c r="E243" s="1">
        <f>((SUM(Plan2!E233:E243)/SUM(Plan2!E221:E231))*100)-100</f>
        <v>4.2889123324691099</v>
      </c>
      <c r="F243" s="1">
        <f>((SUM(Plan2!F233:F243)/SUM(Plan2!F221:F231))*100)-100</f>
        <v>0.92468438161232314</v>
      </c>
      <c r="G243" s="1">
        <f>((SUM(Plan2!G233:G243)/SUM(Plan2!G221:G231))*100)-100</f>
        <v>4.5723466940293491</v>
      </c>
      <c r="H243" s="1">
        <f>((SUM(Plan2!H233:H243)/SUM(Plan2!H221:H231))*100)-100</f>
        <v>41.43596990692069</v>
      </c>
      <c r="I243" s="1">
        <f>((SUM(Plan2!I233:I243)/SUM(Plan2!I221:I231))*100)-100</f>
        <v>6.1164597310827276</v>
      </c>
      <c r="J243" s="1">
        <f>((SUM(Plan2!J233:J243)/SUM(Plan2!J221:J231))*100)-100</f>
        <v>6.1606320783040616</v>
      </c>
      <c r="K243" s="44"/>
      <c r="L243" s="39"/>
      <c r="M243" s="39"/>
      <c r="N243" s="39"/>
      <c r="O243" s="39"/>
      <c r="P243" s="39"/>
      <c r="Q243" s="38"/>
    </row>
    <row r="244" spans="1:17" x14ac:dyDescent="0.25">
      <c r="A244" s="3">
        <v>43435</v>
      </c>
      <c r="B244" s="1">
        <f>((SUM(Plan2!B233:B244)/SUM(Plan2!B221:B232))*100)-100</f>
        <v>7.2516206297125336</v>
      </c>
      <c r="C244" s="1">
        <f>((SUM(Plan2!C233:C244)/SUM(Plan2!C221:C232))*100)-100</f>
        <v>2.7454063244209692</v>
      </c>
      <c r="D244" s="1">
        <f>((SUM(Plan2!D233:D244)/SUM(Plan2!D221:D232))*100)-100</f>
        <v>6.6646552106401913</v>
      </c>
      <c r="E244" s="1">
        <f>((SUM(Plan2!E233:E244)/SUM(Plan2!E221:E232))*100)-100</f>
        <v>6.2272694285675101</v>
      </c>
      <c r="F244" s="1">
        <f>((SUM(Plan2!F233:F244)/SUM(Plan2!F221:F232))*100)-100</f>
        <v>1.009351598528113</v>
      </c>
      <c r="G244" s="1">
        <f>((SUM(Plan2!G233:G244)/SUM(Plan2!G221:G232))*100)-100</f>
        <v>5.4606382538699165</v>
      </c>
      <c r="H244" s="1">
        <f>((SUM(Plan2!H233:H244)/SUM(Plan2!H221:H232))*100)-100</f>
        <v>42.123409106098507</v>
      </c>
      <c r="I244" s="1">
        <f>((SUM(Plan2!I233:I244)/SUM(Plan2!I221:I232))*100)-100</f>
        <v>6.2080449479296647</v>
      </c>
      <c r="J244" s="1">
        <f>((SUM(Plan2!J233:J244)/SUM(Plan2!J221:J232))*100)-100</f>
        <v>6.2272496755112741</v>
      </c>
      <c r="K244" s="44"/>
      <c r="L244" s="39"/>
      <c r="M244" s="39"/>
      <c r="N244" s="39"/>
      <c r="O244" s="39"/>
      <c r="P244" s="39"/>
      <c r="Q244" s="38"/>
    </row>
    <row r="245" spans="1:17" x14ac:dyDescent="0.25">
      <c r="A245" s="3">
        <v>43466</v>
      </c>
      <c r="B245" s="1">
        <f>((SUM(Plan2!B245:B245)/SUM(Plan2!B233:B233))*100)-100</f>
        <v>4.5122810887718146</v>
      </c>
      <c r="C245" s="1">
        <f>((SUM(Plan2!C245:C245)/SUM(Plan2!C233:C233))*100)-100</f>
        <v>22.52596330171346</v>
      </c>
      <c r="D245" s="1">
        <f>((SUM(Plan2!D245:D245)/SUM(Plan2!D233:D233))*100)-100</f>
        <v>8.9977091270594229</v>
      </c>
      <c r="E245" s="1">
        <f>((SUM(Plan2!E245:E245)/SUM(Plan2!E233:E233))*100)-100</f>
        <v>-9.0003773832732321</v>
      </c>
      <c r="F245" s="1">
        <f>((SUM(Plan2!F245:F245)/SUM(Plan2!F233:F233))*100)-100</f>
        <v>12.082904565161684</v>
      </c>
      <c r="G245" s="1">
        <f>((SUM(Plan2!G245:G245)/SUM(Plan2!G233:G233))*100)-100</f>
        <v>22.108564062126106</v>
      </c>
      <c r="H245" s="1">
        <f>((SUM(Plan2!H245:H245)/SUM(Plan2!H233:H233))*100)-100</f>
        <v>12.318434264793538</v>
      </c>
      <c r="I245" s="1">
        <f>((SUM(Plan2!I245:I245)/SUM(Plan2!I233:I233))*100)-100</f>
        <v>11.719560696157998</v>
      </c>
      <c r="J245" s="1">
        <f>((SUM(Plan2!J245:J245)/SUM(Plan2!J233:J233))*100)-100</f>
        <v>9.8263577388018888</v>
      </c>
      <c r="K245" s="44"/>
      <c r="L245" s="39"/>
      <c r="M245" s="39"/>
      <c r="N245" s="39"/>
      <c r="O245" s="39"/>
      <c r="P245" s="39"/>
      <c r="Q245" s="38"/>
    </row>
    <row r="246" spans="1:17" x14ac:dyDescent="0.25">
      <c r="A246" s="3">
        <v>43497</v>
      </c>
      <c r="B246" s="1">
        <f>((SUM(Plan2!B245:B246)/SUM(Plan2!B233:B234))*100)-100</f>
        <v>11.442218113821625</v>
      </c>
      <c r="C246" s="1">
        <f>((SUM(Plan2!C245:C246)/SUM(Plan2!C233:C234))*100)-100</f>
        <v>31.392276096651585</v>
      </c>
      <c r="D246" s="1">
        <f>((SUM(Plan2!D245:D246)/SUM(Plan2!D233:D234))*100)-100</f>
        <v>12.379102230534755</v>
      </c>
      <c r="E246" s="1">
        <f>((SUM(Plan2!E245:E246)/SUM(Plan2!E233:E234))*100)-100</f>
        <v>6.4902572437475499</v>
      </c>
      <c r="F246" s="1">
        <f>((SUM(Plan2!F245:F246)/SUM(Plan2!F233:F234))*100)-100</f>
        <v>15.460311181078595</v>
      </c>
      <c r="G246" s="1">
        <f>((SUM(Plan2!G245:G246)/SUM(Plan2!G233:G234))*100)-100</f>
        <v>6.9973940337042961</v>
      </c>
      <c r="H246" s="1">
        <f>((SUM(Plan2!H245:H246)/SUM(Plan2!H233:H234))*100)-100</f>
        <v>20.544356119643936</v>
      </c>
      <c r="I246" s="1">
        <f>((SUM(Plan2!I245:I246)/SUM(Plan2!I233:I234))*100)-100</f>
        <v>14.23829638238783</v>
      </c>
      <c r="J246" s="1">
        <f>((SUM(Plan2!J245:J246)/SUM(Plan2!J233:J234))*100)-100</f>
        <v>13.502836767512335</v>
      </c>
      <c r="K246" s="44"/>
      <c r="L246" s="39"/>
      <c r="M246" s="39"/>
      <c r="N246" s="39"/>
      <c r="O246" s="39"/>
      <c r="P246" s="39"/>
      <c r="Q246" s="38"/>
    </row>
    <row r="247" spans="1:17" x14ac:dyDescent="0.25">
      <c r="A247" s="3">
        <v>43525</v>
      </c>
      <c r="B247" s="1">
        <f>((SUM(Plan2!B245:B247)/SUM(Plan2!B233:B235))*100)-100</f>
        <v>7.4026389052602894</v>
      </c>
      <c r="C247" s="1">
        <f>((SUM(Plan2!C245:C247)/SUM(Plan2!C233:C235))*100)-100</f>
        <v>25.876897804191728</v>
      </c>
      <c r="D247" s="1">
        <f>((SUM(Plan2!D245:D247)/SUM(Plan2!D233:D235))*100)-100</f>
        <v>23.04229640031852</v>
      </c>
      <c r="E247" s="1">
        <f>((SUM(Plan2!E245:E247)/SUM(Plan2!E233:E235))*100)-100</f>
        <v>19.417272417270269</v>
      </c>
      <c r="F247" s="1">
        <f>((SUM(Plan2!F245:F247)/SUM(Plan2!F233:F235))*100)-100</f>
        <v>10.770015265490812</v>
      </c>
      <c r="G247" s="1">
        <f>((SUM(Plan2!G245:G247)/SUM(Plan2!G233:G235))*100)-100</f>
        <v>8.9118094375081114</v>
      </c>
      <c r="H247" s="1">
        <f>((SUM(Plan2!H245:H247)/SUM(Plan2!H233:H235))*100)-100</f>
        <v>15.592862687760103</v>
      </c>
      <c r="I247" s="1">
        <f>((SUM(Plan2!I245:I247)/SUM(Plan2!I233:I235))*100)-100</f>
        <v>10.353553365909661</v>
      </c>
      <c r="J247" s="1">
        <f>((SUM(Plan2!J245:J247)/SUM(Plan2!J233:J235))*100)-100</f>
        <v>9.7567620320955513</v>
      </c>
      <c r="K247" s="44"/>
      <c r="L247" s="39"/>
      <c r="M247" s="39"/>
      <c r="N247" s="39"/>
      <c r="O247" s="39"/>
      <c r="P247" s="39"/>
      <c r="Q247" s="38"/>
    </row>
    <row r="248" spans="1:17" x14ac:dyDescent="0.25">
      <c r="A248" s="3">
        <v>43556</v>
      </c>
      <c r="B248" s="1">
        <f>((SUM(Plan2!B245:B248)/SUM(Plan2!B233:B236))*100)-100</f>
        <v>7.3987484655341405</v>
      </c>
      <c r="C248" s="1">
        <f>((SUM(Plan2!C245:C248)/SUM(Plan2!C233:C236))*100)-100</f>
        <v>46.837073269109879</v>
      </c>
      <c r="D248" s="1">
        <f>((SUM(Plan2!D245:D248)/SUM(Plan2!D233:D236))*100)-100</f>
        <v>5.8579189444490538</v>
      </c>
      <c r="E248" s="1">
        <f>((SUM(Plan2!E245:E248)/SUM(Plan2!E233:E236))*100)-100</f>
        <v>0.55277525190462029</v>
      </c>
      <c r="F248" s="1">
        <f>((SUM(Plan2!F245:F248)/SUM(Plan2!F233:F236))*100)-100</f>
        <v>17.057757749198245</v>
      </c>
      <c r="G248" s="1">
        <f>((SUM(Plan2!G245:G248)/SUM(Plan2!G233:G236))*100)-100</f>
        <v>6.8198294589854243</v>
      </c>
      <c r="H248" s="1">
        <f>((SUM(Plan2!H245:H248)/SUM(Plan2!H233:H236))*100)-100</f>
        <v>11.541505400340895</v>
      </c>
      <c r="I248" s="1">
        <f>((SUM(Plan2!I245:I248)/SUM(Plan2!I233:I236))*100)-100</f>
        <v>24.072621786916955</v>
      </c>
      <c r="J248" s="1">
        <f>((SUM(Plan2!J245:J248)/SUM(Plan2!J233:J236))*100)-100</f>
        <v>20.171553412433639</v>
      </c>
      <c r="K248" s="44"/>
      <c r="L248" s="39"/>
      <c r="M248" s="39"/>
      <c r="N248" s="39"/>
      <c r="O248" s="39"/>
      <c r="P248" s="39"/>
      <c r="Q248" s="38"/>
    </row>
    <row r="249" spans="1:17" x14ac:dyDescent="0.25">
      <c r="A249" s="3">
        <v>43586</v>
      </c>
      <c r="B249" s="1">
        <f>((SUM(Plan2!B245:B249)/SUM(Plan2!B233:B237))*100)-100</f>
        <v>7.5523646337968984</v>
      </c>
      <c r="C249" s="1">
        <f>((SUM(Plan2!C245:C249)/SUM(Plan2!C233:C237))*100)-100</f>
        <v>16.620372691271385</v>
      </c>
      <c r="D249" s="1">
        <f>((SUM(Plan2!D245:D249)/SUM(Plan2!D233:D237))*100)-100</f>
        <v>4.2652973944314283</v>
      </c>
      <c r="E249" s="1">
        <f>((SUM(Plan2!E245:E249)/SUM(Plan2!E233:E237))*100)-100</f>
        <v>8.3821230514223828</v>
      </c>
      <c r="F249" s="1">
        <f>((SUM(Plan2!F245:F249)/SUM(Plan2!F233:F237))*100)-100</f>
        <v>9.3622985642275012</v>
      </c>
      <c r="G249" s="1">
        <f>((SUM(Plan2!G245:G249)/SUM(Plan2!G233:G237))*100)-100</f>
        <v>6.7512256208982251</v>
      </c>
      <c r="H249" s="1">
        <f>((SUM(Plan2!H245:H249)/SUM(Plan2!H233:H237))*100)-100</f>
        <v>-0.31201548072807839</v>
      </c>
      <c r="I249" s="1">
        <f>((SUM(Plan2!I245:I249)/SUM(Plan2!I233:I237))*100)-100</f>
        <v>23.59124672069288</v>
      </c>
      <c r="J249" s="1">
        <f>((SUM(Plan2!J245:J249)/SUM(Plan2!J233:J237))*100)-100</f>
        <v>19.112823145463651</v>
      </c>
      <c r="K249" s="44"/>
      <c r="L249" s="39"/>
      <c r="M249" s="39"/>
      <c r="N249" s="39"/>
      <c r="O249" s="39"/>
      <c r="P249" s="39"/>
      <c r="Q249" s="39"/>
    </row>
    <row r="250" spans="1:17" x14ac:dyDescent="0.25">
      <c r="A250" s="3">
        <v>43617</v>
      </c>
      <c r="B250" s="1">
        <f>((SUM(Plan2!B245:B250)/SUM(Plan2!B233:B238))*100)-100</f>
        <v>9.5055194022846621</v>
      </c>
      <c r="C250" s="1">
        <f>((SUM(Plan2!C245:C250)/SUM(Plan2!C233:C238))*100)-100</f>
        <v>14.324860810698482</v>
      </c>
      <c r="D250" s="1">
        <f>((SUM(Plan2!D245:D250)/SUM(Plan2!D233:D238))*100)-100</f>
        <v>5.0296279357777962</v>
      </c>
      <c r="E250" s="1">
        <f>((SUM(Plan2!E245:E250)/SUM(Plan2!E233:E238))*100)-100</f>
        <v>7.4748399042818363</v>
      </c>
      <c r="F250" s="1">
        <f>((SUM(Plan2!F245:F250)/SUM(Plan2!F233:F238))*100)-100</f>
        <v>8.3163043611889691</v>
      </c>
      <c r="G250" s="1">
        <f>((SUM(Plan2!G245:G250)/SUM(Plan2!G233:G238))*100)-100</f>
        <v>3.0268615518314448</v>
      </c>
      <c r="H250" s="1">
        <f>((SUM(Plan2!H245:H250)/SUM(Plan2!H233:H238))*100)-100</f>
        <v>-1.6019207229480656</v>
      </c>
      <c r="I250" s="1">
        <f>((SUM(Plan2!I245:I250)/SUM(Plan2!I233:I238))*100)-100</f>
        <v>22.5106452202197</v>
      </c>
      <c r="J250" s="1">
        <f>((SUM(Plan2!J245:J250)/SUM(Plan2!J233:J238))*100)-100</f>
        <v>18.462493708955407</v>
      </c>
      <c r="K250" s="44"/>
      <c r="L250" s="39"/>
      <c r="M250" s="39"/>
      <c r="N250" s="39"/>
      <c r="O250" s="39"/>
      <c r="P250" s="39"/>
      <c r="Q250" s="39"/>
    </row>
    <row r="251" spans="1:17" x14ac:dyDescent="0.25">
      <c r="A251" s="3">
        <v>43647</v>
      </c>
      <c r="B251" s="1">
        <f>((SUM(Plan2!B245:B251)/SUM(Plan2!B233:B239))*100)-100</f>
        <v>8.66514335509099</v>
      </c>
      <c r="C251" s="1">
        <f>((SUM(Plan2!C245:C251)/SUM(Plan2!C233:C239))*100)-100</f>
        <v>13.005748576596758</v>
      </c>
      <c r="D251" s="1">
        <f>((SUM(Plan2!D245:D251)/SUM(Plan2!D233:D239))*100)-100</f>
        <v>4.8795248491713608</v>
      </c>
      <c r="E251" s="1">
        <f>((SUM(Plan2!E245:E251)/SUM(Plan2!E233:E239))*100)-100</f>
        <v>11.380335750831506</v>
      </c>
      <c r="F251" s="1">
        <f>((SUM(Plan2!F245:F251)/SUM(Plan2!F233:F239))*100)-100</f>
        <v>11.670129048416641</v>
      </c>
      <c r="G251" s="1">
        <f>((SUM(Plan2!G245:G251)/SUM(Plan2!G233:G239))*100)-100</f>
        <v>3.7805667452047942</v>
      </c>
      <c r="H251" s="1">
        <f>((SUM(Plan2!H245:H251)/SUM(Plan2!H233:H239))*100)-100</f>
        <v>-7.9199944851062014</v>
      </c>
      <c r="I251" s="1">
        <f>((SUM(Plan2!I245:I251)/SUM(Plan2!I233:I239))*100)-100</f>
        <v>19.536201458234331</v>
      </c>
      <c r="J251" s="1">
        <f>((SUM(Plan2!J245:J251)/SUM(Plan2!J233:J239))*100)-100</f>
        <v>16.127502389535792</v>
      </c>
      <c r="K251" s="44"/>
      <c r="L251" s="39"/>
      <c r="M251" s="39"/>
      <c r="N251" s="39"/>
      <c r="O251" s="39"/>
      <c r="P251" s="39"/>
      <c r="Q251" s="39"/>
    </row>
    <row r="252" spans="1:17" x14ac:dyDescent="0.25">
      <c r="A252" s="3">
        <v>43678</v>
      </c>
      <c r="B252" s="1">
        <f>((SUM(Plan2!B245:B252)/SUM(Plan2!B233:B240))*100)-100</f>
        <v>9.4084072641895915</v>
      </c>
      <c r="C252" s="1">
        <f>((SUM(Plan2!C245:C252)/SUM(Plan2!C233:C240))*100)-100</f>
        <v>8.4114925095445585</v>
      </c>
      <c r="D252" s="1">
        <f>((SUM(Plan2!D245:D252)/SUM(Plan2!D233:D240))*100)-100</f>
        <v>4.8906879549833491</v>
      </c>
      <c r="E252" s="1">
        <f>((SUM(Plan2!E245:E252)/SUM(Plan2!E233:E240))*100)-100</f>
        <v>11.203095111367162</v>
      </c>
      <c r="F252" s="1">
        <f>((SUM(Plan2!F245:F252)/SUM(Plan2!F233:F240))*100)-100</f>
        <v>6.0630813591994439</v>
      </c>
      <c r="G252" s="1">
        <f>((SUM(Plan2!G245:G252)/SUM(Plan2!G233:G240))*100)-100</f>
        <v>4.2482317071701488</v>
      </c>
      <c r="H252" s="1">
        <f>((SUM(Plan2!H245:H252)/SUM(Plan2!H233:H240))*100)-100</f>
        <v>-5.2805835832772061</v>
      </c>
      <c r="I252" s="1">
        <f>((SUM(Plan2!I245:I252)/SUM(Plan2!I233:I240))*100)-100</f>
        <v>18.225659428956348</v>
      </c>
      <c r="J252" s="1">
        <f>((SUM(Plan2!J245:J252)/SUM(Plan2!J233:J240))*100)-100</f>
        <v>15.274862378234161</v>
      </c>
      <c r="K252" s="44"/>
      <c r="L252" s="39"/>
      <c r="M252" s="39"/>
      <c r="N252" s="39"/>
      <c r="O252" s="39"/>
      <c r="P252" s="39"/>
      <c r="Q252" s="39"/>
    </row>
    <row r="253" spans="1:17" x14ac:dyDescent="0.25">
      <c r="A253" s="3">
        <v>43709</v>
      </c>
      <c r="B253" s="1">
        <f>((SUM(Plan2!B245:B253)/SUM(Plan2!B233:B241))*100)-100</f>
        <v>8.1963725868380948</v>
      </c>
      <c r="C253" s="1">
        <f>((SUM(Plan2!C245:C253)/SUM(Plan2!C233:C241))*100)-100</f>
        <v>8.0604656530752123</v>
      </c>
      <c r="D253" s="1">
        <f>((SUM(Plan2!D245:D253)/SUM(Plan2!D233:D241))*100)-100</f>
        <v>5.0530484738661556</v>
      </c>
      <c r="E253" s="1">
        <f>((SUM(Plan2!E245:E253)/SUM(Plan2!E233:E241))*100)-100</f>
        <v>3.7785955493255869</v>
      </c>
      <c r="F253" s="1">
        <f>((SUM(Plan2!F245:F253)/SUM(Plan2!F233:F241))*100)-100</f>
        <v>5.7800774090505058</v>
      </c>
      <c r="G253" s="1">
        <f>((SUM(Plan2!G245:G253)/SUM(Plan2!G233:G241))*100)-100</f>
        <v>6.5312562412046589</v>
      </c>
      <c r="H253" s="1">
        <f>((SUM(Plan2!H245:H253)/SUM(Plan2!H233:H241))*100)-100</f>
        <v>-6.8327373991321423</v>
      </c>
      <c r="I253" s="1">
        <f>((SUM(Plan2!I245:I253)/SUM(Plan2!I233:I241))*100)-100</f>
        <v>17.137395466691302</v>
      </c>
      <c r="J253" s="1">
        <f>((SUM(Plan2!J245:J253)/SUM(Plan2!J233:J241))*100)-100</f>
        <v>14.239445340707221</v>
      </c>
      <c r="K253" s="44"/>
      <c r="L253" s="39"/>
      <c r="M253" s="39"/>
      <c r="N253" s="39"/>
      <c r="O253" s="39"/>
      <c r="P253" s="39"/>
      <c r="Q253" s="39"/>
    </row>
    <row r="254" spans="1:17" x14ac:dyDescent="0.25">
      <c r="A254" s="3">
        <v>43739</v>
      </c>
      <c r="B254" s="1">
        <f>((SUM(Plan2!B245:B254)/SUM(Plan2!B233:B242))*100)-100</f>
        <v>8.0749018053594739</v>
      </c>
      <c r="C254" s="1">
        <f>((SUM(Plan2!C245:C254)/SUM(Plan2!C233:C242))*100)-100</f>
        <v>7.7088761795379526</v>
      </c>
      <c r="D254" s="1">
        <f>((SUM(Plan2!D245:D254)/SUM(Plan2!D233:D242))*100)-100</f>
        <v>4.1686036984173995</v>
      </c>
      <c r="E254" s="1">
        <f>((SUM(Plan2!E245:E254)/SUM(Plan2!E233:E242))*100)-100</f>
        <v>4.0274562435524359</v>
      </c>
      <c r="F254" s="1">
        <f>((SUM(Plan2!F245:F254)/SUM(Plan2!F233:F242))*100)-100</f>
        <v>4.7553529408851176</v>
      </c>
      <c r="G254" s="1">
        <f>((SUM(Plan2!G245:G254)/SUM(Plan2!G233:G242))*100)-100</f>
        <v>6.1165598831936165</v>
      </c>
      <c r="H254" s="1">
        <f>((SUM(Plan2!H245:H254)/SUM(Plan2!H233:H242))*100)-100</f>
        <v>-8.4986377639669399</v>
      </c>
      <c r="I254" s="1">
        <f>((SUM(Plan2!I245:I254)/SUM(Plan2!I233:I242))*100)-100</f>
        <v>15.737693120463447</v>
      </c>
      <c r="J254" s="1">
        <f>((SUM(Plan2!J245:J254)/SUM(Plan2!J233:J242))*100)-100</f>
        <v>13.188202477260688</v>
      </c>
      <c r="K254" s="44"/>
      <c r="L254" s="39"/>
      <c r="M254" s="39"/>
      <c r="N254" s="39"/>
      <c r="O254" s="39"/>
      <c r="P254" s="39"/>
      <c r="Q254" s="39"/>
    </row>
    <row r="255" spans="1:17" x14ac:dyDescent="0.25">
      <c r="A255" s="3">
        <v>43770</v>
      </c>
      <c r="B255" s="1">
        <f>((SUM(Plan2!B245:B255)/SUM(Plan2!B233:B243))*100)-100</f>
        <v>7.7559889899859513</v>
      </c>
      <c r="C255" s="1">
        <f>((SUM(Plan2!C245:C255)/SUM(Plan2!C233:C243))*100)-100</f>
        <v>7.2211400186847641</v>
      </c>
      <c r="D255" s="1">
        <f>((SUM(Plan2!D245:D255)/SUM(Plan2!D233:D243))*100)-100</f>
        <v>4.8410613786654295</v>
      </c>
      <c r="E255" s="1">
        <f>((SUM(Plan2!E245:E255)/SUM(Plan2!E233:E243))*100)-100</f>
        <v>2.8014975931965296</v>
      </c>
      <c r="F255" s="1">
        <f>((SUM(Plan2!F245:F255)/SUM(Plan2!F233:F243))*100)-100</f>
        <v>4.028406852197719</v>
      </c>
      <c r="G255" s="1">
        <f>((SUM(Plan2!G245:G255)/SUM(Plan2!G233:G243))*100)-100</f>
        <v>6.693347901532448</v>
      </c>
      <c r="H255" s="1">
        <f>((SUM(Plan2!H245:H255)/SUM(Plan2!H233:H243))*100)-100</f>
        <v>-9.3228899863435117</v>
      </c>
      <c r="I255" s="1">
        <f>((SUM(Plan2!I245:I255)/SUM(Plan2!I233:I243))*100)-100</f>
        <v>14.067557094654902</v>
      </c>
      <c r="J255" s="1">
        <f>((SUM(Plan2!J245:J255)/SUM(Plan2!J233:J243))*100)-100</f>
        <v>12.030562047835858</v>
      </c>
      <c r="K255" s="44"/>
      <c r="L255" s="39"/>
      <c r="M255" s="39"/>
      <c r="N255" s="39"/>
      <c r="O255" s="39"/>
      <c r="P255" s="39"/>
      <c r="Q255" s="39"/>
    </row>
    <row r="256" spans="1:17" x14ac:dyDescent="0.25">
      <c r="A256" s="3">
        <v>43800</v>
      </c>
      <c r="B256" s="1">
        <f>((SUM(Plan2!B245:B256)/SUM(Plan2!B233:B244))*100)-100</f>
        <v>7.314261074820422</v>
      </c>
      <c r="C256" s="1">
        <f>((SUM(Plan2!C245:C256)/SUM(Plan2!C233:C244))*100)-100</f>
        <v>6.8639330671299348</v>
      </c>
      <c r="D256" s="1">
        <f>((SUM(Plan2!D245:D256)/SUM(Plan2!D233:D244))*100)-100</f>
        <v>1.7535583123944605</v>
      </c>
      <c r="E256" s="1">
        <f>((SUM(Plan2!E245:E256)/SUM(Plan2!E233:E244))*100)-100</f>
        <v>1.5735652193610008</v>
      </c>
      <c r="F256" s="1">
        <f>((SUM(Plan2!F245:F256)/SUM(Plan2!F233:F244))*100)-100</f>
        <v>3.806513865074507</v>
      </c>
      <c r="G256" s="1">
        <f>((SUM(Plan2!G245:G256)/SUM(Plan2!G233:G244))*100)-100</f>
        <v>6.4554504478322627</v>
      </c>
      <c r="H256" s="1">
        <f>((SUM(Plan2!H245:H256)/SUM(Plan2!H233:H244))*100)-100</f>
        <v>-10.886066488812844</v>
      </c>
      <c r="I256" s="1">
        <f>((SUM(Plan2!I245:I256)/SUM(Plan2!I233:I244))*100)-100</f>
        <v>14.281112709130994</v>
      </c>
      <c r="J256" s="1">
        <f>((SUM(Plan2!J245:J256)/SUM(Plan2!J233:J244))*100)-100</f>
        <v>12.065452264897218</v>
      </c>
      <c r="K256" s="44"/>
      <c r="L256" s="39"/>
      <c r="M256" s="39"/>
      <c r="N256" s="39"/>
      <c r="O256" s="39"/>
      <c r="P256" s="39"/>
      <c r="Q256" s="39"/>
    </row>
    <row r="257" spans="1:17" x14ac:dyDescent="0.25">
      <c r="A257" s="3">
        <v>43831</v>
      </c>
      <c r="B257" s="1">
        <f>((SUM(Plan2!B257:B257)/SUM(Plan2!B245:B245))*100)-100</f>
        <v>11.26030323891429</v>
      </c>
      <c r="C257" s="1">
        <f>((SUM(Plan2!C257:C257)/SUM(Plan2!C245:C245))*100)-100</f>
        <v>-3.3667055688294312</v>
      </c>
      <c r="D257" s="1">
        <f>((SUM(Plan2!D257:D257)/SUM(Plan2!D245:D245))*100)-100</f>
        <v>2.0337262382447534</v>
      </c>
      <c r="E257" s="1">
        <f>((SUM(Plan2!E257:E257)/SUM(Plan2!E245:E245))*100)-100</f>
        <v>2.4872581657868977</v>
      </c>
      <c r="F257" s="1">
        <f>((SUM(Plan2!F257:F257)/SUM(Plan2!F245:F245))*100)-100</f>
        <v>-7.6887078454440712</v>
      </c>
      <c r="G257" s="1">
        <f>((SUM(Plan2!G257:G257)/SUM(Plan2!G245:G245))*100)-100</f>
        <v>-16.151556184843912</v>
      </c>
      <c r="H257" s="1">
        <f>((SUM(Plan2!H257:H257)/SUM(Plan2!H245:H245))*100)-100</f>
        <v>-23.732555583202796</v>
      </c>
      <c r="I257" s="1">
        <f>((SUM(Plan2!I257:I257)/SUM(Plan2!I245:I245))*100)-100</f>
        <v>-3.8916556015838637</v>
      </c>
      <c r="J257" s="1">
        <f>((SUM(Plan2!J257:J257)/SUM(Plan2!J245:J245))*100)-100</f>
        <v>-0.18614112963540208</v>
      </c>
      <c r="K257" s="44"/>
      <c r="L257" s="39"/>
      <c r="M257" s="39"/>
      <c r="N257" s="39"/>
      <c r="O257" s="39"/>
      <c r="P257" s="39"/>
      <c r="Q257" s="39"/>
    </row>
    <row r="258" spans="1:17" x14ac:dyDescent="0.25">
      <c r="A258" s="3">
        <v>43862</v>
      </c>
      <c r="B258" s="1">
        <f>((SUM(Plan2!B257:B258)/SUM(Plan2!B245:B246))*100)-100</f>
        <v>0.64774388989118847</v>
      </c>
      <c r="C258" s="1">
        <f>((SUM(Plan2!C257:C258)/SUM(Plan2!C245:C246))*100)-100</f>
        <v>-8.2503748516009523</v>
      </c>
      <c r="D258" s="1">
        <f>((SUM(Plan2!D257:D258)/SUM(Plan2!D245:D246))*100)-100</f>
        <v>3.1717108375581802</v>
      </c>
      <c r="E258" s="1">
        <f>((SUM(Plan2!E257:E258)/SUM(Plan2!E245:E246))*100)-100</f>
        <v>0.46736957375527766</v>
      </c>
      <c r="F258" s="1">
        <f>((SUM(Plan2!F257:F258)/SUM(Plan2!F245:F246))*100)-100</f>
        <v>-9.5301550188152646</v>
      </c>
      <c r="G258" s="1">
        <f>((SUM(Plan2!G257:G258)/SUM(Plan2!G245:G246))*100)-100</f>
        <v>3.489500240703066</v>
      </c>
      <c r="H258" s="1">
        <f>((SUM(Plan2!H257:H258)/SUM(Plan2!H245:H246))*100)-100</f>
        <v>-15.477285843145012</v>
      </c>
      <c r="I258" s="1">
        <f>((SUM(Plan2!I257:I258)/SUM(Plan2!I245:I246))*100)-100</f>
        <v>-8.7139634374081822</v>
      </c>
      <c r="J258" s="1">
        <f>((SUM(Plan2!J257:J258)/SUM(Plan2!J245:J246))*100)-100</f>
        <v>-4.7090559041851208</v>
      </c>
      <c r="K258" s="44"/>
      <c r="L258" s="39"/>
      <c r="M258" s="39"/>
      <c r="N258" s="39"/>
      <c r="O258" s="39"/>
      <c r="P258" s="39"/>
      <c r="Q258" s="39"/>
    </row>
    <row r="259" spans="1:17" x14ac:dyDescent="0.25">
      <c r="A259" s="3">
        <v>43891</v>
      </c>
      <c r="B259" s="1">
        <f>((SUM(Plan2!B257:B259)/SUM(Plan2!B245:B247))*100)-100</f>
        <v>2.1214225817425927</v>
      </c>
      <c r="C259" s="1">
        <f>((SUM(Plan2!C257:C259)/SUM(Plan2!C245:C247))*100)-100</f>
        <v>-8.7315258103757571</v>
      </c>
      <c r="D259" s="1">
        <f>((SUM(Plan2!D257:D259)/SUM(Plan2!D245:D247))*100)-100</f>
        <v>-0.5287128984680578</v>
      </c>
      <c r="E259" s="1">
        <f>((SUM(Plan2!E257:E259)/SUM(Plan2!E245:E247))*100)-100</f>
        <v>-0.89557272957659961</v>
      </c>
      <c r="F259" s="1">
        <f>((SUM(Plan2!F257:F259)/SUM(Plan2!F245:F247))*100)-100</f>
        <v>-10.381390967710814</v>
      </c>
      <c r="G259" s="1">
        <f>((SUM(Plan2!G257:G259)/SUM(Plan2!G245:G247))*100)-100</f>
        <v>-1.8655609314688206</v>
      </c>
      <c r="H259" s="1">
        <f>((SUM(Plan2!H257:H259)/SUM(Plan2!H245:H247))*100)-100</f>
        <v>-14.722308422839106</v>
      </c>
      <c r="I259" s="1">
        <f>((SUM(Plan2!I257:I259)/SUM(Plan2!I245:I247))*100)-100</f>
        <v>-5.3561527291085298</v>
      </c>
      <c r="J259" s="1">
        <f>((SUM(Plan2!J257:J259)/SUM(Plan2!J245:J247))*100)-100</f>
        <v>-3.4577622942223201</v>
      </c>
      <c r="K259" s="44"/>
      <c r="L259" s="39"/>
      <c r="M259" s="39"/>
      <c r="N259" s="39"/>
      <c r="O259" s="39"/>
      <c r="P259" s="39"/>
      <c r="Q259" s="39"/>
    </row>
    <row r="260" spans="1:17" x14ac:dyDescent="0.25">
      <c r="A260" s="3">
        <v>43922</v>
      </c>
      <c r="B260" s="1">
        <f>((SUM(Plan2!B257:B260)/SUM(Plan2!B245:B248))*100)-100</f>
        <v>-9.8956352385087598E-2</v>
      </c>
      <c r="C260" s="1">
        <f>((SUM(Plan2!C257:C260)/SUM(Plan2!C245:C248))*100)-100</f>
        <v>-14.642889163235324</v>
      </c>
      <c r="D260" s="1">
        <f>((SUM(Plan2!D257:D260)/SUM(Plan2!D245:D248))*100)-100</f>
        <v>6.6547869702201297</v>
      </c>
      <c r="E260" s="1">
        <f>((SUM(Plan2!E257:E260)/SUM(Plan2!E245:E248))*100)-100</f>
        <v>-20.626873906194348</v>
      </c>
      <c r="F260" s="1">
        <f>((SUM(Plan2!F257:F260)/SUM(Plan2!F245:F248))*100)-100</f>
        <v>-20.527104549236981</v>
      </c>
      <c r="G260" s="1">
        <f>((SUM(Plan2!G257:G260)/SUM(Plan2!G245:G248))*100)-100</f>
        <v>-3.3595053216841819</v>
      </c>
      <c r="H260" s="1">
        <f>((SUM(Plan2!H257:H260)/SUM(Plan2!H245:H248))*100)-100</f>
        <v>-12.953470983449208</v>
      </c>
      <c r="I260" s="1">
        <f>((SUM(Plan2!I257:I260)/SUM(Plan2!I245:I248))*100)-100</f>
        <v>-14.898157672868379</v>
      </c>
      <c r="J260" s="1">
        <f>((SUM(Plan2!J257:J260)/SUM(Plan2!J245:J248))*100)-100</f>
        <v>-11.568241370218388</v>
      </c>
      <c r="K260" s="44"/>
      <c r="L260" s="39"/>
      <c r="M260" s="39"/>
      <c r="N260" s="39"/>
      <c r="O260" s="39"/>
      <c r="P260" s="39"/>
      <c r="Q260" s="39"/>
    </row>
    <row r="261" spans="1:17" x14ac:dyDescent="0.25">
      <c r="A261" s="3">
        <v>43952</v>
      </c>
      <c r="B261" s="1">
        <f>((SUM(Plan2!B257:B261)/SUM(Plan2!B245:B249))*100)-100</f>
        <v>-5.4708478068815367</v>
      </c>
      <c r="C261" s="1">
        <f>((SUM(Plan2!C257:C261)/SUM(Plan2!C245:C249))*100)-100</f>
        <v>-10.059550694650355</v>
      </c>
      <c r="D261" s="1">
        <f>((SUM(Plan2!D257:D261)/SUM(Plan2!D245:D249))*100)-100</f>
        <v>4.9607694175696651</v>
      </c>
      <c r="E261" s="1">
        <f>((SUM(Plan2!E257:E261)/SUM(Plan2!E245:E249))*100)-100</f>
        <v>-11.444784154199652</v>
      </c>
      <c r="F261" s="1">
        <f>((SUM(Plan2!F257:F261)/SUM(Plan2!F245:F249))*100)-100</f>
        <v>-21.202141950949638</v>
      </c>
      <c r="G261" s="1">
        <f>((SUM(Plan2!G257:G261)/SUM(Plan2!G245:G249))*100)-100</f>
        <v>-8.2910633230777222</v>
      </c>
      <c r="H261" s="1">
        <f>((SUM(Plan2!H257:H261)/SUM(Plan2!H245:H249))*100)-100</f>
        <v>-6.1947950903110609</v>
      </c>
      <c r="I261" s="1">
        <f>((SUM(Plan2!I257:I261)/SUM(Plan2!I245:I249))*100)-100</f>
        <v>-17.145031930648386</v>
      </c>
      <c r="J261" s="1">
        <f>((SUM(Plan2!J257:J261)/SUM(Plan2!J245:J249))*100)-100</f>
        <v>-14.644680705732654</v>
      </c>
      <c r="K261" s="44"/>
      <c r="L261" s="39"/>
      <c r="M261" s="39"/>
      <c r="N261" s="39"/>
      <c r="O261" s="39"/>
      <c r="P261" s="39"/>
      <c r="Q261" s="39"/>
    </row>
    <row r="262" spans="1:17" x14ac:dyDescent="0.25">
      <c r="A262" s="3">
        <v>43983</v>
      </c>
      <c r="B262" s="1">
        <f>((SUM(Plan2!B257:B262)/SUM(Plan2!B245:B250))*100)-100</f>
        <v>-6.3878865080274352</v>
      </c>
      <c r="C262" s="1">
        <f>((SUM(Plan2!C257:C262)/SUM(Plan2!C245:C250))*100)-100</f>
        <v>-4.4577771459078548</v>
      </c>
      <c r="D262" s="1">
        <f>((SUM(Plan2!D257:D262)/SUM(Plan2!D245:D250))*100)-100</f>
        <v>5.2916017733275709</v>
      </c>
      <c r="E262" s="1">
        <f>((SUM(Plan2!E257:E262)/SUM(Plan2!E245:E250))*100)-100</f>
        <v>-10.533878662090828</v>
      </c>
      <c r="F262" s="1">
        <f>((SUM(Plan2!F257:F262)/SUM(Plan2!F245:F250))*100)-100</f>
        <v>-18.699029597324156</v>
      </c>
      <c r="G262" s="1">
        <f>((SUM(Plan2!G257:G262)/SUM(Plan2!G245:G250))*100)-100</f>
        <v>-10.473309167799044</v>
      </c>
      <c r="H262" s="1">
        <f>((SUM(Plan2!H257:H262)/SUM(Plan2!H245:H250))*100)-100</f>
        <v>-10.975504408996429</v>
      </c>
      <c r="I262" s="1">
        <f>((SUM(Plan2!I257:I262)/SUM(Plan2!I245:I250))*100)-100</f>
        <v>-12.70179644858635</v>
      </c>
      <c r="J262" s="1">
        <f>((SUM(Plan2!J257:J262)/SUM(Plan2!J245:J250))*100)-100</f>
        <v>-11.269727727996681</v>
      </c>
      <c r="K262" s="44"/>
      <c r="L262" s="39"/>
      <c r="M262" s="39"/>
      <c r="N262" s="39"/>
      <c r="O262" s="39"/>
      <c r="P262" s="39"/>
      <c r="Q262" s="39"/>
    </row>
    <row r="263" spans="1:17" x14ac:dyDescent="0.25">
      <c r="A263" s="3">
        <v>44013</v>
      </c>
      <c r="B263" s="1">
        <f>((SUM(Plan2!B257:B263)/SUM(Plan2!B245:B251))*100)-100</f>
        <v>-5.6313385406297556</v>
      </c>
      <c r="C263" s="1">
        <f>((SUM(Plan2!C257:C263)/SUM(Plan2!C245:C251))*100)-100</f>
        <v>-0.98667471750705715</v>
      </c>
      <c r="D263" s="1">
        <f>((SUM(Plan2!D257:D263)/SUM(Plan2!D245:D251))*100)-100</f>
        <v>3.7155794263187261</v>
      </c>
      <c r="E263" s="1">
        <f>((SUM(Plan2!E257:E263)/SUM(Plan2!E245:E251))*100)-100</f>
        <v>-12.825505266424457</v>
      </c>
      <c r="F263" s="1">
        <f>((SUM(Plan2!F257:F263)/SUM(Plan2!F245:F251))*100)-100</f>
        <v>-15.670649923679647</v>
      </c>
      <c r="G263" s="1">
        <f>((SUM(Plan2!G257:G263)/SUM(Plan2!G245:G251))*100)-100</f>
        <v>-9.9091910890826966</v>
      </c>
      <c r="H263" s="1">
        <f>((SUM(Plan2!H257:H263)/SUM(Plan2!H245:H251))*100)-100</f>
        <v>-13.692621111654859</v>
      </c>
      <c r="I263" s="1">
        <f>((SUM(Plan2!I257:I263)/SUM(Plan2!I245:I251))*100)-100</f>
        <v>-8.4026993038369966</v>
      </c>
      <c r="J263" s="1">
        <f>((SUM(Plan2!J257:J263)/SUM(Plan2!J245:J251))*100)-100</f>
        <v>-7.7747225937684306</v>
      </c>
      <c r="K263" s="44"/>
      <c r="L263" s="39"/>
      <c r="M263" s="39"/>
      <c r="N263" s="39"/>
      <c r="O263" s="39"/>
      <c r="P263" s="39"/>
      <c r="Q263" s="39"/>
    </row>
    <row r="264" spans="1:17" x14ac:dyDescent="0.25">
      <c r="A264" s="3">
        <v>44044</v>
      </c>
      <c r="B264" s="1">
        <f>((SUM(Plan2!B257:B264)/SUM(Plan2!B245:B252))*100)-100</f>
        <v>-4.8278367689902808</v>
      </c>
      <c r="C264" s="1">
        <f>((SUM(Plan2!C257:C264)/SUM(Plan2!C245:C252))*100)-100</f>
        <v>0.78252309271942977</v>
      </c>
      <c r="D264" s="1">
        <f>((SUM(Plan2!D257:D264)/SUM(Plan2!D245:D252))*100)-100</f>
        <v>3.3468883952642869</v>
      </c>
      <c r="E264" s="1">
        <f>((SUM(Plan2!E257:E264)/SUM(Plan2!E245:E252))*100)-100</f>
        <v>-16.564099323133178</v>
      </c>
      <c r="F264" s="1">
        <f>((SUM(Plan2!F257:F264)/SUM(Plan2!F245:F252))*100)-100</f>
        <v>-13.228991103227955</v>
      </c>
      <c r="G264" s="1">
        <f>((SUM(Plan2!G257:G264)/SUM(Plan2!G245:G252))*100)-100</f>
        <v>-11.18070612208227</v>
      </c>
      <c r="H264" s="1">
        <f>((SUM(Plan2!H257:H264)/SUM(Plan2!H245:H252))*100)-100</f>
        <v>-32.992494941582365</v>
      </c>
      <c r="I264" s="1">
        <f>((SUM(Plan2!I257:I264)/SUM(Plan2!I245:I252))*100)-100</f>
        <v>-8.971014956394086</v>
      </c>
      <c r="J264" s="1">
        <f>((SUM(Plan2!J257:J264)/SUM(Plan2!J245:J252))*100)-100</f>
        <v>-7.8868929169633191</v>
      </c>
      <c r="K264" s="44"/>
      <c r="L264" s="39"/>
      <c r="M264" s="39"/>
      <c r="N264" s="39"/>
      <c r="O264" s="39"/>
      <c r="P264" s="39"/>
      <c r="Q264" s="39"/>
    </row>
    <row r="265" spans="1:17" x14ac:dyDescent="0.25">
      <c r="A265" s="3">
        <v>44075</v>
      </c>
      <c r="B265" s="1">
        <f>((SUM(Plan2!B257:B265)/SUM(Plan2!B245:B253))*100)-100</f>
        <v>-3.0367571622547587</v>
      </c>
      <c r="C265" s="1">
        <f>((SUM(Plan2!C257:C265)/SUM(Plan2!C245:C253))*100)-100</f>
        <v>1.8850437089502634</v>
      </c>
      <c r="D265" s="1">
        <f>((SUM(Plan2!D257:D265)/SUM(Plan2!D245:D253))*100)-100</f>
        <v>3.1032176235270583</v>
      </c>
      <c r="E265" s="1">
        <f>((SUM(Plan2!E257:E265)/SUM(Plan2!E245:E253))*100)-100</f>
        <v>-13.803140679021269</v>
      </c>
      <c r="F265" s="1">
        <f>((SUM(Plan2!F257:F265)/SUM(Plan2!F245:F253))*100)-100</f>
        <v>-11.618799965366279</v>
      </c>
      <c r="G265" s="1">
        <f>((SUM(Plan2!G257:G265)/SUM(Plan2!G245:G253))*100)-100</f>
        <v>-13.158862981882763</v>
      </c>
      <c r="H265" s="1">
        <f>((SUM(Plan2!H257:H265)/SUM(Plan2!H245:H253))*100)-100</f>
        <v>-32.282050559847292</v>
      </c>
      <c r="I265" s="1">
        <f>((SUM(Plan2!I257:I265)/SUM(Plan2!I245:I253))*100)-100</f>
        <v>-6.014969245974271</v>
      </c>
      <c r="J265" s="1">
        <f>((SUM(Plan2!J257:J265)/SUM(Plan2!J245:J253))*100)-100</f>
        <v>-5.2191740172838621</v>
      </c>
      <c r="K265" s="44"/>
      <c r="L265" s="39"/>
      <c r="M265" s="39"/>
      <c r="N265" s="39"/>
      <c r="O265" s="39"/>
      <c r="P265" s="39"/>
      <c r="Q265" s="39"/>
    </row>
    <row r="266" spans="1:17" x14ac:dyDescent="0.25">
      <c r="A266" s="3">
        <v>44105</v>
      </c>
      <c r="B266" s="1">
        <f>((SUM(Plan2!B257:B266)/SUM(Plan2!B245:B254))*100)-100</f>
        <v>-0.29267623106198926</v>
      </c>
      <c r="C266" s="1">
        <f>((SUM(Plan2!C257:C266)/SUM(Plan2!C245:C254))*100)-100</f>
        <v>2.3944761298935475</v>
      </c>
      <c r="D266" s="1">
        <f>((SUM(Plan2!D257:D266)/SUM(Plan2!D245:D254))*100)-100</f>
        <v>4.9360489546189257</v>
      </c>
      <c r="E266" s="1">
        <f>((SUM(Plan2!E257:E266)/SUM(Plan2!E245:E254))*100)-100</f>
        <v>-10.467912572253724</v>
      </c>
      <c r="F266" s="1">
        <f>((SUM(Plan2!F257:F266)/SUM(Plan2!F245:F254))*100)-100</f>
        <v>-10.781073265767134</v>
      </c>
      <c r="G266" s="1">
        <f>((SUM(Plan2!G257:G266)/SUM(Plan2!G245:G254))*100)-100</f>
        <v>-11.13414102950658</v>
      </c>
      <c r="H266" s="1">
        <f>((SUM(Plan2!H257:H266)/SUM(Plan2!H245:H254))*100)-100</f>
        <v>-31.364772062174566</v>
      </c>
      <c r="I266" s="1">
        <f>((SUM(Plan2!I257:I266)/SUM(Plan2!I245:I254))*100)-100</f>
        <v>-3.9794173716729517</v>
      </c>
      <c r="J266" s="1">
        <f>((SUM(Plan2!J257:J266)/SUM(Plan2!J245:J254))*100)-100</f>
        <v>-2.9622377223562069</v>
      </c>
      <c r="K266" s="44"/>
      <c r="L266" s="39"/>
      <c r="M266" s="39"/>
      <c r="N266" s="39"/>
      <c r="O266" s="39"/>
      <c r="P266" s="39"/>
      <c r="Q266" s="39"/>
    </row>
    <row r="267" spans="1:17" x14ac:dyDescent="0.25">
      <c r="A267" s="3">
        <v>44136</v>
      </c>
      <c r="B267" s="1">
        <f>((SUM(Plan2!B257:B267)/SUM(Plan2!B245:B255))*100)-100</f>
        <v>0.53589369945272836</v>
      </c>
      <c r="C267" s="1">
        <f>((SUM(Plan2!C257:C267)/SUM(Plan2!C245:C255))*100)-100</f>
        <v>2.8879599954578765</v>
      </c>
      <c r="D267" s="1">
        <f>((SUM(Plan2!D257:D267)/SUM(Plan2!D245:D255))*100)-100</f>
        <v>4.2586684049664996</v>
      </c>
      <c r="E267" s="1">
        <f>((SUM(Plan2!E257:E267)/SUM(Plan2!E245:E255))*100)-100</f>
        <v>-9.6386008772345946</v>
      </c>
      <c r="F267" s="1">
        <f>((SUM(Plan2!F257:F267)/SUM(Plan2!F245:F255))*100)-100</f>
        <v>-9.7582698543781135</v>
      </c>
      <c r="G267" s="1">
        <f>((SUM(Plan2!G257:G267)/SUM(Plan2!G245:G255))*100)-100</f>
        <v>-9.0502210880329841</v>
      </c>
      <c r="H267" s="1">
        <f>((SUM(Plan2!H257:H267)/SUM(Plan2!H245:H255))*100)-100</f>
        <v>-32.813646737121701</v>
      </c>
      <c r="I267" s="1">
        <f>((SUM(Plan2!I257:I267)/SUM(Plan2!I245:I255))*100)-100</f>
        <v>-4.1946981036062567</v>
      </c>
      <c r="J267" s="1">
        <f>((SUM(Plan2!J257:J267)/SUM(Plan2!J245:J255))*100)-100</f>
        <v>-3.024614448671727</v>
      </c>
      <c r="K267" s="44"/>
      <c r="L267" s="39"/>
      <c r="M267" s="39"/>
      <c r="N267" s="39"/>
      <c r="O267" s="39"/>
      <c r="P267" s="39"/>
      <c r="Q267" s="39"/>
    </row>
    <row r="268" spans="1:17" x14ac:dyDescent="0.25">
      <c r="A268" s="3">
        <v>44166</v>
      </c>
      <c r="B268" s="1">
        <f>((SUM(Plan2!B257:B268)/SUM(Plan2!B245:B256))*100)-100</f>
        <v>1.0522266589214553</v>
      </c>
      <c r="C268" s="1">
        <f>((SUM(Plan2!C257:C268)/SUM(Plan2!C245:C256))*100)-100</f>
        <v>3.182440522611401</v>
      </c>
      <c r="D268" s="1">
        <f>((SUM(Plan2!D257:D268)/SUM(Plan2!D245:D256))*100)-100</f>
        <v>3.7092601716272497</v>
      </c>
      <c r="E268" s="1">
        <f>((SUM(Plan2!E257:E268)/SUM(Plan2!E245:E256))*100)-100</f>
        <v>-5.9600766947355766</v>
      </c>
      <c r="F268" s="1">
        <f>((SUM(Plan2!F257:F268)/SUM(Plan2!F245:F256))*100)-100</f>
        <v>-8.8519558199077153</v>
      </c>
      <c r="G268" s="1">
        <f>((SUM(Plan2!G257:G268)/SUM(Plan2!G245:G256))*100)-100</f>
        <v>-8.666518138841667</v>
      </c>
      <c r="H268" s="1">
        <f>((SUM(Plan2!H257:H268)/SUM(Plan2!H245:H256))*100)-100</f>
        <v>-32.011593309239572</v>
      </c>
      <c r="I268" s="1">
        <f>((SUM(Plan2!I257:I268)/SUM(Plan2!I245:I256))*100)-100</f>
        <v>-4.1721234145305743</v>
      </c>
      <c r="J268" s="1">
        <f>((SUM(Plan2!J257:J268)/SUM(Plan2!J245:J256))*100)-100</f>
        <v>-2.8509685829660896</v>
      </c>
      <c r="K268" s="44"/>
      <c r="L268" s="39"/>
      <c r="M268" s="39"/>
      <c r="N268" s="39"/>
      <c r="O268" s="39"/>
      <c r="P268" s="39"/>
      <c r="Q268" s="39"/>
    </row>
    <row r="269" spans="1:17" x14ac:dyDescent="0.25">
      <c r="A269" s="3">
        <v>44197</v>
      </c>
      <c r="B269" s="1">
        <f>((SUM(Plan2!B269:B269)/SUM(Plan2!B257:B257))*100)-100</f>
        <v>8.518465974861769</v>
      </c>
      <c r="C269" s="1">
        <f>((SUM(Plan2!C269:C269)/SUM(Plan2!C257:C257))*100)-100</f>
        <v>0.80782030794695459</v>
      </c>
      <c r="D269" s="1">
        <f>((SUM(Plan2!D269:D269)/SUM(Plan2!D257:D257))*100)-100</f>
        <v>-10.023461570560997</v>
      </c>
      <c r="E269" s="1">
        <f>((SUM(Plan2!E269:E269)/SUM(Plan2!E257:E257))*100)-100</f>
        <v>74.310026001454077</v>
      </c>
      <c r="F269" s="1">
        <f>((SUM(Plan2!F269:F269)/SUM(Plan2!F257:F257))*100)-100</f>
        <v>-2.4120452798393757</v>
      </c>
      <c r="G269" s="1">
        <f>((SUM(Plan2!G269:G269)/SUM(Plan2!G257:G257))*100)-100</f>
        <v>15.630262294514679</v>
      </c>
      <c r="H269" s="1">
        <f>((SUM(Plan2!H269:H269)/SUM(Plan2!H257:H257))*100)-100</f>
        <v>-10.986566847485875</v>
      </c>
      <c r="I269" s="1">
        <f>((SUM(Plan2!I269:I269)/SUM(Plan2!I257:I257))*100)-100</f>
        <v>13.45878213677716</v>
      </c>
      <c r="J269" s="1">
        <f>((SUM(Plan2!J269:J269)/SUM(Plan2!J257:J257))*100)-100</f>
        <v>11.306708682185658</v>
      </c>
      <c r="K269" s="44"/>
      <c r="L269" s="39"/>
      <c r="M269" s="39"/>
      <c r="N269" s="39"/>
      <c r="O269" s="39"/>
      <c r="P269" s="39"/>
      <c r="Q269" s="39"/>
    </row>
    <row r="270" spans="1:17" x14ac:dyDescent="0.25">
      <c r="A270" s="3">
        <v>44228</v>
      </c>
      <c r="B270" s="1">
        <f>((SUM(Plan2!B269:B270)/SUM(Plan2!B257:B258))*100)-100</f>
        <v>11.942675351364372</v>
      </c>
      <c r="C270" s="1">
        <f>((SUM(Plan2!C269:C270)/SUM(Plan2!C257:C258))*100)-100</f>
        <v>5.5790317804951712</v>
      </c>
      <c r="D270" s="1">
        <f>((SUM(Plan2!D269:D270)/SUM(Plan2!D257:D258))*100)-100</f>
        <v>-24.651137448712419</v>
      </c>
      <c r="E270" s="1">
        <f>((SUM(Plan2!E269:E270)/SUM(Plan2!E257:E258))*100)-100</f>
        <v>47.158493766199285</v>
      </c>
      <c r="F270" s="1">
        <f>((SUM(Plan2!F269:F270)/SUM(Plan2!F257:F258))*100)-100</f>
        <v>-0.2199630856615471</v>
      </c>
      <c r="G270" s="1">
        <f>((SUM(Plan2!G269:G270)/SUM(Plan2!G257:G258))*100)-100</f>
        <v>6.3945900463584309</v>
      </c>
      <c r="H270" s="1">
        <f>((SUM(Plan2!H269:H270)/SUM(Plan2!H257:H258))*100)-100</f>
        <v>-19.394524902529497</v>
      </c>
      <c r="I270" s="1">
        <f>((SUM(Plan2!I269:I270)/SUM(Plan2!I257:I258))*100)-100</f>
        <v>8.2087794239267424</v>
      </c>
      <c r="J270" s="1">
        <f>((SUM(Plan2!J269:J270)/SUM(Plan2!J257:J258))*100)-100</f>
        <v>6.5510899745598152</v>
      </c>
      <c r="K270" s="44"/>
      <c r="L270" s="39"/>
      <c r="M270" s="39"/>
      <c r="N270" s="39"/>
      <c r="O270" s="39"/>
      <c r="P270" s="39"/>
      <c r="Q270" s="39"/>
    </row>
    <row r="271" spans="1:17" x14ac:dyDescent="0.25">
      <c r="A271" s="3">
        <v>44256</v>
      </c>
      <c r="B271" s="1">
        <f>((SUM(Plan2!B269:B271)/SUM(Plan2!B257:B259))*100)-100</f>
        <v>10.877177661558932</v>
      </c>
      <c r="C271" s="1">
        <f>((SUM(Plan2!C269:C271)/SUM(Plan2!C257:C259))*100)-100</f>
        <v>11.643369800851232</v>
      </c>
      <c r="D271" s="1">
        <f>((SUM(Plan2!D269:D271)/SUM(Plan2!D257:D259))*100)-100</f>
        <v>3.3740170486071293</v>
      </c>
      <c r="E271" s="1">
        <f>((SUM(Plan2!E269:E271)/SUM(Plan2!E257:E259))*100)-100</f>
        <v>35.165591599433071</v>
      </c>
      <c r="F271" s="1">
        <f>((SUM(Plan2!F269:F271)/SUM(Plan2!F257:F259))*100)-100</f>
        <v>8.3970818197199719</v>
      </c>
      <c r="G271" s="1">
        <f>((SUM(Plan2!G269:G271)/SUM(Plan2!G257:G259))*100)-100</f>
        <v>10.185119474880764</v>
      </c>
      <c r="H271" s="1">
        <f>((SUM(Plan2!H269:H271)/SUM(Plan2!H257:H259))*100)-100</f>
        <v>-19.28076520625774</v>
      </c>
      <c r="I271" s="1">
        <f>((SUM(Plan2!I269:I271)/SUM(Plan2!I257:I259))*100)-100</f>
        <v>9.4765852282728389</v>
      </c>
      <c r="J271" s="1">
        <f>((SUM(Plan2!J269:J271)/SUM(Plan2!J257:J259))*100)-100</f>
        <v>9.1702975318950735</v>
      </c>
      <c r="K271" s="44"/>
      <c r="L271" s="39"/>
      <c r="M271" s="39"/>
      <c r="N271" s="39"/>
      <c r="O271" s="39"/>
      <c r="P271" s="39"/>
      <c r="Q271" s="39"/>
    </row>
    <row r="272" spans="1:17" x14ac:dyDescent="0.25">
      <c r="A272" s="3">
        <v>44287</v>
      </c>
      <c r="B272" s="1">
        <f>((SUM(Plan2!B269:B272)/SUM(Plan2!B257:B260))*100)-100</f>
        <v>14.122043982859168</v>
      </c>
      <c r="C272" s="1">
        <f>((SUM(Plan2!C269:C272)/SUM(Plan2!C257:C260))*100)-100</f>
        <v>-35.577704203915005</v>
      </c>
      <c r="D272" s="1">
        <f>((SUM(Plan2!D269:D272)/SUM(Plan2!D257:D260))*100)-100</f>
        <v>-2.489342308640687</v>
      </c>
      <c r="E272" s="1">
        <f>((SUM(Plan2!E269:E272)/SUM(Plan2!E257:E260))*100)-100</f>
        <v>64.932225983546431</v>
      </c>
      <c r="F272" s="1">
        <f>((SUM(Plan2!F269:F272)/SUM(Plan2!F257:F260))*100)-100</f>
        <v>1.7112193666756212</v>
      </c>
      <c r="G272" s="1">
        <f>((SUM(Plan2!G269:G272)/SUM(Plan2!G257:G260))*100)-100</f>
        <v>13.727304499323452</v>
      </c>
      <c r="H272" s="1">
        <f>((SUM(Plan2!H269:H272)/SUM(Plan2!H257:H260))*100)-100</f>
        <v>-15.550431071172483</v>
      </c>
      <c r="I272" s="1">
        <f>((SUM(Plan2!I269:I272)/SUM(Plan2!I257:I260))*100)-100</f>
        <v>6.1999144173222192</v>
      </c>
      <c r="J272" s="1">
        <f>((SUM(Plan2!J269:J272)/SUM(Plan2!J257:J260))*100)-100</f>
        <v>6.7687509300656785</v>
      </c>
      <c r="K272" s="44"/>
      <c r="L272" s="39"/>
      <c r="M272" s="39"/>
      <c r="N272" s="39"/>
      <c r="O272" s="39"/>
      <c r="P272" s="39"/>
      <c r="Q272" s="39"/>
    </row>
    <row r="273" spans="1:17" x14ac:dyDescent="0.25">
      <c r="A273" s="3">
        <v>44317</v>
      </c>
      <c r="B273" s="1">
        <f>((SUM(Plan2!B269:B273)/SUM(Plan2!B257:B261))*100)-100</f>
        <v>18.99207024602461</v>
      </c>
      <c r="C273" s="1">
        <f>((SUM(Plan2!C269:C273)/SUM(Plan2!C257:C261))*100)-100</f>
        <v>-42.71192663656602</v>
      </c>
      <c r="D273" s="1">
        <f>((SUM(Plan2!D269:D273)/SUM(Plan2!D257:D261))*100)-100</f>
        <v>-2.4899198451157361</v>
      </c>
      <c r="E273" s="1">
        <f>((SUM(Plan2!E269:E273)/SUM(Plan2!E257:E261))*100)-100</f>
        <v>42.970596627912016</v>
      </c>
      <c r="F273" s="1">
        <f>((SUM(Plan2!F269:F273)/SUM(Plan2!F257:F261))*100)-100</f>
        <v>4.1909693492027174</v>
      </c>
      <c r="G273" s="1">
        <f>((SUM(Plan2!G269:G273)/SUM(Plan2!G257:G261))*100)-100</f>
        <v>18.767314223359136</v>
      </c>
      <c r="H273" s="1">
        <f>((SUM(Plan2!H269:H273)/SUM(Plan2!H257:H261))*100)-100</f>
        <v>5.5106727276748444</v>
      </c>
      <c r="I273" s="1">
        <f>((SUM(Plan2!I269:I273)/SUM(Plan2!I257:I261))*100)-100</f>
        <v>12.224040998156255</v>
      </c>
      <c r="J273" s="1">
        <f>((SUM(Plan2!J269:J273)/SUM(Plan2!J257:J261))*100)-100</f>
        <v>12.183178880832685</v>
      </c>
      <c r="K273" s="44"/>
      <c r="L273" s="39"/>
      <c r="M273" s="39"/>
      <c r="N273" s="39"/>
      <c r="O273" s="39"/>
      <c r="P273" s="39"/>
      <c r="Q273" s="39"/>
    </row>
    <row r="274" spans="1:17" x14ac:dyDescent="0.25">
      <c r="A274" s="3">
        <v>44348</v>
      </c>
      <c r="B274" s="1">
        <f>((SUM(Plan2!B269:B274)/SUM(Plan2!B257:B262))*100)-100</f>
        <v>20.417119072444009</v>
      </c>
      <c r="C274" s="1">
        <f>((SUM(Plan2!C269:C274)/SUM(Plan2!C257:C262))*100)-100</f>
        <v>-43.954387127113002</v>
      </c>
      <c r="D274" s="1">
        <f>((SUM(Plan2!D269:D274)/SUM(Plan2!D257:D262))*100)-100</f>
        <v>-2.9895266753158296</v>
      </c>
      <c r="E274" s="1">
        <f>((SUM(Plan2!E269:E274)/SUM(Plan2!E257:E262))*100)-100</f>
        <v>38.652513125195952</v>
      </c>
      <c r="F274" s="1">
        <f>((SUM(Plan2!F269:F274)/SUM(Plan2!F257:F262))*100)-100</f>
        <v>6.6348190689257365</v>
      </c>
      <c r="G274" s="1">
        <f>((SUM(Plan2!G269:G274)/SUM(Plan2!G257:G262))*100)-100</f>
        <v>23.390979603043064</v>
      </c>
      <c r="H274" s="1">
        <f>((SUM(Plan2!H269:H274)/SUM(Plan2!H257:H262))*100)-100</f>
        <v>12.227460694668451</v>
      </c>
      <c r="I274" s="1">
        <f>((SUM(Plan2!I269:I274)/SUM(Plan2!I257:I262))*100)-100</f>
        <v>9.2555316295382681</v>
      </c>
      <c r="J274" s="1">
        <f>((SUM(Plan2!J269:J274)/SUM(Plan2!J257:J262))*100)-100</f>
        <v>10.240912348527132</v>
      </c>
      <c r="K274" s="44"/>
      <c r="L274" s="39"/>
      <c r="M274" s="39"/>
      <c r="N274" s="39"/>
      <c r="O274" s="39"/>
      <c r="P274" s="39"/>
      <c r="Q274" s="39"/>
    </row>
    <row r="275" spans="1:17" x14ac:dyDescent="0.25">
      <c r="A275" s="3">
        <v>44378</v>
      </c>
      <c r="B275" s="1">
        <f>((SUM(Plan2!B269:B275)/SUM(Plan2!B257:B263))*100)-100</f>
        <v>21.55393407545904</v>
      </c>
      <c r="C275" s="1">
        <f>((SUM(Plan2!C269:C275)/SUM(Plan2!C257:C263))*100)-100</f>
        <v>-24.785095971337498</v>
      </c>
      <c r="D275" s="1">
        <f>((SUM(Plan2!D269:D275)/SUM(Plan2!D257:D263))*100)-100</f>
        <v>-2.843324773130135</v>
      </c>
      <c r="E275" s="1">
        <f>((SUM(Plan2!E269:E275)/SUM(Plan2!E257:E263))*100)-100</f>
        <v>42.99819491902349</v>
      </c>
      <c r="F275" s="1">
        <f>((SUM(Plan2!F269:F275)/SUM(Plan2!F257:F263))*100)-100</f>
        <v>5.4669265425209943</v>
      </c>
      <c r="G275" s="1">
        <f>((SUM(Plan2!G269:G275)/SUM(Plan2!G257:G263))*100)-100</f>
        <v>24.271859158717106</v>
      </c>
      <c r="H275" s="1">
        <f>((SUM(Plan2!H269:H275)/SUM(Plan2!H257:H263))*100)-100</f>
        <v>15.694508753131515</v>
      </c>
      <c r="I275" s="1">
        <f>((SUM(Plan2!I269:I275)/SUM(Plan2!I257:I263))*100)-100</f>
        <v>7.0252997114877758</v>
      </c>
      <c r="J275" s="1">
        <f>((SUM(Plan2!J269:J275)/SUM(Plan2!J257:J263))*100)-100</f>
        <v>9.5505197608718646</v>
      </c>
      <c r="K275" s="44"/>
      <c r="L275" s="39"/>
      <c r="M275" s="39"/>
      <c r="N275" s="39"/>
      <c r="O275" s="39"/>
      <c r="P275" s="39"/>
      <c r="Q275" s="39"/>
    </row>
    <row r="276" spans="1:17" x14ac:dyDescent="0.25">
      <c r="A276" s="3">
        <v>44409</v>
      </c>
      <c r="B276" s="1">
        <f>((SUM(Plan2!B269:B276)/SUM(Plan2!B257:B264))*100)-100</f>
        <v>22.030674059675803</v>
      </c>
      <c r="C276" s="1">
        <f>((SUM(Plan2!C269:C276)/SUM(Plan2!C257:C264))*100)-100</f>
        <v>-18.192675198794419</v>
      </c>
      <c r="D276" s="1">
        <f>((SUM(Plan2!D269:D276)/SUM(Plan2!D257:D264))*100)-100</f>
        <v>-3.7515926575876222</v>
      </c>
      <c r="E276" s="1">
        <f>((SUM(Plan2!E269:E276)/SUM(Plan2!E257:E264))*100)-100</f>
        <v>47.640508962697083</v>
      </c>
      <c r="F276" s="1">
        <f>((SUM(Plan2!F269:F276)/SUM(Plan2!F257:F264))*100)-100</f>
        <v>4.6811451886343605</v>
      </c>
      <c r="G276" s="1">
        <f>((SUM(Plan2!G269:G276)/SUM(Plan2!G257:G264))*100)-100</f>
        <v>27.894071963054586</v>
      </c>
      <c r="H276" s="1">
        <f>((SUM(Plan2!H269:H276)/SUM(Plan2!H257:H264))*100)-100</f>
        <v>40.322207849830392</v>
      </c>
      <c r="I276" s="1">
        <f>((SUM(Plan2!I269:I276)/SUM(Plan2!I257:I264))*100)-100</f>
        <v>10.031782327760823</v>
      </c>
      <c r="J276" s="1">
        <f>((SUM(Plan2!J269:J276)/SUM(Plan2!J257:J264))*100)-100</f>
        <v>12.392018736462134</v>
      </c>
      <c r="K276" s="44"/>
      <c r="L276" s="39"/>
      <c r="M276" s="39"/>
      <c r="N276" s="39"/>
      <c r="O276" s="39"/>
      <c r="P276" s="39"/>
      <c r="Q276" s="39"/>
    </row>
    <row r="277" spans="1:17" x14ac:dyDescent="0.25">
      <c r="A277" s="3">
        <v>44440</v>
      </c>
      <c r="B277" s="1">
        <f>((SUM(Plan2!B269:B277)/SUM(Plan2!B257:B265))*100)-100</f>
        <v>21.674207355367983</v>
      </c>
      <c r="C277" s="1">
        <f>((SUM(Plan2!C269:C277)/SUM(Plan2!C257:C265))*100)-100</f>
        <v>-12.446042997798116</v>
      </c>
      <c r="D277" s="1">
        <f>((SUM(Plan2!D269:D277)/SUM(Plan2!D257:D265))*100)-100</f>
        <v>-2.1339086849451121</v>
      </c>
      <c r="E277" s="1">
        <f>((SUM(Plan2!E269:E277)/SUM(Plan2!E257:E265))*100)-100</f>
        <v>45.109249589390203</v>
      </c>
      <c r="F277" s="1">
        <f>((SUM(Plan2!F269:F277)/SUM(Plan2!F257:F265))*100)-100</f>
        <v>4.0422431234261182</v>
      </c>
      <c r="G277" s="1">
        <f>((SUM(Plan2!G269:G277)/SUM(Plan2!G257:G265))*100)-100</f>
        <v>29.811412194575809</v>
      </c>
      <c r="H277" s="1">
        <f>((SUM(Plan2!H269:H277)/SUM(Plan2!H257:H265))*100)-100</f>
        <v>40.980496244985034</v>
      </c>
      <c r="I277" s="1">
        <f>((SUM(Plan2!I269:I277)/SUM(Plan2!I257:I265))*100)-100</f>
        <v>8.8956935048720283</v>
      </c>
      <c r="J277" s="1">
        <f>((SUM(Plan2!J269:J277)/SUM(Plan2!J257:J265))*100)-100</f>
        <v>11.62046928004979</v>
      </c>
      <c r="K277" s="44"/>
      <c r="L277" s="39"/>
      <c r="M277" s="39"/>
      <c r="N277" s="39"/>
      <c r="O277" s="39"/>
      <c r="P277" s="39"/>
      <c r="Q277" s="39"/>
    </row>
    <row r="278" spans="1:17" x14ac:dyDescent="0.25">
      <c r="A278" s="3">
        <v>44470</v>
      </c>
      <c r="B278" s="1">
        <f>((SUM(Plan2!B269:B278)/SUM(Plan2!B257:B266))*100)-100</f>
        <v>19.023713764837908</v>
      </c>
      <c r="C278" s="1">
        <f>((SUM(Plan2!C269:C278)/SUM(Plan2!C257:C266))*100)-100</f>
        <v>-6.7330682537261453</v>
      </c>
      <c r="D278" s="1">
        <f>((SUM(Plan2!D269:D278)/SUM(Plan2!D257:D266))*100)-100</f>
        <v>-2.0004132503301832</v>
      </c>
      <c r="E278" s="1">
        <f>((SUM(Plan2!E269:E278)/SUM(Plan2!E257:E266))*100)-100</f>
        <v>43.362268695882079</v>
      </c>
      <c r="F278" s="1">
        <f>((SUM(Plan2!F269:F278)/SUM(Plan2!F257:F266))*100)-100</f>
        <v>7.400126137122129</v>
      </c>
      <c r="G278" s="1">
        <f>((SUM(Plan2!G269:G278)/SUM(Plan2!G257:G266))*100)-100</f>
        <v>28.900621471444623</v>
      </c>
      <c r="H278" s="1">
        <f>((SUM(Plan2!H269:H278)/SUM(Plan2!H257:H266))*100)-100</f>
        <v>40.402436498002714</v>
      </c>
      <c r="I278" s="1">
        <f>((SUM(Plan2!I269:I278)/SUM(Plan2!I257:I266))*100)-100</f>
        <v>8.1821680136811921</v>
      </c>
      <c r="J278" s="1">
        <f>((SUM(Plan2!J269:J278)/SUM(Plan2!J257:J266))*100)-100</f>
        <v>10.51708288229311</v>
      </c>
      <c r="K278" s="44"/>
      <c r="L278" s="39"/>
      <c r="M278" s="39"/>
      <c r="N278" s="39"/>
      <c r="O278" s="39"/>
      <c r="P278" s="39"/>
      <c r="Q278" s="39"/>
    </row>
    <row r="279" spans="1:17" x14ac:dyDescent="0.25">
      <c r="A279" s="3">
        <v>44501</v>
      </c>
      <c r="B279" s="1">
        <f>((SUM(Plan2!B269:B279)/SUM(Plan2!B257:B267))*100)-100</f>
        <v>18.898925858113742</v>
      </c>
      <c r="C279" s="1">
        <f>((SUM(Plan2!C269:C279)/SUM(Plan2!C257:C267))*100)-100</f>
        <v>-5.1716828471399765</v>
      </c>
      <c r="D279" s="1">
        <f>((SUM(Plan2!D269:D279)/SUM(Plan2!D257:D267))*100)-100</f>
        <v>1.8089120558974372</v>
      </c>
      <c r="E279" s="1">
        <f>((SUM(Plan2!E269:E279)/SUM(Plan2!E257:E267))*100)-100</f>
        <v>41.181315783607658</v>
      </c>
      <c r="F279" s="1">
        <f>((SUM(Plan2!F269:F279)/SUM(Plan2!F257:F267))*100)-100</f>
        <v>7.9688494908046295</v>
      </c>
      <c r="G279" s="1">
        <f>((SUM(Plan2!G269:G279)/SUM(Plan2!G257:G267))*100)-100</f>
        <v>27.03070100719745</v>
      </c>
      <c r="H279" s="1">
        <f>((SUM(Plan2!H269:H279)/SUM(Plan2!H257:H267))*100)-100</f>
        <v>44.600631414262637</v>
      </c>
      <c r="I279" s="1">
        <f>((SUM(Plan2!I269:I279)/SUM(Plan2!I257:I267))*100)-100</f>
        <v>10.017665558146987</v>
      </c>
      <c r="J279" s="1">
        <f>((SUM(Plan2!J269:J279)/SUM(Plan2!J257:J267))*100)-100</f>
        <v>11.902311079318736</v>
      </c>
      <c r="K279" s="44"/>
      <c r="L279" s="39"/>
      <c r="M279" s="39"/>
      <c r="N279" s="39"/>
      <c r="O279" s="39"/>
      <c r="P279" s="39"/>
      <c r="Q279" s="39"/>
    </row>
    <row r="280" spans="1:17" x14ac:dyDescent="0.25">
      <c r="A280" s="3">
        <v>44531</v>
      </c>
      <c r="B280" s="1">
        <f>((SUM(Plan2!B269:B280)/SUM(Plan2!B257:B268))*100)-100</f>
        <v>19.612827387898577</v>
      </c>
      <c r="C280" s="1">
        <f>((SUM(Plan2!C269:C280)/SUM(Plan2!C257:C268))*100)-100</f>
        <v>-4.125303403033783</v>
      </c>
      <c r="D280" s="1">
        <f>((SUM(Plan2!D269:D280)/SUM(Plan2!D257:D268))*100)-100</f>
        <v>4.1822508257883158</v>
      </c>
      <c r="E280" s="1">
        <f>((SUM(Plan2!E269:E280)/SUM(Plan2!E257:E268))*100)-100</f>
        <v>39.029307219230901</v>
      </c>
      <c r="F280" s="1">
        <f>((SUM(Plan2!F269:F280)/SUM(Plan2!F257:F268))*100)-100</f>
        <v>8.112411273890757</v>
      </c>
      <c r="G280" s="1">
        <f>((SUM(Plan2!G269:G280)/SUM(Plan2!G257:G268))*100)-100</f>
        <v>25.12686622353695</v>
      </c>
      <c r="H280" s="1">
        <f>((SUM(Plan2!H269:H280)/SUM(Plan2!H257:H268))*100)-100</f>
        <v>44.235135633562322</v>
      </c>
      <c r="I280" s="1">
        <f>((SUM(Plan2!I269:I280)/SUM(Plan2!I257:I268))*100)-100</f>
        <v>10.357497140548617</v>
      </c>
      <c r="J280" s="1">
        <f>((SUM(Plan2!J269:J280)/SUM(Plan2!J257:J268))*100)-100</f>
        <v>12.252417468706838</v>
      </c>
      <c r="K280" s="44"/>
      <c r="L280" s="39"/>
      <c r="M280" s="39"/>
      <c r="N280" s="39"/>
      <c r="O280" s="39"/>
      <c r="P280" s="39"/>
      <c r="Q280" s="39"/>
    </row>
    <row r="281" spans="1:17" x14ac:dyDescent="0.25">
      <c r="A281" s="3">
        <v>44562</v>
      </c>
      <c r="B281" s="1">
        <f>((SUM(Plan2!B281:B281)/SUM(Plan2!B269:B269))*100)-100</f>
        <v>7.4890301159894506</v>
      </c>
      <c r="C281" s="1">
        <f>((SUM(Plan2!C281:C281)/SUM(Plan2!C269:C269))*100)-100</f>
        <v>49.830837498003518</v>
      </c>
      <c r="D281" s="1">
        <f>((SUM(Plan2!D281:D281)/SUM(Plan2!D269:D269))*100)-100</f>
        <v>19.740226073101709</v>
      </c>
      <c r="E281" s="1">
        <f>((SUM(Plan2!E281:E281)/SUM(Plan2!E269:E269))*100)-100</f>
        <v>-27.12726348081631</v>
      </c>
      <c r="F281" s="1">
        <f>((SUM(Plan2!F281:F281)/SUM(Plan2!F269:F269))*100)-100</f>
        <v>8.1234622178148328</v>
      </c>
      <c r="G281" s="1">
        <f>((SUM(Plan2!G281:G281)/SUM(Plan2!G269:G269))*100)-100</f>
        <v>15.954338061262945</v>
      </c>
      <c r="H281" s="1">
        <f>((SUM(Plan2!H281:H281)/SUM(Plan2!H269:H269))*100)-100</f>
        <v>32.992683056951364</v>
      </c>
      <c r="I281" s="1">
        <f>((SUM(Plan2!I281:I281)/SUM(Plan2!I269:I269))*100)-100</f>
        <v>7.6776719209738218</v>
      </c>
      <c r="J281" s="1">
        <f>((SUM(Plan2!J281:J281)/SUM(Plan2!J269:J269))*100)-100</f>
        <v>7.622535445305175</v>
      </c>
      <c r="K281" s="44"/>
      <c r="L281" s="39"/>
      <c r="M281" s="39"/>
      <c r="N281" s="39"/>
      <c r="O281" s="39"/>
      <c r="P281" s="39"/>
      <c r="Q281" s="39"/>
    </row>
    <row r="282" spans="1:17" x14ac:dyDescent="0.25">
      <c r="A282" s="3">
        <v>44593</v>
      </c>
      <c r="B282" s="1">
        <f>((SUM(Plan2!B281:B282)/SUM(Plan2!B269:B270))*100)-100</f>
        <v>11.117847628211464</v>
      </c>
      <c r="C282" s="1">
        <f>((SUM(Plan2!C281:C282)/SUM(Plan2!C269:C270))*100)-100</f>
        <v>36.72386452879536</v>
      </c>
      <c r="D282" s="1">
        <f>((SUM(Plan2!D281:D282)/SUM(Plan2!D269:D270))*100)-100</f>
        <v>13.534269141323762</v>
      </c>
      <c r="E282" s="1">
        <f>((SUM(Plan2!E281:E282)/SUM(Plan2!E269:E270))*100)-100</f>
        <v>-22.65345524078046</v>
      </c>
      <c r="F282" s="1">
        <f>((SUM(Plan2!F281:F282)/SUM(Plan2!F269:F270))*100)-100</f>
        <v>8.0375726358365966</v>
      </c>
      <c r="G282" s="1">
        <f>((SUM(Plan2!G281:G282)/SUM(Plan2!G269:G270))*100)-100</f>
        <v>24.178622472509346</v>
      </c>
      <c r="H282" s="1">
        <f>((SUM(Plan2!H281:H282)/SUM(Plan2!H269:H270))*100)-100</f>
        <v>60.931064360261416</v>
      </c>
      <c r="I282" s="1">
        <f>((SUM(Plan2!I281:I282)/SUM(Plan2!I269:I270))*100)-100</f>
        <v>20.154582919968519</v>
      </c>
      <c r="J282" s="1">
        <f>((SUM(Plan2!J281:J282)/SUM(Plan2!J269:J270))*100)-100</f>
        <v>17.633089366172626</v>
      </c>
      <c r="K282" s="44"/>
      <c r="L282" s="39"/>
      <c r="M282" s="39"/>
      <c r="N282" s="39"/>
      <c r="O282" s="39"/>
      <c r="P282" s="39"/>
      <c r="Q282" s="39"/>
    </row>
    <row r="283" spans="1:17" x14ac:dyDescent="0.25">
      <c r="A283" s="3">
        <v>44621</v>
      </c>
      <c r="B283" s="1">
        <f>((SUM(Plan2!B281:B283)/SUM(Plan2!B269:B271))*100)-100</f>
        <v>10.759162957197404</v>
      </c>
      <c r="C283" s="1">
        <f>((SUM(Plan2!C281:C283)/SUM(Plan2!C269:C271))*100)-100</f>
        <v>41.621287445634835</v>
      </c>
      <c r="D283" s="1">
        <f>((SUM(Plan2!D281:D283)/SUM(Plan2!D269:D271))*100)-100</f>
        <v>12.381421661735303</v>
      </c>
      <c r="E283" s="1">
        <f>((SUM(Plan2!E281:E283)/SUM(Plan2!E269:E271))*100)-100</f>
        <v>-12.796224457295423</v>
      </c>
      <c r="F283" s="1">
        <f>((SUM(Plan2!F281:F283)/SUM(Plan2!F269:F271))*100)-100</f>
        <v>8.8824933642612365</v>
      </c>
      <c r="G283" s="1">
        <f>((SUM(Plan2!G281:G283)/SUM(Plan2!G269:G271))*100)-100</f>
        <v>20.984031796557588</v>
      </c>
      <c r="H283" s="1">
        <f>((SUM(Plan2!H281:H283)/SUM(Plan2!H269:H271))*100)-100</f>
        <v>59.316836180666797</v>
      </c>
      <c r="I283" s="1">
        <f>((SUM(Plan2!I281:I283)/SUM(Plan2!I269:I271))*100)-100</f>
        <v>20.857305701056887</v>
      </c>
      <c r="J283" s="1">
        <f>((SUM(Plan2!J281:J283)/SUM(Plan2!J269:J271))*100)-100</f>
        <v>18.048417928069</v>
      </c>
      <c r="K283" s="44"/>
      <c r="L283" s="39"/>
      <c r="M283" s="39"/>
      <c r="N283" s="39"/>
      <c r="O283" s="39"/>
      <c r="P283" s="39"/>
      <c r="Q283" s="39"/>
    </row>
    <row r="284" spans="1:17" x14ac:dyDescent="0.25">
      <c r="A284" s="3">
        <v>44652</v>
      </c>
      <c r="B284" s="1">
        <f>((SUM(Plan2!B281:B284)/SUM(Plan2!B269:B272))*100)-100</f>
        <v>10.763529210643966</v>
      </c>
      <c r="C284" s="1">
        <f>((SUM(Plan2!C281:C284)/SUM(Plan2!C269:C272))*100)-100</f>
        <v>124.76701308149646</v>
      </c>
      <c r="D284" s="1">
        <f>((SUM(Plan2!D281:D284)/SUM(Plan2!D269:D272))*100)-100</f>
        <v>14.544835166199888</v>
      </c>
      <c r="E284" s="1">
        <f>((SUM(Plan2!E281:E284)/SUM(Plan2!E269:E272))*100)-100</f>
        <v>-12.276771417455279</v>
      </c>
      <c r="F284" s="1">
        <f>((SUM(Plan2!F281:F284)/SUM(Plan2!F269:F272))*100)-100</f>
        <v>26.583907626014792</v>
      </c>
      <c r="G284" s="1">
        <f>((SUM(Plan2!G281:G284)/SUM(Plan2!G269:G272))*100)-100</f>
        <v>23.197473473911941</v>
      </c>
      <c r="H284" s="1">
        <f>((SUM(Plan2!H281:H284)/SUM(Plan2!H269:H272))*100)-100</f>
        <v>49.92574412730707</v>
      </c>
      <c r="I284" s="1">
        <f>((SUM(Plan2!I281:I284)/SUM(Plan2!I269:I272))*100)-100</f>
        <v>21.252850945321782</v>
      </c>
      <c r="J284" s="1">
        <f>((SUM(Plan2!J281:J284)/SUM(Plan2!J269:J272))*100)-100</f>
        <v>19.442947146699524</v>
      </c>
      <c r="K284" s="44"/>
      <c r="L284" s="39"/>
      <c r="M284" s="39"/>
      <c r="N284" s="39"/>
      <c r="O284" s="39"/>
      <c r="P284" s="39"/>
      <c r="Q284" s="39"/>
    </row>
    <row r="285" spans="1:17" x14ac:dyDescent="0.25">
      <c r="A285" s="3">
        <v>44682</v>
      </c>
      <c r="B285" s="1">
        <f>((SUM(Plan2!B281:B285)/SUM(Plan2!B269:B273))*100)-100</f>
        <v>13.17425398901095</v>
      </c>
      <c r="C285" s="1">
        <f>((SUM(Plan2!C281:C285)/SUM(Plan2!C269:C273))*100)-100</f>
        <v>142.7123535980401</v>
      </c>
      <c r="D285" s="1">
        <f>((SUM(Plan2!D281:D285)/SUM(Plan2!D269:D273))*100)-100</f>
        <v>14.051125671758257</v>
      </c>
      <c r="E285" s="1">
        <f>((SUM(Plan2!E281:E285)/SUM(Plan2!E269:E273))*100)-100</f>
        <v>-2.1798966187282076</v>
      </c>
      <c r="F285" s="1">
        <f>((SUM(Plan2!F281:F285)/SUM(Plan2!F269:F273))*100)-100</f>
        <v>28.318163626091831</v>
      </c>
      <c r="G285" s="1">
        <f>((SUM(Plan2!G281:G285)/SUM(Plan2!G269:G273))*100)-100</f>
        <v>22.208867634967561</v>
      </c>
      <c r="H285" s="1">
        <f>((SUM(Plan2!H281:H285)/SUM(Plan2!H269:H273))*100)-100</f>
        <v>14.948901206118606</v>
      </c>
      <c r="I285" s="1">
        <f>((SUM(Plan2!I281:I285)/SUM(Plan2!I269:I273))*100)-100</f>
        <v>22.793026212202207</v>
      </c>
      <c r="J285" s="1">
        <f>((SUM(Plan2!J281:J285)/SUM(Plan2!J269:J273))*100)-100</f>
        <v>21.248623298467422</v>
      </c>
      <c r="K285" s="44"/>
      <c r="L285" s="39"/>
      <c r="M285" s="39"/>
      <c r="N285" s="39"/>
      <c r="O285" s="39"/>
      <c r="P285" s="39"/>
      <c r="Q285" s="39"/>
    </row>
    <row r="286" spans="1:17" x14ac:dyDescent="0.25">
      <c r="A286" s="3">
        <v>44713</v>
      </c>
      <c r="B286" s="1">
        <f>((SUM(Plan2!B281:B286)/SUM(Plan2!B269:B274))*100)-100</f>
        <v>13.049731277173663</v>
      </c>
      <c r="C286" s="1">
        <f>((SUM(Plan2!C281:C286)/SUM(Plan2!C269:C274))*100)-100</f>
        <v>136.35476765676216</v>
      </c>
      <c r="D286" s="1">
        <f>((SUM(Plan2!D281:D286)/SUM(Plan2!D269:D274))*100)-100</f>
        <v>14.219749286329787</v>
      </c>
      <c r="E286" s="1">
        <f>((SUM(Plan2!E281:E286)/SUM(Plan2!E269:E274))*100)-100</f>
        <v>4.6123347820156653</v>
      </c>
      <c r="F286" s="1">
        <f>((SUM(Plan2!F281:F286)/SUM(Plan2!F269:F274))*100)-100</f>
        <v>24.481780985759457</v>
      </c>
      <c r="G286" s="1">
        <f>((SUM(Plan2!G281:G286)/SUM(Plan2!G269:G274))*100)-100</f>
        <v>23.252658239812064</v>
      </c>
      <c r="H286" s="1">
        <f>((SUM(Plan2!H281:H286)/SUM(Plan2!H269:H274))*100)-100</f>
        <v>11.613075206971985</v>
      </c>
      <c r="I286" s="1">
        <f>((SUM(Plan2!I281:I286)/SUM(Plan2!I269:I274))*100)-100</f>
        <v>22.671581144289888</v>
      </c>
      <c r="J286" s="1">
        <f>((SUM(Plan2!J281:J286)/SUM(Plan2!J269:J274))*100)-100</f>
        <v>21.063123523273731</v>
      </c>
      <c r="K286" s="44"/>
      <c r="L286" s="39"/>
      <c r="M286" s="39"/>
      <c r="N286" s="39"/>
      <c r="O286" s="39"/>
      <c r="P286" s="39"/>
      <c r="Q286" s="39"/>
    </row>
    <row r="287" spans="1:17" x14ac:dyDescent="0.25">
      <c r="A287" s="3">
        <v>44743</v>
      </c>
      <c r="B287" s="1">
        <f>((SUM(Plan2!B281:B287)/SUM(Plan2!B269:B275))*100)-100</f>
        <v>11.408199558875992</v>
      </c>
      <c r="C287" s="1">
        <f>((SUM(Plan2!C281:C287)/SUM(Plan2!C269:C275))*100)-100</f>
        <v>70.35786964241052</v>
      </c>
      <c r="D287" s="1">
        <f>((SUM(Plan2!D281:D287)/SUM(Plan2!D269:D275))*100)-100</f>
        <v>14.702337566102713</v>
      </c>
      <c r="E287" s="1">
        <f>((SUM(Plan2!E281:E287)/SUM(Plan2!E269:E275))*100)-100</f>
        <v>6.7937389149244751</v>
      </c>
      <c r="F287" s="1">
        <f>((SUM(Plan2!F281:F287)/SUM(Plan2!F269:F275))*100)-100</f>
        <v>17.993277588666004</v>
      </c>
      <c r="G287" s="1">
        <f>((SUM(Plan2!G281:G287)/SUM(Plan2!G269:G275))*100)-100</f>
        <v>24.370446293765895</v>
      </c>
      <c r="H287" s="1">
        <f>((SUM(Plan2!H281:H287)/SUM(Plan2!H269:H275))*100)-100</f>
        <v>9.758362586689401</v>
      </c>
      <c r="I287" s="1">
        <f>((SUM(Plan2!I281:I287)/SUM(Plan2!I269:I275))*100)-100</f>
        <v>20.264732716524961</v>
      </c>
      <c r="J287" s="1">
        <f>((SUM(Plan2!J281:J287)/SUM(Plan2!J269:J275))*100)-100</f>
        <v>18.020384156234542</v>
      </c>
      <c r="K287" s="44"/>
      <c r="L287" s="39"/>
      <c r="M287" s="39"/>
      <c r="N287" s="39"/>
      <c r="O287" s="39"/>
      <c r="P287" s="39"/>
      <c r="Q287" s="39"/>
    </row>
    <row r="288" spans="1:17" x14ac:dyDescent="0.25">
      <c r="A288" s="3">
        <v>44774</v>
      </c>
      <c r="B288" s="1">
        <f>((SUM(Plan2!B281:B288)/SUM(Plan2!B269:B276))*100)-100</f>
        <v>7.4458401321371781</v>
      </c>
      <c r="C288" s="1">
        <f>((SUM(Plan2!C281:C288)/SUM(Plan2!C269:C276))*100)-100</f>
        <v>57.341302789360924</v>
      </c>
      <c r="D288" s="1">
        <f>((SUM(Plan2!D281:D288)/SUM(Plan2!D269:D276))*100)-100</f>
        <v>17.799589230340302</v>
      </c>
      <c r="E288" s="1">
        <f>((SUM(Plan2!E281:E288)/SUM(Plan2!E269:E276))*100)-100</f>
        <v>12.498686877551492</v>
      </c>
      <c r="F288" s="1">
        <f>((SUM(Plan2!F281:F288)/SUM(Plan2!F269:F276))*100)-100</f>
        <v>15.34397830237711</v>
      </c>
      <c r="G288" s="1">
        <f>((SUM(Plan2!G281:G288)/SUM(Plan2!G269:G276))*100)-100</f>
        <v>23.817835593556808</v>
      </c>
      <c r="H288" s="1">
        <f>((SUM(Plan2!H281:H288)/SUM(Plan2!H269:H276))*100)-100</f>
        <v>0.57178801028226189</v>
      </c>
      <c r="I288" s="1">
        <f>((SUM(Plan2!I281:I288)/SUM(Plan2!I269:I276))*100)-100</f>
        <v>16.623773561278114</v>
      </c>
      <c r="J288" s="1">
        <f>((SUM(Plan2!J281:J288)/SUM(Plan2!J269:J276))*100)-100</f>
        <v>13.892427042783424</v>
      </c>
      <c r="K288" s="44"/>
      <c r="L288" s="39"/>
      <c r="M288" s="39"/>
      <c r="N288" s="39"/>
      <c r="O288" s="39"/>
      <c r="P288" s="39"/>
      <c r="Q288" s="39"/>
    </row>
    <row r="289" spans="1:17" x14ac:dyDescent="0.25">
      <c r="A289" s="3">
        <v>44805</v>
      </c>
      <c r="B289" s="1">
        <f>((SUM(Plan2!B281:B289)/SUM(Plan2!B269:B277))*100)-100</f>
        <v>4.952389130462592</v>
      </c>
      <c r="C289" s="1">
        <f>((SUM(Plan2!C281:C289)/SUM(Plan2!C269:C277))*100)-100</f>
        <v>46.712620622619568</v>
      </c>
      <c r="D289" s="1">
        <f>((SUM(Plan2!D281:D289)/SUM(Plan2!D269:D277))*100)-100</f>
        <v>16.037879843270588</v>
      </c>
      <c r="E289" s="1">
        <f>((SUM(Plan2!E281:E289)/SUM(Plan2!E269:E277))*100)-100</f>
        <v>12.162528179384509</v>
      </c>
      <c r="F289" s="1">
        <f>((SUM(Plan2!F281:F289)/SUM(Plan2!F269:F277))*100)-100</f>
        <v>14.229325799320989</v>
      </c>
      <c r="G289" s="1">
        <f>((SUM(Plan2!G281:G289)/SUM(Plan2!G269:G277))*100)-100</f>
        <v>24.441441156170171</v>
      </c>
      <c r="H289" s="1">
        <f>((SUM(Plan2!H281:H289)/SUM(Plan2!H269:H277))*100)-100</f>
        <v>-2.0376380567372507</v>
      </c>
      <c r="I289" s="1">
        <f>((SUM(Plan2!I281:I289)/SUM(Plan2!I269:I277))*100)-100</f>
        <v>14.174440353942927</v>
      </c>
      <c r="J289" s="1">
        <f>((SUM(Plan2!J281:J289)/SUM(Plan2!J269:J277))*100)-100</f>
        <v>11.313390093724919</v>
      </c>
      <c r="K289" s="44"/>
      <c r="L289" s="39"/>
      <c r="M289" s="39"/>
      <c r="N289" s="39"/>
      <c r="O289" s="39"/>
      <c r="P289" s="39"/>
      <c r="Q289" s="39"/>
    </row>
    <row r="290" spans="1:17" x14ac:dyDescent="0.25">
      <c r="A290" s="3">
        <v>44835</v>
      </c>
      <c r="B290" s="1">
        <f>((SUM(Plan2!B281:B290)/SUM(Plan2!B269:B278))*100)-100</f>
        <v>3.8801416390089827</v>
      </c>
      <c r="C290" s="1">
        <f>((SUM(Plan2!C281:C290)/SUM(Plan2!C269:C278))*100)-100</f>
        <v>37.76083653636627</v>
      </c>
      <c r="D290" s="1">
        <f>((SUM(Plan2!D281:D290)/SUM(Plan2!D269:D278))*100)-100</f>
        <v>14.899621819579977</v>
      </c>
      <c r="E290" s="1">
        <f>((SUM(Plan2!E281:E290)/SUM(Plan2!E269:E278))*100)-100</f>
        <v>11.223862336665036</v>
      </c>
      <c r="F290" s="1">
        <f>((SUM(Plan2!F281:F290)/SUM(Plan2!F269:F278))*100)-100</f>
        <v>8.7233845507403061</v>
      </c>
      <c r="G290" s="1">
        <f>((SUM(Plan2!G281:G290)/SUM(Plan2!G269:G278))*100)-100</f>
        <v>24.239937755392475</v>
      </c>
      <c r="H290" s="1">
        <f>((SUM(Plan2!H281:H290)/SUM(Plan2!H269:H278))*100)-100</f>
        <v>-2.9638358215856755</v>
      </c>
      <c r="I290" s="1">
        <f>((SUM(Plan2!I281:I290)/SUM(Plan2!I269:I278))*100)-100</f>
        <v>12.678552347360196</v>
      </c>
      <c r="J290" s="1">
        <f>((SUM(Plan2!J281:J290)/SUM(Plan2!J269:J278))*100)-100</f>
        <v>9.8473339805313884</v>
      </c>
      <c r="K290" s="44"/>
      <c r="L290" s="39"/>
      <c r="M290" s="39"/>
      <c r="N290" s="39"/>
      <c r="O290" s="39"/>
      <c r="P290" s="39"/>
      <c r="Q290" s="39"/>
    </row>
    <row r="291" spans="1:17" x14ac:dyDescent="0.25">
      <c r="A291" s="3">
        <v>44866</v>
      </c>
      <c r="B291" s="1">
        <f>((SUM(Plan2!B281:B291)/SUM(Plan2!B269:B279))*100)-100</f>
        <v>2.2677805737422148</v>
      </c>
      <c r="C291" s="1">
        <f>((SUM(Plan2!C281:C291)/SUM(Plan2!C269:C279))*100)-100</f>
        <v>35.558780984966631</v>
      </c>
      <c r="D291" s="1">
        <f>((SUM(Plan2!D281:D291)/SUM(Plan2!D269:D279))*100)-100</f>
        <v>10.465046313991124</v>
      </c>
      <c r="E291" s="1">
        <f>((SUM(Plan2!E281:E291)/SUM(Plan2!E269:E279))*100)-100</f>
        <v>12.372806624103077</v>
      </c>
      <c r="F291" s="1">
        <f>((SUM(Plan2!F281:F291)/SUM(Plan2!F269:F279))*100)-100</f>
        <v>7.2340162896230567</v>
      </c>
      <c r="G291" s="1">
        <f>((SUM(Plan2!G281:G291)/SUM(Plan2!G269:G279))*100)-100</f>
        <v>23.818254248834393</v>
      </c>
      <c r="H291" s="1">
        <f>((SUM(Plan2!H281:H291)/SUM(Plan2!H269:H279))*100)-100</f>
        <v>-14.946901619538082</v>
      </c>
      <c r="I291" s="1">
        <f>((SUM(Plan2!I281:I291)/SUM(Plan2!I269:I279))*100)-100</f>
        <v>10.569212631397946</v>
      </c>
      <c r="J291" s="1">
        <f>((SUM(Plan2!J281:J291)/SUM(Plan2!J269:J279))*100)-100</f>
        <v>7.9481347055457832</v>
      </c>
      <c r="K291" s="44"/>
      <c r="L291" s="39"/>
      <c r="M291" s="39"/>
      <c r="N291" s="39"/>
      <c r="O291" s="39"/>
      <c r="P291" s="39"/>
      <c r="Q291" s="39"/>
    </row>
    <row r="292" spans="1:17" x14ac:dyDescent="0.25">
      <c r="A292" s="3">
        <v>44896</v>
      </c>
      <c r="B292" s="1">
        <f>((SUM(Plan2!B281:B292)/SUM(Plan2!B269:B280))*100)-100</f>
        <v>0.78316139821322395</v>
      </c>
      <c r="C292" s="1">
        <f>((SUM(Plan2!C281:C292)/SUM(Plan2!C269:C280))*100)-100</f>
        <v>34.381133068520512</v>
      </c>
      <c r="D292" s="1">
        <f>((SUM(Plan2!D281:D292)/SUM(Plan2!D269:D280))*100)-100</f>
        <v>14.150718695513433</v>
      </c>
      <c r="E292" s="1">
        <f>((SUM(Plan2!E281:E292)/SUM(Plan2!E269:E280))*100)-100</f>
        <v>11.927784467603985</v>
      </c>
      <c r="F292" s="1">
        <f>((SUM(Plan2!F281:F292)/SUM(Plan2!F269:F280))*100)-100</f>
        <v>5.8941315492714494</v>
      </c>
      <c r="G292" s="1">
        <f>((SUM(Plan2!G281:G292)/SUM(Plan2!G269:G280))*100)-100</f>
        <v>23.666151520973486</v>
      </c>
      <c r="H292" s="1">
        <f>((SUM(Plan2!H281:H292)/SUM(Plan2!H269:H280))*100)-100</f>
        <v>-15.616506877698171</v>
      </c>
      <c r="I292" s="1">
        <f>((SUM(Plan2!I281:I292)/SUM(Plan2!I269:I280))*100)-100</f>
        <v>9.3859427134057967</v>
      </c>
      <c r="J292" s="1">
        <f>((SUM(Plan2!J281:J292)/SUM(Plan2!J269:J280))*100)-100</f>
        <v>6.7498914413972102</v>
      </c>
      <c r="K292" s="44"/>
      <c r="L292" s="39"/>
      <c r="M292" s="39"/>
      <c r="N292" s="39"/>
      <c r="O292" s="39"/>
      <c r="P292" s="39"/>
      <c r="Q292" s="39"/>
    </row>
    <row r="293" spans="1:17" x14ac:dyDescent="0.25">
      <c r="A293" s="3">
        <v>44957</v>
      </c>
      <c r="B293" s="1">
        <f>((SUM(Plan2!B293:B293)/SUM(Plan2!B281:B281))*100)-100</f>
        <v>-6.0929070414574511</v>
      </c>
      <c r="C293" s="1">
        <f>((SUM(Plan2!C293:C293)/SUM(Plan2!C281:C281))*100)-100</f>
        <v>15.667693261445365</v>
      </c>
      <c r="D293" s="1">
        <f>((SUM(Plan2!D293:D293)/SUM(Plan2!D281:D281))*100)-100</f>
        <v>4.8441366979448759</v>
      </c>
      <c r="E293" s="1">
        <f>((SUM(Plan2!E293:E293)/SUM(Plan2!E281:E281))*100)-100</f>
        <v>99.702355798827625</v>
      </c>
      <c r="F293" s="1">
        <f>((SUM(Plan2!F293:F293)/SUM(Plan2!F281:F281))*100)-100</f>
        <v>10.538172804541787</v>
      </c>
      <c r="G293" s="1">
        <f>((SUM(Plan2!G293:G293)/SUM(Plan2!G281:G281))*100)-100</f>
        <v>10.643743995400683</v>
      </c>
      <c r="H293" s="1">
        <f>((SUM(Plan2!H293:H293)/SUM(Plan2!H281:H281))*100)-100</f>
        <v>-42.650899456137545</v>
      </c>
      <c r="I293" s="1">
        <f>((SUM(Plan2!I293:I293)/SUM(Plan2!I281:I281))*100)-100</f>
        <v>-4.545999566291087</v>
      </c>
      <c r="J293" s="1">
        <f>((SUM(Plan2!J293:J293)/SUM(Plan2!J281:J281))*100)-100</f>
        <v>-4.5922890870324125</v>
      </c>
      <c r="K293" s="44"/>
      <c r="L293" s="39"/>
      <c r="M293" s="39"/>
      <c r="N293" s="39"/>
      <c r="O293" s="39"/>
      <c r="P293" s="39"/>
      <c r="Q293" s="39"/>
    </row>
    <row r="294" spans="1:17" x14ac:dyDescent="0.25">
      <c r="A294" s="3">
        <v>44985</v>
      </c>
      <c r="B294" s="1">
        <f>((SUM(Plan2!B293:B294)/SUM(Plan2!B281:B282))*100)-100</f>
        <v>-6.9825879505201982</v>
      </c>
      <c r="C294" s="1">
        <f>((SUM(Plan2!C293:C294)/SUM(Plan2!C281:C282))*100)-100</f>
        <v>15.622038670855659</v>
      </c>
      <c r="D294" s="1">
        <f>((SUM(Plan2!D293:D294)/SUM(Plan2!D281:D282))*100)-100</f>
        <v>30.807097508331225</v>
      </c>
      <c r="E294" s="1">
        <f>((SUM(Plan2!E293:E294)/SUM(Plan2!E281:E282))*100)-100</f>
        <v>97.350798930232855</v>
      </c>
      <c r="F294" s="1">
        <f>((SUM(Plan2!F293:F294)/SUM(Plan2!F281:F282))*100)-100</f>
        <v>7.3340259199347315</v>
      </c>
      <c r="G294" s="1">
        <f>((SUM(Plan2!G293:G294)/SUM(Plan2!G281:G282))*100)-100</f>
        <v>8.6666694934602475</v>
      </c>
      <c r="H294" s="1">
        <f>((SUM(Plan2!H293:H294)/SUM(Plan2!H281:H282))*100)-100</f>
        <v>-67.024598817309766</v>
      </c>
      <c r="I294" s="1">
        <f>((SUM(Plan2!I293:I294)/SUM(Plan2!I281:I282))*100)-100</f>
        <v>-11.351670837707843</v>
      </c>
      <c r="J294" s="1">
        <f>((SUM(Plan2!J293:J294)/SUM(Plan2!J281:J282))*100)-100</f>
        <v>-9.8272213037491269</v>
      </c>
      <c r="K294" s="44"/>
      <c r="L294" s="39"/>
      <c r="M294" s="39"/>
      <c r="N294" s="39"/>
      <c r="O294" s="39"/>
      <c r="P294" s="39"/>
      <c r="Q294" s="39"/>
    </row>
    <row r="295" spans="1:17" x14ac:dyDescent="0.25">
      <c r="A295" s="3">
        <v>45016</v>
      </c>
      <c r="B295" s="19">
        <f>((SUM(Plan2!B293:B295)/SUM(Plan2!B281:B283))*100)-100</f>
        <v>-8.4209902523013369</v>
      </c>
      <c r="C295" s="19">
        <f>((SUM(Plan2!C293:C295)/SUM(Plan2!C281:C283))*100)-100</f>
        <v>6.8937887456626896</v>
      </c>
      <c r="D295" s="19">
        <f>((SUM(Plan2!D293:D295)/SUM(Plan2!D281:D283))*100)-100</f>
        <v>3.9379826319964764</v>
      </c>
      <c r="E295" s="19">
        <f>((SUM(Plan2!E293:E295)/SUM(Plan2!E281:E283))*100)-100</f>
        <v>76.279953065228682</v>
      </c>
      <c r="F295" s="19">
        <f>((SUM(Plan2!F293:F295)/SUM(Plan2!F281:F283))*100)-100</f>
        <v>5.6754063899711298</v>
      </c>
      <c r="G295" s="19">
        <f>((SUM(Plan2!G293:G295)/SUM(Plan2!G281:G283))*100)-100</f>
        <v>8.8152761958593544</v>
      </c>
      <c r="H295" s="19">
        <f>((SUM(Plan2!H293:H295)/SUM(Plan2!H281:H283))*100)-100</f>
        <v>-63.567296770812646</v>
      </c>
      <c r="I295" s="19">
        <f>((SUM(Plan2!I293:I295)/SUM(Plan2!I281:I283))*100)-100</f>
        <v>-12.254289310277215</v>
      </c>
      <c r="J295" s="19">
        <f>((SUM(Plan2!J293:J295)/SUM(Plan2!J281:J283))*100)-100</f>
        <v>-10.542428013118538</v>
      </c>
      <c r="K295" s="1"/>
      <c r="L295" s="1"/>
      <c r="M295" s="1"/>
      <c r="N295" s="1"/>
    </row>
    <row r="296" spans="1:17" x14ac:dyDescent="0.25">
      <c r="A296" s="3">
        <v>45046</v>
      </c>
      <c r="B296" s="19">
        <f>((SUM(Plan2!B293:B296)/SUM(Plan2!B281:B284))*100)-100</f>
        <v>-5.1584659622829179</v>
      </c>
      <c r="C296" s="19">
        <f>((SUM(Plan2!C293:C296)/SUM(Plan2!C281:C284))*100)-100</f>
        <v>22.952789796020483</v>
      </c>
      <c r="D296" s="19">
        <f>((SUM(Plan2!D293:D296)/SUM(Plan2!D281:D284))*100)-100</f>
        <v>4.3763859011859836</v>
      </c>
      <c r="E296" s="19">
        <f>((SUM(Plan2!E293:E296)/SUM(Plan2!E281:E284))*100)-100</f>
        <v>57.005061086727068</v>
      </c>
      <c r="F296" s="19">
        <f>((SUM(Plan2!F293:F296)/SUM(Plan2!F281:F284))*100)-100</f>
        <v>2.5428443965424208</v>
      </c>
      <c r="G296" s="19">
        <f>((SUM(Plan2!G293:G296)/SUM(Plan2!G281:G284))*100)-100</f>
        <v>7.8714345781542079</v>
      </c>
      <c r="H296" s="19">
        <f>((SUM(Plan2!H293:H296)/SUM(Plan2!H281:H284))*100)-100</f>
        <v>-60.121451827976152</v>
      </c>
      <c r="I296" s="19">
        <f>((SUM(Plan2!I293:I296)/SUM(Plan2!I281:I284))*100)-100</f>
        <v>-6.6546878009154824</v>
      </c>
      <c r="J296" s="19">
        <f>((SUM(Plan2!J293:J296)/SUM(Plan2!J281:J284))*100)-100</f>
        <v>-5.2077936061974128</v>
      </c>
      <c r="K296" s="1"/>
      <c r="L296" s="1"/>
      <c r="M296" s="1"/>
      <c r="N296" s="1"/>
    </row>
    <row r="297" spans="1:17" x14ac:dyDescent="0.25">
      <c r="A297" s="3">
        <v>45077</v>
      </c>
      <c r="B297" s="19">
        <f>((SUM(Plan2!B293:B297)/SUM(Plan2!B281:B285))*100)-100</f>
        <v>-6.0019885453841511</v>
      </c>
      <c r="C297" s="19">
        <f>((SUM(Plan2!C293:C297)/SUM(Plan2!C281:C285))*100)-100</f>
        <v>15.102681040456218</v>
      </c>
      <c r="D297" s="19">
        <f>((SUM(Plan2!D293:D297)/SUM(Plan2!D281:D285))*100)-100</f>
        <v>6.3959500210962119</v>
      </c>
      <c r="E297" s="19">
        <f>((SUM(Plan2!E293:E297)/SUM(Plan2!E281:E285))*100)-100</f>
        <v>41.414324693954541</v>
      </c>
      <c r="F297" s="19">
        <f>((SUM(Plan2!F293:F297)/SUM(Plan2!F281:F285))*100)-100</f>
        <v>0.75843283357018265</v>
      </c>
      <c r="G297" s="19">
        <f>((SUM(Plan2!G293:G297)/SUM(Plan2!G281:G285))*100)-100</f>
        <v>7.2815407283785873</v>
      </c>
      <c r="H297" s="19">
        <f>((SUM(Plan2!H293:H297)/SUM(Plan2!H281:H285))*100)-100</f>
        <v>-60.298183075771014</v>
      </c>
      <c r="I297" s="19">
        <f>((SUM(Plan2!I293:I297)/SUM(Plan2!I281:I285))*100)-100</f>
        <v>-9.920123061299762</v>
      </c>
      <c r="J297" s="19">
        <f>((SUM(Plan2!J293:J297)/SUM(Plan2!J281:J285))*100)-100</f>
        <v>-8.0881926516948539</v>
      </c>
      <c r="K297" s="1"/>
      <c r="L297" s="1"/>
      <c r="M297" s="1"/>
      <c r="N297" s="1"/>
    </row>
    <row r="298" spans="1:17" x14ac:dyDescent="0.25">
      <c r="A298" s="3">
        <v>45107</v>
      </c>
      <c r="B298" s="19">
        <f>((SUM(Plan2!B293:B298)/SUM(Plan2!B281:B286))*100)-100</f>
        <v>-6.0179340054986739</v>
      </c>
      <c r="C298" s="19">
        <f>((SUM(Plan2!C293:C298)/SUM(Plan2!C281:C286))*100)-100</f>
        <v>9.7822612790594405</v>
      </c>
      <c r="D298" s="19">
        <f>((SUM(Plan2!D293:D298)/SUM(Plan2!D281:D286))*100)-100</f>
        <v>6.8807618585124573</v>
      </c>
      <c r="E298" s="19">
        <f>((SUM(Plan2!E293:E298)/SUM(Plan2!E281:E286))*100)-100</f>
        <v>35.321439948208507</v>
      </c>
      <c r="F298" s="19">
        <f>((SUM(Plan2!F293:F298)/SUM(Plan2!F281:F286))*100)-100</f>
        <v>-0.54475312593817193</v>
      </c>
      <c r="G298" s="19">
        <f>((SUM(Plan2!G293:G298)/SUM(Plan2!G281:G286))*100)-100</f>
        <v>7.0644363409337245</v>
      </c>
      <c r="H298" s="19">
        <f>((SUM(Plan2!H293:H298)/SUM(Plan2!H281:H286))*100)-100</f>
        <v>-57.925937281296967</v>
      </c>
      <c r="I298" s="19">
        <f>((SUM(Plan2!I293:I298)/SUM(Plan2!I281:I286))*100)-100</f>
        <v>-10.242546729253917</v>
      </c>
      <c r="J298" s="19">
        <f>((SUM(Plan2!J293:J298)/SUM(Plan2!J281:J286))*100)-100</f>
        <v>-8.4517563889706935</v>
      </c>
      <c r="K298" s="1"/>
      <c r="L298" s="1"/>
      <c r="M298" s="1"/>
      <c r="N298" s="1"/>
    </row>
    <row r="299" spans="1:17" x14ac:dyDescent="0.25">
      <c r="A299" s="3">
        <v>45108</v>
      </c>
      <c r="B299" s="19">
        <f>(SUM(Plan2!B293:B299)/SUM(Plan2!B281:B287)*100)-100</f>
        <v>-5.5313340616420561</v>
      </c>
      <c r="C299" s="19">
        <f>(SUM(Plan2!C293:C299)/SUM(Plan2!C281:C287)*100)-100</f>
        <v>5.093478619556052</v>
      </c>
      <c r="D299" s="19">
        <f>(SUM(Plan2!D293:D299)/SUM(Plan2!D281:D287)*100)-100</f>
        <v>7.6090313589949119</v>
      </c>
      <c r="E299" s="19">
        <f>(SUM(Plan2!E293:E299)/SUM(Plan2!E281:E287)*100)-100</f>
        <v>28.344081855137205</v>
      </c>
      <c r="F299" s="19">
        <f>(SUM(Plan2!F293:F299)/SUM(Plan2!F281:F287)*100)-100</f>
        <v>-5.8721780524401197</v>
      </c>
      <c r="G299" s="19">
        <f>(SUM(Plan2!G293:G299)/SUM(Plan2!G281:G287)*100)-100</f>
        <v>4.5967812245928599</v>
      </c>
      <c r="H299" s="19">
        <f>(SUM(Plan2!H293:H299)/SUM(Plan2!H281:H287)*100)-100</f>
        <v>-56.397987652433265</v>
      </c>
      <c r="I299" s="19">
        <f>(SUM(Plan2!I293:I299)/SUM(Plan2!I281:I287)*100)-100</f>
        <v>-5.0092918341036636</v>
      </c>
      <c r="J299" s="19">
        <f>(SUM(Plan2!J293:J299)/SUM(Plan2!J281:J287)*100)-100</f>
        <v>-4.6161984654584103</v>
      </c>
      <c r="K299" s="1"/>
      <c r="L299" s="1"/>
      <c r="M299" s="1"/>
      <c r="N299" s="1"/>
    </row>
    <row r="300" spans="1:17" x14ac:dyDescent="0.25">
      <c r="A300" s="3">
        <v>45139</v>
      </c>
      <c r="B300" s="19">
        <f>(SUM(Plan2!B293:B300)/SUM(Plan2!B281:B288)*100)-100</f>
        <v>-2.8467729663931465</v>
      </c>
      <c r="C300" s="19">
        <f>(SUM(Plan2!C293:C300)/SUM(Plan2!C281:C288)*100)-100</f>
        <v>6.846964649757183</v>
      </c>
      <c r="D300" s="19">
        <f>(SUM(Plan2!D293:D300)/SUM(Plan2!D281:D288)*100)-100</f>
        <v>7.6264851762765034</v>
      </c>
      <c r="E300" s="19">
        <f>(SUM(Plan2!E293:E300)/SUM(Plan2!E281:E288)*100)-100</f>
        <v>20.621957626790248</v>
      </c>
      <c r="F300" s="19">
        <f>(SUM(Plan2!F293:F300)/SUM(Plan2!F281:F288)*100)-100</f>
        <v>-4.6999862544872144</v>
      </c>
      <c r="G300" s="19">
        <f>(SUM(Plan2!G293:G300)/SUM(Plan2!G281:G288)*100)-100</f>
        <v>2.4819101661754104</v>
      </c>
      <c r="H300" s="19">
        <f>(SUM(Plan2!H293:H300)/SUM(Plan2!H281:H288)*100)-100</f>
        <v>-51.997624622322576</v>
      </c>
      <c r="I300" s="19">
        <f>(SUM(Plan2!I293:I300)/SUM(Plan2!I281:I288)*100)-100</f>
        <v>-3.3175202703690445</v>
      </c>
      <c r="J300" s="19">
        <f>(SUM(Plan2!J293:J300)/SUM(Plan2!J281:J288)*100)-100</f>
        <v>-2.7820152918010308</v>
      </c>
      <c r="K300" s="1"/>
      <c r="L300" s="1"/>
      <c r="M300" s="1"/>
      <c r="N300" s="1"/>
    </row>
    <row r="301" spans="1:17" x14ac:dyDescent="0.25">
      <c r="A301" s="3">
        <v>45170</v>
      </c>
      <c r="B301" s="19">
        <f>(SUM(Plan2!B293:B301)/SUM(Plan2!B281:B289)*100)-100</f>
        <v>-0.98703817998909926</v>
      </c>
      <c r="C301" s="19">
        <f>(SUM(Plan2!C293:C301)/SUM(Plan2!C281:C289)*100)-100</f>
        <v>9.2026716732509755</v>
      </c>
      <c r="D301" s="19">
        <f>(SUM(Plan2!D293:D301)/SUM(Plan2!D281:D289)*100)-100</f>
        <v>8.6155926889230443</v>
      </c>
      <c r="E301" s="19">
        <f>(SUM(Plan2!E293:E301)/SUM(Plan2!E281:E289)*100)-100</f>
        <v>20.561521720900686</v>
      </c>
      <c r="F301" s="19">
        <f>(SUM(Plan2!F293:F301)/SUM(Plan2!F281:F289)*100)-100</f>
        <v>-0.66234380565252593</v>
      </c>
      <c r="G301" s="19">
        <f>(SUM(Plan2!G293:G301)/SUM(Plan2!G281:G289)*100)-100</f>
        <v>1.6034336993510152</v>
      </c>
      <c r="H301" s="19">
        <f>(SUM(Plan2!H293:H301)/SUM(Plan2!H281:H289)*100)-100</f>
        <v>-49.730146130368638</v>
      </c>
      <c r="I301" s="19">
        <f>(SUM(Plan2!I293:I301)/SUM(Plan2!I281:I289)*100)-100</f>
        <v>-0.72203379727291406</v>
      </c>
      <c r="J301" s="19">
        <f>(SUM(Plan2!J293:J301)/SUM(Plan2!J281:J289)*100)-100</f>
        <v>-0.37497265497260912</v>
      </c>
      <c r="K301" s="1"/>
      <c r="L301" s="1"/>
      <c r="M301" s="1"/>
      <c r="N301" s="1"/>
    </row>
    <row r="302" spans="1:17" x14ac:dyDescent="0.25">
      <c r="A302" s="3">
        <v>45200</v>
      </c>
      <c r="B302" s="19">
        <f>(SUM(Plan2!B293:B302)/SUM(Plan2!B281:B290)*100)-100</f>
        <v>-0.49156095638849706</v>
      </c>
      <c r="C302" s="19">
        <f>(SUM(Plan2!C293:C302)/SUM(Plan2!C281:C290)*100)-100</f>
        <v>12.652151141361728</v>
      </c>
      <c r="D302" s="19">
        <f>(SUM(Plan2!D293:D302)/SUM(Plan2!D281:D290)*100)-100</f>
        <v>8.5130470630787585</v>
      </c>
      <c r="E302" s="19">
        <f>(SUM(Plan2!E293:E302)/SUM(Plan2!E281:E290)*100)-100</f>
        <v>17.732554781006087</v>
      </c>
      <c r="F302" s="19">
        <f>(SUM(Plan2!F293:F302)/SUM(Plan2!F281:F290)*100)-100</f>
        <v>5.8877127965703835</v>
      </c>
      <c r="G302" s="19">
        <f>(SUM(Plan2!G293:G302)/SUM(Plan2!G281:G290)*100)-100</f>
        <v>1.1565504380445191</v>
      </c>
      <c r="H302" s="19">
        <f>(SUM(Plan2!H293:H302)/SUM(Plan2!H281:H290)*100)-100</f>
        <v>-47.554849095966091</v>
      </c>
      <c r="I302" s="19">
        <f>(SUM(Plan2!I293:I302)/SUM(Plan2!I281:I290)*100)-100</f>
        <v>8.7523084277705721E-2</v>
      </c>
      <c r="J302" s="19">
        <f>(SUM(Plan2!J293:J302)/SUM(Plan2!J281:J290)*100)-100</f>
        <v>0.44572321138636539</v>
      </c>
      <c r="K302" s="1"/>
      <c r="L302" s="1"/>
      <c r="M302" s="1"/>
      <c r="N302" s="1"/>
    </row>
    <row r="303" spans="1:17" x14ac:dyDescent="0.25">
      <c r="A303" s="3">
        <v>45231</v>
      </c>
      <c r="B303" s="19">
        <f>(SUM(Plan2!B293:B303)/SUM(Plan2!B281:B291)*100)-100</f>
        <v>0.45043361495626755</v>
      </c>
      <c r="C303" s="19">
        <f>(SUM(Plan2!C293:C303)/SUM(Plan2!C281:C291)*100)-100</f>
        <v>13.408358795403956</v>
      </c>
      <c r="D303" s="19">
        <f>(SUM(Plan2!D293:D303)/SUM(Plan2!D281:D291)*100)-100</f>
        <v>10.840349062213477</v>
      </c>
      <c r="E303" s="19">
        <f>(SUM(Plan2!E293:E303)/SUM(Plan2!E281:E291)*100)-100</f>
        <v>17.726069567956529</v>
      </c>
      <c r="F303" s="19">
        <f>(SUM(Plan2!F293:F303)/SUM(Plan2!F281:F291)*100)-100</f>
        <v>7.4693648160506996</v>
      </c>
      <c r="G303" s="19">
        <f>(SUM(Plan2!G293:G303)/SUM(Plan2!G281:G291)*100)-100</f>
        <v>1.1917152328367706</v>
      </c>
      <c r="H303" s="19">
        <f>(SUM(Plan2!H293:H303)/SUM(Plan2!H281:H291)*100)-100</f>
        <v>-34.675741790075861</v>
      </c>
      <c r="I303" s="19">
        <f>(SUM(Plan2!I293:I303)/SUM(Plan2!I281:I291)*100)-100</f>
        <v>1.4923095360436491</v>
      </c>
      <c r="J303" s="19">
        <f>(SUM(Plan2!J293:J303)/SUM(Plan2!J281:J291)*100)-100</f>
        <v>1.9400276365334008</v>
      </c>
      <c r="K303" s="1"/>
      <c r="L303" s="1"/>
      <c r="M303" s="1"/>
      <c r="N303" s="1"/>
    </row>
    <row r="304" spans="1:17" x14ac:dyDescent="0.25">
      <c r="A304" s="3">
        <v>45261</v>
      </c>
      <c r="B304" s="19">
        <f>(SUM(Plan2!B293:B304)/SUM(Plan2!B281:B292)*100)-100</f>
        <v>1.6928112003064228</v>
      </c>
      <c r="C304" s="19">
        <f>(SUM(Plan2!C293:C304)/SUM(Plan2!C281:C292)*100)-100</f>
        <v>13.202717041332605</v>
      </c>
      <c r="D304" s="19">
        <f>(SUM(Plan2!D293:D304)/SUM(Plan2!D281:D292)*100)-100</f>
        <v>8.3112957086089523</v>
      </c>
      <c r="E304" s="19">
        <f>(SUM(Plan2!E293:E304)/SUM(Plan2!E281:E292)*100)-100</f>
        <v>14.413005107856392</v>
      </c>
      <c r="F304" s="19">
        <f>(SUM(Plan2!F293:F304)/SUM(Plan2!F281:F292)*100)-100</f>
        <v>7.4594265105387052</v>
      </c>
      <c r="G304" s="19">
        <f>(SUM(Plan2!G293:G304)/SUM(Plan2!G281:G292)*100)-100</f>
        <v>1.5803380270943848</v>
      </c>
      <c r="H304" s="19">
        <f>(SUM(Plan2!H293:H304)/SUM(Plan2!H281:H292)*100)-100</f>
        <v>-33.350346158261985</v>
      </c>
      <c r="I304" s="19">
        <f>(SUM(Plan2!I293:I304)/SUM(Plan2!I281:I292)*100)-100</f>
        <v>2.6871419201611957</v>
      </c>
      <c r="J304" s="19">
        <f>(SUM(Plan2!J293:J304)/SUM(Plan2!J281:J292)*100)-100</f>
        <v>3.3163266611151698</v>
      </c>
      <c r="K304" s="1"/>
      <c r="L304" s="1"/>
      <c r="M304" s="1"/>
      <c r="N304" s="1"/>
    </row>
    <row r="305" spans="1:14" x14ac:dyDescent="0.25">
      <c r="A305" s="3">
        <v>45292</v>
      </c>
      <c r="B305" s="19">
        <f>((SUM(Plan2!B305:B305)/SUM(Plan2!B293:B293))*100)-100</f>
        <v>16.196613760892703</v>
      </c>
      <c r="C305" s="19">
        <f>((SUM(Plan2!C305:C305)/SUM(Plan2!C293:C293))*100)-100</f>
        <v>13.102936313190725</v>
      </c>
      <c r="D305" s="19">
        <f>((SUM(Plan2!D305:D305)/SUM(Plan2!D293:D293))*100)-100</f>
        <v>16.143197164733252</v>
      </c>
      <c r="E305" s="19">
        <f>((SUM(Plan2!E305:E305)/SUM(Plan2!E293:E293))*100)-100</f>
        <v>-5.8812306059986952</v>
      </c>
      <c r="F305" s="19">
        <f>((SUM(Plan2!F305:F305)/SUM(Plan2!F293:F293))*100)-100</f>
        <v>-7.7682219104165569</v>
      </c>
      <c r="G305" s="19">
        <f>((SUM(Plan2!G305:G305)/SUM(Plan2!G293:G293))*100)-100</f>
        <v>1.9595613573756765</v>
      </c>
      <c r="H305" s="19">
        <f>((SUM(Plan2!H305:H305)/SUM(Plan2!H293:H293))*100)-100</f>
        <v>3.9371212262118434</v>
      </c>
      <c r="I305" s="19">
        <f>((SUM(Plan2!I305:I305)/SUM(Plan2!I293:I293))*100)-100</f>
        <v>13.712518790359709</v>
      </c>
      <c r="J305" s="19">
        <f>((SUM(Plan2!J305:J305)/SUM(Plan2!J293:J293))*100)-100</f>
        <v>14.18131437609938</v>
      </c>
      <c r="K305" s="1"/>
      <c r="L305" s="1"/>
      <c r="M305" s="1"/>
      <c r="N305" s="1"/>
    </row>
    <row r="306" spans="1:14" x14ac:dyDescent="0.25">
      <c r="A306" s="3">
        <v>45323</v>
      </c>
      <c r="B306" s="19">
        <f>((SUM(Plan2!B305:B306)/SUM(Plan2!B293:B294))*100)-100</f>
        <v>13.525925597968879</v>
      </c>
      <c r="C306" s="19">
        <f>((SUM(Plan2!C305:C306)/SUM(Plan2!C293:C294))*100)-100</f>
        <v>13.360888399649596</v>
      </c>
      <c r="D306" s="19">
        <f>((SUM(Plan2!D305:D306)/SUM(Plan2!D293:D294))*100)-100</f>
        <v>14.567797090639004</v>
      </c>
      <c r="E306" s="19">
        <f>((SUM(Plan2!E305:E306)/SUM(Plan2!E293:E294))*100)-100</f>
        <v>14.143572645165037</v>
      </c>
      <c r="F306" s="19">
        <f>((SUM(Plan2!F305:F306)/SUM(Plan2!F293:F294))*100)-100</f>
        <v>-6.427412829096923</v>
      </c>
      <c r="G306" s="19">
        <f>((SUM(Plan2!G305:G306)/SUM(Plan2!G293:G294))*100)-100</f>
        <v>-1.4836767697479871</v>
      </c>
      <c r="H306" s="19">
        <f>((SUM(Plan2!H305:H306)/SUM(Plan2!H293:H294))*100)-100</f>
        <v>53.816309990649074</v>
      </c>
      <c r="I306" s="19">
        <f>((SUM(Plan2!I305:I306)/SUM(Plan2!I293:I294))*100)-100</f>
        <v>14.56997628995444</v>
      </c>
      <c r="J306" s="19">
        <f>((SUM(Plan2!J305:J306)/SUM(Plan2!J293:J294))*100)-100</f>
        <v>14.091609916421135</v>
      </c>
      <c r="K306" s="1"/>
      <c r="L306" s="1"/>
      <c r="M306" s="1"/>
      <c r="N306" s="1"/>
    </row>
    <row r="307" spans="1:14" x14ac:dyDescent="0.25">
      <c r="A307" s="7">
        <v>45352</v>
      </c>
      <c r="B307" s="50">
        <f>((SUM(Plan2!B305:B307)/SUM(Plan2!B293:B295))*100)-100</f>
        <v>15.752490668510916</v>
      </c>
      <c r="C307" s="50">
        <f>((SUM(Plan2!C305:C307)/SUM(Plan2!C293:C295))*100)-100</f>
        <v>12.351102122283166</v>
      </c>
      <c r="D307" s="50">
        <f>((SUM(Plan2!D305:D307)/SUM(Plan2!D293:D295))*100)-100</f>
        <v>39.058088234005027</v>
      </c>
      <c r="E307" s="50">
        <f>((SUM(Plan2!E305:E307)/SUM(Plan2!E293:E295))*100)-100</f>
        <v>6.9359581134793729</v>
      </c>
      <c r="F307" s="50">
        <f>((SUM(Plan2!F305:F307)/SUM(Plan2!F293:F295))*100)-100</f>
        <v>-9.0551127871784161</v>
      </c>
      <c r="G307" s="50">
        <f>((SUM(Plan2!G305:G307)/SUM(Plan2!G293:G295))*100)-100</f>
        <v>-0.38122861008466202</v>
      </c>
      <c r="H307" s="50">
        <f>((SUM(Plan2!H305:H307)/SUM(Plan2!H293:H295))*100)-100</f>
        <v>44.48138672161835</v>
      </c>
      <c r="I307" s="50">
        <f>((SUM(Plan2!I305:I307)/SUM(Plan2!I293:I295))*100)-100</f>
        <v>16.92540490025371</v>
      </c>
      <c r="J307" s="50">
        <f>((SUM(Plan2!J305:J307)/SUM(Plan2!J293:J295))*100)-100</f>
        <v>15.917695592663932</v>
      </c>
      <c r="K307" s="1"/>
      <c r="L307" s="1"/>
      <c r="M307" s="1"/>
      <c r="N307" s="1"/>
    </row>
    <row r="308" spans="1:14" x14ac:dyDescent="0.25">
      <c r="A308" s="4" t="s">
        <v>11</v>
      </c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x14ac:dyDescent="0.25">
      <c r="A309" s="61" t="s">
        <v>59</v>
      </c>
      <c r="B309" s="61"/>
      <c r="C309" s="61"/>
      <c r="D309" s="61"/>
      <c r="E309" s="61"/>
      <c r="F309" s="61"/>
      <c r="G309" s="61"/>
      <c r="H309" s="61"/>
      <c r="I309" s="61"/>
      <c r="J309" s="61"/>
    </row>
    <row r="310" spans="1:14" x14ac:dyDescent="0.25">
      <c r="A310" s="4"/>
      <c r="B310" s="1"/>
      <c r="C310" s="1"/>
      <c r="D310" s="1"/>
      <c r="E310" s="1"/>
      <c r="F310" s="1"/>
      <c r="G310" s="1"/>
      <c r="H310" s="1"/>
    </row>
    <row r="311" spans="1:14" x14ac:dyDescent="0.25">
      <c r="A311" s="4"/>
      <c r="E311" s="5"/>
    </row>
    <row r="312" spans="1:14" x14ac:dyDescent="0.25">
      <c r="A312" s="4"/>
      <c r="B312" s="24"/>
      <c r="F312" s="1"/>
    </row>
    <row r="313" spans="1:14" x14ac:dyDescent="0.25">
      <c r="A313" s="4"/>
      <c r="B313" s="24"/>
      <c r="F313" s="1"/>
    </row>
    <row r="314" spans="1:14" x14ac:dyDescent="0.25">
      <c r="B314" s="28"/>
      <c r="C314" s="28"/>
      <c r="D314" s="28"/>
      <c r="E314" s="28"/>
      <c r="F314" s="1"/>
      <c r="G314" s="28"/>
      <c r="H314" s="28"/>
    </row>
    <row r="315" spans="1:14" x14ac:dyDescent="0.25">
      <c r="B315" s="24"/>
      <c r="C315" s="24"/>
      <c r="D315" s="24"/>
      <c r="E315" s="24"/>
      <c r="F315" s="24"/>
      <c r="G315" s="24"/>
      <c r="H315" s="24"/>
    </row>
    <row r="316" spans="1:14" x14ac:dyDescent="0.25">
      <c r="B316" s="28"/>
      <c r="C316" s="28"/>
      <c r="D316" s="28"/>
      <c r="E316" s="28"/>
      <c r="F316" s="28"/>
      <c r="G316" s="28"/>
      <c r="H316" s="28"/>
    </row>
    <row r="317" spans="1:14" x14ac:dyDescent="0.25">
      <c r="B317" s="32"/>
      <c r="C317" s="32"/>
      <c r="D317" s="32"/>
      <c r="E317" s="32"/>
      <c r="F317" s="32"/>
      <c r="G317" s="32"/>
      <c r="H317" s="32"/>
    </row>
    <row r="318" spans="1:14" x14ac:dyDescent="0.25">
      <c r="B318" s="24"/>
    </row>
    <row r="319" spans="1:14" x14ac:dyDescent="0.25">
      <c r="B319" s="24"/>
    </row>
    <row r="320" spans="1:14" x14ac:dyDescent="0.25">
      <c r="B320" s="24"/>
    </row>
    <row r="321" spans="2:2" x14ac:dyDescent="0.25">
      <c r="B321" s="24"/>
    </row>
    <row r="322" spans="2:2" x14ac:dyDescent="0.25">
      <c r="B322" s="24"/>
    </row>
    <row r="323" spans="2:2" x14ac:dyDescent="0.25">
      <c r="B323" s="24"/>
    </row>
    <row r="324" spans="2:2" x14ac:dyDescent="0.25">
      <c r="B324" s="24"/>
    </row>
    <row r="325" spans="2:2" x14ac:dyDescent="0.25">
      <c r="B325" s="24"/>
    </row>
    <row r="326" spans="2:2" x14ac:dyDescent="0.25">
      <c r="B326" s="24"/>
    </row>
    <row r="327" spans="2:2" x14ac:dyDescent="0.25">
      <c r="B327" s="24"/>
    </row>
    <row r="328" spans="2:2" x14ac:dyDescent="0.25">
      <c r="B328" s="24"/>
    </row>
    <row r="329" spans="2:2" x14ac:dyDescent="0.25">
      <c r="B329" s="24"/>
    </row>
    <row r="330" spans="2:2" x14ac:dyDescent="0.25">
      <c r="B330" s="24"/>
    </row>
    <row r="331" spans="2:2" x14ac:dyDescent="0.25">
      <c r="B331" s="24"/>
    </row>
    <row r="332" spans="2:2" x14ac:dyDescent="0.25">
      <c r="B332" s="24"/>
    </row>
    <row r="333" spans="2:2" x14ac:dyDescent="0.25">
      <c r="B333" s="24"/>
    </row>
    <row r="334" spans="2:2" x14ac:dyDescent="0.25">
      <c r="B334" s="24"/>
    </row>
    <row r="335" spans="2:2" x14ac:dyDescent="0.25">
      <c r="B335" s="24"/>
    </row>
    <row r="336" spans="2:2" x14ac:dyDescent="0.25">
      <c r="B336" s="24"/>
    </row>
    <row r="337" spans="2:2" x14ac:dyDescent="0.25">
      <c r="B337" s="24"/>
    </row>
    <row r="338" spans="2:2" x14ac:dyDescent="0.25">
      <c r="B338" s="24"/>
    </row>
    <row r="339" spans="2:2" x14ac:dyDescent="0.25">
      <c r="B339" s="24"/>
    </row>
    <row r="340" spans="2:2" x14ac:dyDescent="0.25">
      <c r="B340" s="24"/>
    </row>
    <row r="341" spans="2:2" x14ac:dyDescent="0.25">
      <c r="B341" s="24"/>
    </row>
    <row r="342" spans="2:2" x14ac:dyDescent="0.25">
      <c r="B342" s="24"/>
    </row>
    <row r="343" spans="2:2" x14ac:dyDescent="0.25">
      <c r="B343" s="24"/>
    </row>
    <row r="344" spans="2:2" x14ac:dyDescent="0.25">
      <c r="B344" s="24"/>
    </row>
    <row r="345" spans="2:2" x14ac:dyDescent="0.25">
      <c r="B345" s="24"/>
    </row>
    <row r="346" spans="2:2" x14ac:dyDescent="0.25">
      <c r="B346" s="24"/>
    </row>
    <row r="347" spans="2:2" x14ac:dyDescent="0.25">
      <c r="B347" s="24"/>
    </row>
    <row r="348" spans="2:2" x14ac:dyDescent="0.25">
      <c r="B348" s="24"/>
    </row>
    <row r="349" spans="2:2" x14ac:dyDescent="0.25">
      <c r="B349" s="24"/>
    </row>
    <row r="350" spans="2:2" x14ac:dyDescent="0.25">
      <c r="B350" s="24"/>
    </row>
    <row r="351" spans="2:2" x14ac:dyDescent="0.25">
      <c r="B351" s="24"/>
    </row>
    <row r="352" spans="2:2" x14ac:dyDescent="0.25">
      <c r="B352" s="24"/>
    </row>
    <row r="353" spans="2:2" x14ac:dyDescent="0.25">
      <c r="B353" s="24"/>
    </row>
    <row r="354" spans="2:2" x14ac:dyDescent="0.25">
      <c r="B354" s="24"/>
    </row>
    <row r="355" spans="2:2" x14ac:dyDescent="0.25">
      <c r="B355" s="24"/>
    </row>
    <row r="356" spans="2:2" x14ac:dyDescent="0.25">
      <c r="B356" s="24"/>
    </row>
    <row r="357" spans="2:2" x14ac:dyDescent="0.25">
      <c r="B357" s="24"/>
    </row>
    <row r="358" spans="2:2" x14ac:dyDescent="0.25">
      <c r="B358" s="24"/>
    </row>
    <row r="359" spans="2:2" x14ac:dyDescent="0.25">
      <c r="B359" s="24"/>
    </row>
    <row r="360" spans="2:2" x14ac:dyDescent="0.25">
      <c r="B360" s="24"/>
    </row>
    <row r="361" spans="2:2" x14ac:dyDescent="0.25">
      <c r="B361" s="24"/>
    </row>
    <row r="362" spans="2:2" x14ac:dyDescent="0.25">
      <c r="B362" s="24"/>
    </row>
    <row r="363" spans="2:2" x14ac:dyDescent="0.25">
      <c r="B363" s="24"/>
    </row>
    <row r="364" spans="2:2" x14ac:dyDescent="0.25">
      <c r="B364" s="24"/>
    </row>
    <row r="365" spans="2:2" x14ac:dyDescent="0.25">
      <c r="B365" s="24"/>
    </row>
    <row r="366" spans="2:2" x14ac:dyDescent="0.25">
      <c r="B366" s="24"/>
    </row>
    <row r="367" spans="2:2" x14ac:dyDescent="0.25">
      <c r="B367" s="24"/>
    </row>
    <row r="368" spans="2:2" x14ac:dyDescent="0.25">
      <c r="B368" s="24"/>
    </row>
    <row r="369" spans="2:2" x14ac:dyDescent="0.25">
      <c r="B369" s="24"/>
    </row>
    <row r="370" spans="2:2" x14ac:dyDescent="0.25">
      <c r="B370" s="24"/>
    </row>
    <row r="371" spans="2:2" x14ac:dyDescent="0.25">
      <c r="B371" s="24"/>
    </row>
    <row r="372" spans="2:2" x14ac:dyDescent="0.25">
      <c r="B372" s="24"/>
    </row>
    <row r="373" spans="2:2" x14ac:dyDescent="0.25">
      <c r="B373" s="24"/>
    </row>
    <row r="374" spans="2:2" x14ac:dyDescent="0.25">
      <c r="B374" s="24"/>
    </row>
    <row r="375" spans="2:2" x14ac:dyDescent="0.25">
      <c r="B375" s="24"/>
    </row>
    <row r="376" spans="2:2" x14ac:dyDescent="0.25">
      <c r="B376" s="24"/>
    </row>
    <row r="377" spans="2:2" x14ac:dyDescent="0.25">
      <c r="B377" s="24"/>
    </row>
    <row r="378" spans="2:2" x14ac:dyDescent="0.25">
      <c r="B378" s="24"/>
    </row>
    <row r="379" spans="2:2" x14ac:dyDescent="0.25">
      <c r="B379" s="24"/>
    </row>
    <row r="380" spans="2:2" x14ac:dyDescent="0.25">
      <c r="B380" s="24"/>
    </row>
    <row r="381" spans="2:2" x14ac:dyDescent="0.25">
      <c r="B381" s="24"/>
    </row>
    <row r="382" spans="2:2" x14ac:dyDescent="0.25">
      <c r="B382" s="24"/>
    </row>
    <row r="383" spans="2:2" x14ac:dyDescent="0.25">
      <c r="B383" s="24"/>
    </row>
    <row r="384" spans="2:2" x14ac:dyDescent="0.25">
      <c r="B384" s="24"/>
    </row>
    <row r="385" spans="2:2" x14ac:dyDescent="0.25">
      <c r="B385" s="24"/>
    </row>
    <row r="386" spans="2:2" x14ac:dyDescent="0.25">
      <c r="B386" s="24"/>
    </row>
    <row r="387" spans="2:2" x14ac:dyDescent="0.25">
      <c r="B387" s="24"/>
    </row>
    <row r="388" spans="2:2" x14ac:dyDescent="0.25">
      <c r="B388" s="24"/>
    </row>
    <row r="389" spans="2:2" x14ac:dyDescent="0.25">
      <c r="B389" s="24"/>
    </row>
    <row r="390" spans="2:2" x14ac:dyDescent="0.25">
      <c r="B390" s="24"/>
    </row>
    <row r="391" spans="2:2" x14ac:dyDescent="0.25">
      <c r="B391" s="24"/>
    </row>
    <row r="392" spans="2:2" x14ac:dyDescent="0.25">
      <c r="B392" s="24"/>
    </row>
    <row r="393" spans="2:2" x14ac:dyDescent="0.25">
      <c r="B393" s="24"/>
    </row>
    <row r="394" spans="2:2" x14ac:dyDescent="0.25">
      <c r="B394" s="24"/>
    </row>
    <row r="395" spans="2:2" x14ac:dyDescent="0.25">
      <c r="B395" s="24"/>
    </row>
    <row r="396" spans="2:2" x14ac:dyDescent="0.25">
      <c r="B396" s="24"/>
    </row>
    <row r="397" spans="2:2" x14ac:dyDescent="0.25">
      <c r="B397" s="24"/>
    </row>
    <row r="398" spans="2:2" x14ac:dyDescent="0.25">
      <c r="B398" s="24"/>
    </row>
    <row r="399" spans="2:2" x14ac:dyDescent="0.25">
      <c r="B399" s="24"/>
    </row>
    <row r="400" spans="2:2" x14ac:dyDescent="0.25">
      <c r="B400" s="24"/>
    </row>
    <row r="401" spans="2:2" x14ac:dyDescent="0.25">
      <c r="B401" s="24"/>
    </row>
    <row r="402" spans="2:2" x14ac:dyDescent="0.25">
      <c r="B402" s="24"/>
    </row>
    <row r="403" spans="2:2" x14ac:dyDescent="0.25">
      <c r="B403" s="24"/>
    </row>
    <row r="404" spans="2:2" x14ac:dyDescent="0.25">
      <c r="B404" s="24"/>
    </row>
    <row r="405" spans="2:2" x14ac:dyDescent="0.25">
      <c r="B405" s="24"/>
    </row>
    <row r="406" spans="2:2" x14ac:dyDescent="0.25">
      <c r="B406" s="24"/>
    </row>
    <row r="407" spans="2:2" x14ac:dyDescent="0.25">
      <c r="B407" s="24"/>
    </row>
    <row r="408" spans="2:2" x14ac:dyDescent="0.25">
      <c r="B408" s="24"/>
    </row>
    <row r="409" spans="2:2" x14ac:dyDescent="0.25">
      <c r="B409" s="24"/>
    </row>
    <row r="410" spans="2:2" x14ac:dyDescent="0.25">
      <c r="B410" s="24"/>
    </row>
    <row r="411" spans="2:2" x14ac:dyDescent="0.25">
      <c r="B411" s="24"/>
    </row>
    <row r="412" spans="2:2" x14ac:dyDescent="0.25">
      <c r="B412" s="24"/>
    </row>
    <row r="413" spans="2:2" x14ac:dyDescent="0.25">
      <c r="B413" s="24"/>
    </row>
    <row r="414" spans="2:2" x14ac:dyDescent="0.25">
      <c r="B414" s="24"/>
    </row>
    <row r="415" spans="2:2" x14ac:dyDescent="0.25">
      <c r="B415" s="24"/>
    </row>
    <row r="416" spans="2:2" x14ac:dyDescent="0.25">
      <c r="B416" s="24"/>
    </row>
    <row r="417" spans="2:2" x14ac:dyDescent="0.25">
      <c r="B417" s="24"/>
    </row>
    <row r="418" spans="2:2" x14ac:dyDescent="0.25">
      <c r="B418" s="24"/>
    </row>
    <row r="419" spans="2:2" x14ac:dyDescent="0.25">
      <c r="B419" s="24"/>
    </row>
    <row r="420" spans="2:2" x14ac:dyDescent="0.25">
      <c r="B420" s="24"/>
    </row>
    <row r="421" spans="2:2" x14ac:dyDescent="0.25">
      <c r="B421" s="24"/>
    </row>
    <row r="422" spans="2:2" x14ac:dyDescent="0.25">
      <c r="B422" s="24"/>
    </row>
    <row r="423" spans="2:2" x14ac:dyDescent="0.25">
      <c r="B423" s="24"/>
    </row>
    <row r="424" spans="2:2" x14ac:dyDescent="0.25">
      <c r="B424" s="24"/>
    </row>
    <row r="425" spans="2:2" x14ac:dyDescent="0.25">
      <c r="B425" s="24"/>
    </row>
    <row r="426" spans="2:2" x14ac:dyDescent="0.25">
      <c r="B426" s="24"/>
    </row>
    <row r="427" spans="2:2" x14ac:dyDescent="0.25">
      <c r="B427" s="24"/>
    </row>
    <row r="428" spans="2:2" x14ac:dyDescent="0.25">
      <c r="B428" s="24"/>
    </row>
    <row r="429" spans="2:2" x14ac:dyDescent="0.25">
      <c r="B429" s="24"/>
    </row>
    <row r="430" spans="2:2" x14ac:dyDescent="0.25">
      <c r="B430" s="24"/>
    </row>
    <row r="431" spans="2:2" x14ac:dyDescent="0.25">
      <c r="B431" s="24"/>
    </row>
    <row r="432" spans="2:2" x14ac:dyDescent="0.25">
      <c r="B432" s="24"/>
    </row>
    <row r="433" spans="2:2" x14ac:dyDescent="0.25">
      <c r="B433" s="24"/>
    </row>
    <row r="434" spans="2:2" x14ac:dyDescent="0.25">
      <c r="B434" s="24"/>
    </row>
    <row r="435" spans="2:2" x14ac:dyDescent="0.25">
      <c r="B435" s="24"/>
    </row>
    <row r="436" spans="2:2" x14ac:dyDescent="0.25">
      <c r="B436" s="24"/>
    </row>
    <row r="437" spans="2:2" x14ac:dyDescent="0.25">
      <c r="B437" s="24"/>
    </row>
    <row r="438" spans="2:2" x14ac:dyDescent="0.25">
      <c r="B438" s="24"/>
    </row>
    <row r="439" spans="2:2" x14ac:dyDescent="0.25">
      <c r="B439" s="24"/>
    </row>
    <row r="440" spans="2:2" x14ac:dyDescent="0.25">
      <c r="B440" s="24"/>
    </row>
    <row r="441" spans="2:2" x14ac:dyDescent="0.25">
      <c r="B441" s="24"/>
    </row>
    <row r="442" spans="2:2" x14ac:dyDescent="0.25">
      <c r="B442" s="24"/>
    </row>
    <row r="443" spans="2:2" x14ac:dyDescent="0.25">
      <c r="B443" s="24"/>
    </row>
    <row r="444" spans="2:2" x14ac:dyDescent="0.25">
      <c r="B444" s="24"/>
    </row>
    <row r="445" spans="2:2" x14ac:dyDescent="0.25">
      <c r="B445" s="24"/>
    </row>
    <row r="446" spans="2:2" x14ac:dyDescent="0.25">
      <c r="B446" s="24"/>
    </row>
    <row r="447" spans="2:2" x14ac:dyDescent="0.25">
      <c r="B447" s="24"/>
    </row>
    <row r="448" spans="2:2" x14ac:dyDescent="0.25">
      <c r="B448" s="24"/>
    </row>
    <row r="449" spans="2:2" x14ac:dyDescent="0.25">
      <c r="B449" s="24"/>
    </row>
    <row r="450" spans="2:2" x14ac:dyDescent="0.25">
      <c r="B450" s="24"/>
    </row>
    <row r="451" spans="2:2" x14ac:dyDescent="0.25">
      <c r="B451" s="24"/>
    </row>
    <row r="452" spans="2:2" x14ac:dyDescent="0.25">
      <c r="B452" s="24"/>
    </row>
    <row r="453" spans="2:2" x14ac:dyDescent="0.25">
      <c r="B453" s="24"/>
    </row>
    <row r="454" spans="2:2" x14ac:dyDescent="0.25">
      <c r="B454" s="24"/>
    </row>
    <row r="455" spans="2:2" x14ac:dyDescent="0.25">
      <c r="B455" s="24"/>
    </row>
    <row r="456" spans="2:2" x14ac:dyDescent="0.25">
      <c r="B456" s="10"/>
    </row>
    <row r="457" spans="2:2" x14ac:dyDescent="0.25">
      <c r="B457" s="24"/>
    </row>
    <row r="458" spans="2:2" x14ac:dyDescent="0.25">
      <c r="B458" s="24"/>
    </row>
    <row r="459" spans="2:2" x14ac:dyDescent="0.25">
      <c r="B459" s="24"/>
    </row>
    <row r="460" spans="2:2" x14ac:dyDescent="0.25">
      <c r="B460" s="10"/>
    </row>
    <row r="461" spans="2:2" x14ac:dyDescent="0.25">
      <c r="B461" s="10"/>
    </row>
    <row r="462" spans="2:2" x14ac:dyDescent="0.25">
      <c r="B462" s="10"/>
    </row>
    <row r="463" spans="2:2" x14ac:dyDescent="0.25">
      <c r="B463" s="10"/>
    </row>
    <row r="464" spans="2:2" x14ac:dyDescent="0.25">
      <c r="B464" s="10"/>
    </row>
    <row r="465" spans="2:2" x14ac:dyDescent="0.25">
      <c r="B465" s="10"/>
    </row>
    <row r="466" spans="2:2" x14ac:dyDescent="0.25">
      <c r="B466" s="10"/>
    </row>
    <row r="467" spans="2:2" x14ac:dyDescent="0.25">
      <c r="B467" s="10"/>
    </row>
    <row r="468" spans="2:2" x14ac:dyDescent="0.25">
      <c r="B468" s="10"/>
    </row>
    <row r="469" spans="2:2" x14ac:dyDescent="0.25">
      <c r="B469" s="10"/>
    </row>
    <row r="470" spans="2:2" x14ac:dyDescent="0.25">
      <c r="B470" s="10"/>
    </row>
    <row r="471" spans="2:2" x14ac:dyDescent="0.25">
      <c r="B471" s="10"/>
    </row>
    <row r="472" spans="2:2" x14ac:dyDescent="0.25">
      <c r="B472" s="10"/>
    </row>
    <row r="473" spans="2:2" x14ac:dyDescent="0.25">
      <c r="B473" s="10"/>
    </row>
    <row r="474" spans="2:2" x14ac:dyDescent="0.25">
      <c r="B474" s="10"/>
    </row>
    <row r="475" spans="2:2" x14ac:dyDescent="0.25">
      <c r="B475" s="10"/>
    </row>
    <row r="476" spans="2:2" x14ac:dyDescent="0.25">
      <c r="B476" s="10"/>
    </row>
    <row r="477" spans="2:2" x14ac:dyDescent="0.25">
      <c r="B477" s="10"/>
    </row>
    <row r="478" spans="2:2" x14ac:dyDescent="0.25">
      <c r="B478" s="10"/>
    </row>
    <row r="479" spans="2:2" x14ac:dyDescent="0.25">
      <c r="B479" s="10"/>
    </row>
    <row r="480" spans="2:2" x14ac:dyDescent="0.25">
      <c r="B480" s="10"/>
    </row>
    <row r="481" spans="2:2" x14ac:dyDescent="0.25">
      <c r="B481" s="10"/>
    </row>
    <row r="482" spans="2:2" x14ac:dyDescent="0.25">
      <c r="B482" s="10"/>
    </row>
    <row r="483" spans="2:2" x14ac:dyDescent="0.25">
      <c r="B483" s="10"/>
    </row>
    <row r="484" spans="2:2" x14ac:dyDescent="0.25">
      <c r="B484" s="10"/>
    </row>
    <row r="485" spans="2:2" x14ac:dyDescent="0.25">
      <c r="B485" s="10"/>
    </row>
    <row r="486" spans="2:2" x14ac:dyDescent="0.25">
      <c r="B486" s="10"/>
    </row>
    <row r="487" spans="2:2" x14ac:dyDescent="0.25">
      <c r="B487" s="10"/>
    </row>
    <row r="488" spans="2:2" x14ac:dyDescent="0.25">
      <c r="B488" s="10"/>
    </row>
    <row r="489" spans="2:2" x14ac:dyDescent="0.25">
      <c r="B489" s="10"/>
    </row>
    <row r="490" spans="2:2" x14ac:dyDescent="0.25">
      <c r="B490" s="10"/>
    </row>
    <row r="491" spans="2:2" x14ac:dyDescent="0.25">
      <c r="B491" s="10"/>
    </row>
    <row r="492" spans="2:2" x14ac:dyDescent="0.25">
      <c r="B492" s="10"/>
    </row>
    <row r="493" spans="2:2" x14ac:dyDescent="0.25">
      <c r="B493" s="10"/>
    </row>
    <row r="494" spans="2:2" x14ac:dyDescent="0.25">
      <c r="B494" s="10"/>
    </row>
    <row r="495" spans="2:2" x14ac:dyDescent="0.25">
      <c r="B495" s="10"/>
    </row>
    <row r="496" spans="2:2" x14ac:dyDescent="0.25">
      <c r="B496" s="10"/>
    </row>
  </sheetData>
  <mergeCells count="7">
    <mergeCell ref="A309:J309"/>
    <mergeCell ref="M2:Q2"/>
    <mergeCell ref="A3:A4"/>
    <mergeCell ref="B3:F3"/>
    <mergeCell ref="G3:H3"/>
    <mergeCell ref="I3:I4"/>
    <mergeCell ref="J3:J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EE495"/>
  <sheetViews>
    <sheetView workbookViewId="0">
      <pane xSplit="1" ySplit="124" topLeftCell="B125" activePane="bottomRight" state="frozen"/>
      <selection pane="topRight" activeCell="B1" sqref="B1"/>
      <selection pane="bottomLeft" activeCell="A125" sqref="A125"/>
      <selection pane="bottomRight" activeCell="B125" sqref="B125"/>
    </sheetView>
  </sheetViews>
  <sheetFormatPr defaultColWidth="14" defaultRowHeight="15" x14ac:dyDescent="0.25"/>
  <cols>
    <col min="1" max="1" width="9.7109375" customWidth="1"/>
    <col min="2" max="2" width="16.42578125" bestFit="1" customWidth="1"/>
    <col min="3" max="5" width="15.42578125" customWidth="1"/>
    <col min="6" max="6" width="18.140625" bestFit="1" customWidth="1"/>
    <col min="7" max="8" width="15.42578125" customWidth="1"/>
    <col min="9" max="9" width="17.28515625" customWidth="1"/>
    <col min="10" max="10" width="16.85546875" customWidth="1"/>
    <col min="11" max="11" width="13.85546875" bestFit="1" customWidth="1"/>
    <col min="12" max="12" width="17.28515625" bestFit="1" customWidth="1"/>
  </cols>
  <sheetData>
    <row r="1" spans="1:16359" ht="18.75" x14ac:dyDescent="0.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  <c r="AMM1" s="6"/>
      <c r="AMN1" s="6"/>
      <c r="AMO1" s="6"/>
      <c r="AMP1" s="6"/>
      <c r="AMQ1" s="6"/>
      <c r="AMR1" s="6"/>
      <c r="AMS1" s="6"/>
      <c r="AMT1" s="6"/>
      <c r="AMU1" s="6"/>
      <c r="AMV1" s="6"/>
      <c r="AMW1" s="6"/>
      <c r="AMX1" s="6"/>
      <c r="AMY1" s="6"/>
      <c r="AMZ1" s="6"/>
      <c r="ANA1" s="6"/>
      <c r="ANB1" s="6"/>
      <c r="ANC1" s="6"/>
      <c r="AND1" s="6"/>
      <c r="ANE1" s="6"/>
      <c r="ANF1" s="6"/>
      <c r="ANG1" s="6"/>
      <c r="ANH1" s="6"/>
      <c r="ANI1" s="6"/>
      <c r="ANJ1" s="6"/>
      <c r="ANK1" s="6"/>
      <c r="ANL1" s="6"/>
      <c r="ANM1" s="6"/>
      <c r="ANN1" s="6"/>
      <c r="ANO1" s="6"/>
      <c r="ANP1" s="6"/>
      <c r="ANQ1" s="6"/>
      <c r="ANR1" s="6"/>
      <c r="ANS1" s="6"/>
      <c r="ANT1" s="6"/>
      <c r="ANU1" s="6"/>
      <c r="ANV1" s="6"/>
      <c r="ANW1" s="6"/>
      <c r="ANX1" s="6"/>
      <c r="ANY1" s="6"/>
      <c r="ANZ1" s="6"/>
      <c r="AOA1" s="6"/>
      <c r="AOB1" s="6"/>
      <c r="AOC1" s="6"/>
      <c r="AOD1" s="6"/>
      <c r="AOE1" s="6"/>
      <c r="AOF1" s="6"/>
      <c r="AOG1" s="6"/>
      <c r="AOH1" s="6"/>
      <c r="AOI1" s="6"/>
      <c r="AOJ1" s="6"/>
      <c r="AOK1" s="6"/>
      <c r="AOL1" s="6"/>
      <c r="AOM1" s="6"/>
      <c r="AON1" s="6"/>
      <c r="AOO1" s="6"/>
      <c r="AOP1" s="6"/>
      <c r="AOQ1" s="6"/>
      <c r="AOR1" s="6"/>
      <c r="AOS1" s="6"/>
      <c r="AOT1" s="6"/>
      <c r="AOU1" s="6"/>
      <c r="AOV1" s="6"/>
      <c r="AOW1" s="6"/>
      <c r="AOX1" s="6"/>
      <c r="AOY1" s="6"/>
      <c r="AOZ1" s="6"/>
      <c r="APA1" s="6"/>
      <c r="APB1" s="6"/>
      <c r="APC1" s="6"/>
      <c r="APD1" s="6"/>
      <c r="APE1" s="6"/>
      <c r="APF1" s="6"/>
      <c r="APG1" s="6"/>
      <c r="APH1" s="6"/>
      <c r="API1" s="6"/>
      <c r="APJ1" s="6"/>
      <c r="APK1" s="6"/>
      <c r="APL1" s="6"/>
      <c r="APM1" s="6"/>
      <c r="APN1" s="6"/>
      <c r="APO1" s="6"/>
      <c r="APP1" s="6"/>
      <c r="APQ1" s="6"/>
      <c r="APR1" s="6"/>
      <c r="APS1" s="6"/>
      <c r="APT1" s="6"/>
      <c r="APU1" s="6"/>
      <c r="APV1" s="6"/>
      <c r="APW1" s="6"/>
      <c r="APX1" s="6"/>
      <c r="APY1" s="6"/>
      <c r="APZ1" s="6"/>
      <c r="AQA1" s="6"/>
      <c r="AQB1" s="6"/>
      <c r="AQC1" s="6"/>
      <c r="AQD1" s="6"/>
      <c r="AQE1" s="6"/>
      <c r="AQF1" s="6"/>
      <c r="AQG1" s="6"/>
      <c r="AQH1" s="6"/>
      <c r="AQI1" s="6"/>
      <c r="AQJ1" s="6"/>
      <c r="AQK1" s="6"/>
      <c r="AQL1" s="6"/>
      <c r="AQM1" s="6"/>
      <c r="AQN1" s="6"/>
      <c r="AQO1" s="6"/>
      <c r="AQP1" s="6"/>
      <c r="AQQ1" s="6"/>
      <c r="AQR1" s="6"/>
      <c r="AQS1" s="6"/>
      <c r="AQT1" s="6"/>
      <c r="AQU1" s="6"/>
      <c r="AQV1" s="6"/>
      <c r="AQW1" s="6"/>
      <c r="AQX1" s="6"/>
      <c r="AQY1" s="6"/>
      <c r="AQZ1" s="6"/>
      <c r="ARA1" s="6"/>
      <c r="ARB1" s="6"/>
      <c r="ARC1" s="6"/>
      <c r="ARD1" s="6"/>
      <c r="ARE1" s="6"/>
      <c r="ARF1" s="6"/>
      <c r="ARG1" s="6"/>
      <c r="ARH1" s="6"/>
      <c r="ARI1" s="6"/>
      <c r="ARJ1" s="6"/>
      <c r="ARK1" s="6"/>
      <c r="ARL1" s="6"/>
      <c r="ARM1" s="6"/>
      <c r="ARN1" s="6"/>
      <c r="ARO1" s="6"/>
      <c r="ARP1" s="6"/>
      <c r="ARQ1" s="6"/>
      <c r="ARR1" s="6"/>
      <c r="ARS1" s="6"/>
      <c r="ART1" s="6"/>
      <c r="ARU1" s="6"/>
      <c r="ARV1" s="6"/>
      <c r="ARW1" s="6"/>
      <c r="ARX1" s="6"/>
      <c r="ARY1" s="6"/>
      <c r="ARZ1" s="6"/>
      <c r="ASA1" s="6"/>
      <c r="ASB1" s="6"/>
      <c r="ASC1" s="6"/>
      <c r="ASD1" s="6"/>
      <c r="ASE1" s="6"/>
      <c r="ASF1" s="6"/>
      <c r="ASG1" s="6"/>
      <c r="ASH1" s="6"/>
      <c r="ASI1" s="6"/>
      <c r="ASJ1" s="6"/>
      <c r="ASK1" s="6"/>
      <c r="ASL1" s="6"/>
      <c r="ASM1" s="6"/>
      <c r="ASN1" s="6"/>
      <c r="ASO1" s="6"/>
      <c r="ASP1" s="6"/>
      <c r="ASQ1" s="6"/>
      <c r="ASR1" s="6"/>
      <c r="ASS1" s="6"/>
      <c r="AST1" s="6"/>
      <c r="ASU1" s="6"/>
      <c r="ASV1" s="6"/>
      <c r="ASW1" s="6"/>
      <c r="ASX1" s="6"/>
      <c r="ASY1" s="6"/>
      <c r="ASZ1" s="6"/>
      <c r="ATA1" s="6"/>
      <c r="ATB1" s="6"/>
      <c r="ATC1" s="6"/>
      <c r="ATD1" s="6"/>
      <c r="ATE1" s="6"/>
      <c r="ATF1" s="6"/>
      <c r="ATG1" s="6"/>
      <c r="ATH1" s="6"/>
      <c r="ATI1" s="6"/>
      <c r="ATJ1" s="6"/>
      <c r="ATK1" s="6"/>
      <c r="ATL1" s="6"/>
      <c r="ATM1" s="6"/>
      <c r="ATN1" s="6"/>
      <c r="ATO1" s="6"/>
      <c r="ATP1" s="6"/>
      <c r="ATQ1" s="6"/>
      <c r="ATR1" s="6"/>
      <c r="ATS1" s="6"/>
      <c r="ATT1" s="6"/>
      <c r="ATU1" s="6"/>
      <c r="ATV1" s="6"/>
      <c r="ATW1" s="6"/>
      <c r="ATX1" s="6"/>
      <c r="ATY1" s="6"/>
      <c r="ATZ1" s="6"/>
      <c r="AUA1" s="6"/>
      <c r="AUB1" s="6"/>
      <c r="AUC1" s="6"/>
      <c r="AUD1" s="6"/>
      <c r="AUE1" s="6"/>
      <c r="AUF1" s="6"/>
      <c r="AUG1" s="6"/>
      <c r="AUH1" s="6"/>
      <c r="AUI1" s="6"/>
      <c r="AUJ1" s="6"/>
      <c r="AUK1" s="6"/>
      <c r="AUL1" s="6"/>
      <c r="AUM1" s="6"/>
      <c r="AUN1" s="6"/>
      <c r="AUO1" s="6"/>
      <c r="AUP1" s="6"/>
      <c r="AUQ1" s="6"/>
      <c r="AUR1" s="6"/>
      <c r="AUS1" s="6"/>
      <c r="AUT1" s="6"/>
      <c r="AUU1" s="6"/>
      <c r="AUV1" s="6"/>
      <c r="AUW1" s="6"/>
      <c r="AUX1" s="6"/>
      <c r="AUY1" s="6"/>
      <c r="AUZ1" s="6"/>
      <c r="AVA1" s="6"/>
      <c r="AVB1" s="6"/>
      <c r="AVC1" s="6"/>
      <c r="AVD1" s="6"/>
      <c r="AVE1" s="6"/>
      <c r="AVF1" s="6"/>
      <c r="AVG1" s="6"/>
      <c r="AVH1" s="6"/>
      <c r="AVI1" s="6"/>
      <c r="AVJ1" s="6"/>
      <c r="AVK1" s="6"/>
      <c r="AVL1" s="6"/>
      <c r="AVM1" s="6"/>
      <c r="AVN1" s="6"/>
      <c r="AVO1" s="6"/>
      <c r="AVP1" s="6"/>
      <c r="AVQ1" s="6"/>
      <c r="AVR1" s="6"/>
      <c r="AVS1" s="6"/>
      <c r="AVT1" s="6"/>
      <c r="AVU1" s="6"/>
      <c r="AVV1" s="6"/>
      <c r="AVW1" s="6"/>
      <c r="AVX1" s="6"/>
      <c r="AVY1" s="6"/>
      <c r="AVZ1" s="6"/>
      <c r="AWA1" s="6"/>
      <c r="AWB1" s="6"/>
      <c r="AWC1" s="6"/>
      <c r="AWD1" s="6"/>
      <c r="AWE1" s="6"/>
      <c r="AWF1" s="6"/>
      <c r="AWG1" s="6"/>
      <c r="AWH1" s="6"/>
      <c r="AWI1" s="6"/>
      <c r="AWJ1" s="6"/>
      <c r="AWK1" s="6"/>
      <c r="AWL1" s="6"/>
      <c r="AWM1" s="6"/>
      <c r="AWN1" s="6"/>
      <c r="AWO1" s="6"/>
      <c r="AWP1" s="6"/>
      <c r="AWQ1" s="6"/>
      <c r="AWR1" s="6"/>
      <c r="AWS1" s="6"/>
      <c r="AWT1" s="6"/>
      <c r="AWU1" s="6"/>
      <c r="AWV1" s="6"/>
      <c r="AWW1" s="6"/>
      <c r="AWX1" s="6"/>
      <c r="AWY1" s="6"/>
      <c r="AWZ1" s="6"/>
      <c r="AXA1" s="6"/>
      <c r="AXB1" s="6"/>
      <c r="AXC1" s="6"/>
      <c r="AXD1" s="6"/>
      <c r="AXE1" s="6"/>
      <c r="AXF1" s="6"/>
      <c r="AXG1" s="6"/>
      <c r="AXH1" s="6"/>
      <c r="AXI1" s="6"/>
      <c r="AXJ1" s="6"/>
      <c r="AXK1" s="6"/>
      <c r="AXL1" s="6"/>
      <c r="AXM1" s="6"/>
      <c r="AXN1" s="6"/>
      <c r="AXO1" s="6"/>
      <c r="AXP1" s="6"/>
      <c r="AXQ1" s="6"/>
      <c r="AXR1" s="6"/>
      <c r="AXS1" s="6"/>
      <c r="AXT1" s="6"/>
      <c r="AXU1" s="6"/>
      <c r="AXV1" s="6"/>
      <c r="AXW1" s="6"/>
      <c r="AXX1" s="6"/>
      <c r="AXY1" s="6"/>
      <c r="AXZ1" s="6"/>
      <c r="AYA1" s="6"/>
      <c r="AYB1" s="6"/>
      <c r="AYC1" s="6"/>
      <c r="AYD1" s="6"/>
      <c r="AYE1" s="6"/>
      <c r="AYF1" s="6"/>
      <c r="AYG1" s="6"/>
      <c r="AYH1" s="6"/>
      <c r="AYI1" s="6"/>
      <c r="AYJ1" s="6"/>
      <c r="AYK1" s="6"/>
      <c r="AYL1" s="6"/>
      <c r="AYM1" s="6"/>
      <c r="AYN1" s="6"/>
      <c r="AYO1" s="6"/>
      <c r="AYP1" s="6"/>
      <c r="AYQ1" s="6"/>
      <c r="AYR1" s="6"/>
      <c r="AYS1" s="6"/>
      <c r="AYT1" s="6"/>
      <c r="AYU1" s="6"/>
      <c r="AYV1" s="6"/>
      <c r="AYW1" s="6"/>
      <c r="AYX1" s="6"/>
      <c r="AYY1" s="6"/>
      <c r="AYZ1" s="6"/>
      <c r="AZA1" s="6"/>
      <c r="AZB1" s="6"/>
      <c r="AZC1" s="6"/>
      <c r="AZD1" s="6"/>
      <c r="AZE1" s="6"/>
      <c r="AZF1" s="6"/>
      <c r="AZG1" s="6"/>
      <c r="AZH1" s="6"/>
      <c r="AZI1" s="6"/>
      <c r="AZJ1" s="6"/>
      <c r="AZK1" s="6"/>
      <c r="AZL1" s="6"/>
      <c r="AZM1" s="6"/>
      <c r="AZN1" s="6"/>
      <c r="AZO1" s="6"/>
      <c r="AZP1" s="6"/>
      <c r="AZQ1" s="6"/>
      <c r="AZR1" s="6"/>
      <c r="AZS1" s="6"/>
      <c r="AZT1" s="6"/>
      <c r="AZU1" s="6"/>
      <c r="AZV1" s="6"/>
      <c r="AZW1" s="6"/>
      <c r="AZX1" s="6"/>
      <c r="AZY1" s="6"/>
      <c r="AZZ1" s="6"/>
      <c r="BAA1" s="6"/>
      <c r="BAB1" s="6"/>
      <c r="BAC1" s="6"/>
      <c r="BAD1" s="6"/>
      <c r="BAE1" s="6"/>
      <c r="BAF1" s="6"/>
      <c r="BAG1" s="6"/>
      <c r="BAH1" s="6"/>
      <c r="BAI1" s="6"/>
      <c r="BAJ1" s="6"/>
      <c r="BAK1" s="6"/>
      <c r="BAL1" s="6"/>
      <c r="BAM1" s="6"/>
      <c r="BAN1" s="6"/>
      <c r="BAO1" s="6"/>
      <c r="BAP1" s="6"/>
      <c r="BAQ1" s="6"/>
      <c r="BAR1" s="6"/>
      <c r="BAS1" s="6"/>
      <c r="BAT1" s="6"/>
      <c r="BAU1" s="6"/>
      <c r="BAV1" s="6"/>
      <c r="BAW1" s="6"/>
      <c r="BAX1" s="6"/>
      <c r="BAY1" s="6"/>
      <c r="BAZ1" s="6"/>
      <c r="BBA1" s="6"/>
      <c r="BBB1" s="6"/>
      <c r="BBC1" s="6"/>
      <c r="BBD1" s="6"/>
      <c r="BBE1" s="6"/>
      <c r="BBF1" s="6"/>
      <c r="BBG1" s="6"/>
      <c r="BBH1" s="6"/>
      <c r="BBI1" s="6"/>
      <c r="BBJ1" s="6"/>
      <c r="BBK1" s="6"/>
      <c r="BBL1" s="6"/>
      <c r="BBM1" s="6"/>
      <c r="BBN1" s="6"/>
      <c r="BBO1" s="6"/>
      <c r="BBP1" s="6"/>
      <c r="BBQ1" s="6"/>
      <c r="BBR1" s="6"/>
      <c r="BBS1" s="6"/>
      <c r="BBT1" s="6"/>
      <c r="BBU1" s="6"/>
      <c r="BBV1" s="6"/>
      <c r="BBW1" s="6"/>
      <c r="BBX1" s="6"/>
      <c r="BBY1" s="6"/>
      <c r="BBZ1" s="6"/>
      <c r="BCA1" s="6"/>
      <c r="BCB1" s="6"/>
      <c r="BCC1" s="6"/>
      <c r="BCD1" s="6"/>
      <c r="BCE1" s="6"/>
      <c r="BCF1" s="6"/>
      <c r="BCG1" s="6"/>
      <c r="BCH1" s="6"/>
      <c r="BCI1" s="6"/>
      <c r="BCJ1" s="6"/>
      <c r="BCK1" s="6"/>
      <c r="BCL1" s="6"/>
      <c r="BCM1" s="6"/>
      <c r="BCN1" s="6"/>
      <c r="BCO1" s="6"/>
      <c r="BCP1" s="6"/>
      <c r="BCQ1" s="6"/>
      <c r="BCR1" s="6"/>
      <c r="BCS1" s="6"/>
      <c r="BCT1" s="6"/>
      <c r="BCU1" s="6"/>
      <c r="BCV1" s="6"/>
      <c r="BCW1" s="6"/>
      <c r="BCX1" s="6"/>
      <c r="BCY1" s="6"/>
      <c r="BCZ1" s="6"/>
      <c r="BDA1" s="6"/>
      <c r="BDB1" s="6"/>
      <c r="BDC1" s="6"/>
      <c r="BDD1" s="6"/>
      <c r="BDE1" s="6"/>
      <c r="BDF1" s="6"/>
      <c r="BDG1" s="6"/>
      <c r="BDH1" s="6"/>
      <c r="BDI1" s="6"/>
      <c r="BDJ1" s="6"/>
      <c r="BDK1" s="6"/>
      <c r="BDL1" s="6"/>
      <c r="BDM1" s="6"/>
      <c r="BDN1" s="6"/>
      <c r="BDO1" s="6"/>
      <c r="BDP1" s="6"/>
      <c r="BDQ1" s="6"/>
      <c r="BDR1" s="6"/>
      <c r="BDS1" s="6"/>
      <c r="BDT1" s="6"/>
      <c r="BDU1" s="6"/>
      <c r="BDV1" s="6"/>
      <c r="BDW1" s="6"/>
      <c r="BDX1" s="6"/>
      <c r="BDY1" s="6"/>
      <c r="BDZ1" s="6"/>
      <c r="BEA1" s="6"/>
      <c r="BEB1" s="6"/>
      <c r="BEC1" s="6"/>
      <c r="BED1" s="6"/>
      <c r="BEE1" s="6"/>
      <c r="BEF1" s="6"/>
      <c r="BEG1" s="6"/>
      <c r="BEH1" s="6"/>
      <c r="BEI1" s="6"/>
      <c r="BEJ1" s="6"/>
      <c r="BEK1" s="6"/>
      <c r="BEL1" s="6"/>
      <c r="BEM1" s="6"/>
      <c r="BEN1" s="6"/>
      <c r="BEO1" s="6"/>
      <c r="BEP1" s="6"/>
      <c r="BEQ1" s="6"/>
      <c r="BER1" s="6"/>
      <c r="BES1" s="6"/>
      <c r="BET1" s="6"/>
      <c r="BEU1" s="6"/>
      <c r="BEV1" s="6"/>
      <c r="BEW1" s="6"/>
      <c r="BEX1" s="6"/>
      <c r="BEY1" s="6"/>
      <c r="BEZ1" s="6"/>
      <c r="BFA1" s="6"/>
      <c r="BFB1" s="6"/>
      <c r="BFC1" s="6"/>
      <c r="BFD1" s="6"/>
      <c r="BFE1" s="6"/>
      <c r="BFF1" s="6"/>
      <c r="BFG1" s="6"/>
      <c r="BFH1" s="6"/>
      <c r="BFI1" s="6"/>
      <c r="BFJ1" s="6"/>
      <c r="BFK1" s="6"/>
      <c r="BFL1" s="6"/>
      <c r="BFM1" s="6"/>
      <c r="BFN1" s="6"/>
      <c r="BFO1" s="6"/>
      <c r="BFP1" s="6"/>
      <c r="BFQ1" s="6"/>
      <c r="BFR1" s="6"/>
      <c r="BFS1" s="6"/>
      <c r="BFT1" s="6"/>
      <c r="BFU1" s="6"/>
      <c r="BFV1" s="6"/>
      <c r="BFW1" s="6"/>
      <c r="BFX1" s="6"/>
      <c r="BFY1" s="6"/>
      <c r="BFZ1" s="6"/>
      <c r="BGA1" s="6"/>
      <c r="BGB1" s="6"/>
      <c r="BGC1" s="6"/>
      <c r="BGD1" s="6"/>
      <c r="BGE1" s="6"/>
      <c r="BGF1" s="6"/>
      <c r="BGG1" s="6"/>
      <c r="BGH1" s="6"/>
      <c r="BGI1" s="6"/>
      <c r="BGJ1" s="6"/>
      <c r="BGK1" s="6"/>
      <c r="BGL1" s="6"/>
      <c r="BGM1" s="6"/>
      <c r="BGN1" s="6"/>
      <c r="BGO1" s="6"/>
      <c r="BGP1" s="6"/>
      <c r="BGQ1" s="6"/>
      <c r="BGR1" s="6"/>
      <c r="BGS1" s="6"/>
      <c r="BGT1" s="6"/>
      <c r="BGU1" s="6"/>
      <c r="BGV1" s="6"/>
      <c r="BGW1" s="6"/>
      <c r="BGX1" s="6"/>
      <c r="BGY1" s="6"/>
      <c r="BGZ1" s="6"/>
      <c r="BHA1" s="6"/>
      <c r="BHB1" s="6"/>
      <c r="BHC1" s="6"/>
      <c r="BHD1" s="6"/>
      <c r="BHE1" s="6"/>
      <c r="BHF1" s="6"/>
      <c r="BHG1" s="6"/>
      <c r="BHH1" s="6"/>
      <c r="BHI1" s="6"/>
      <c r="BHJ1" s="6"/>
      <c r="BHK1" s="6"/>
      <c r="BHL1" s="6"/>
      <c r="BHM1" s="6"/>
      <c r="BHN1" s="6"/>
      <c r="BHO1" s="6"/>
      <c r="BHP1" s="6"/>
      <c r="BHQ1" s="6"/>
      <c r="BHR1" s="6"/>
      <c r="BHS1" s="6"/>
      <c r="BHT1" s="6"/>
      <c r="BHU1" s="6"/>
      <c r="BHV1" s="6"/>
      <c r="BHW1" s="6"/>
      <c r="BHX1" s="6"/>
      <c r="BHY1" s="6"/>
      <c r="BHZ1" s="6"/>
      <c r="BIA1" s="6"/>
      <c r="BIB1" s="6"/>
      <c r="BIC1" s="6"/>
      <c r="BID1" s="6"/>
      <c r="BIE1" s="6"/>
      <c r="BIF1" s="6"/>
      <c r="BIG1" s="6"/>
      <c r="BIH1" s="6"/>
      <c r="BII1" s="6"/>
      <c r="BIJ1" s="6"/>
      <c r="BIK1" s="6"/>
      <c r="BIL1" s="6"/>
      <c r="BIM1" s="6"/>
      <c r="BIN1" s="6"/>
      <c r="BIO1" s="6"/>
      <c r="BIP1" s="6"/>
      <c r="BIQ1" s="6"/>
      <c r="BIR1" s="6"/>
      <c r="BIS1" s="6"/>
      <c r="BIT1" s="6"/>
      <c r="BIU1" s="6"/>
      <c r="BIV1" s="6"/>
      <c r="BIW1" s="6"/>
      <c r="BIX1" s="6"/>
      <c r="BIY1" s="6"/>
      <c r="BIZ1" s="6"/>
      <c r="BJA1" s="6"/>
      <c r="BJB1" s="6"/>
      <c r="BJC1" s="6"/>
      <c r="BJD1" s="6"/>
      <c r="BJE1" s="6"/>
      <c r="BJF1" s="6"/>
      <c r="BJG1" s="6"/>
      <c r="BJH1" s="6"/>
      <c r="BJI1" s="6"/>
      <c r="BJJ1" s="6"/>
      <c r="BJK1" s="6"/>
      <c r="BJL1" s="6"/>
      <c r="BJM1" s="6"/>
      <c r="BJN1" s="6"/>
      <c r="BJO1" s="6"/>
      <c r="BJP1" s="6"/>
      <c r="BJQ1" s="6"/>
      <c r="BJR1" s="6"/>
      <c r="BJS1" s="6"/>
      <c r="BJT1" s="6"/>
      <c r="BJU1" s="6"/>
      <c r="BJV1" s="6"/>
      <c r="BJW1" s="6"/>
      <c r="BJX1" s="6"/>
      <c r="BJY1" s="6"/>
      <c r="BJZ1" s="6"/>
      <c r="BKA1" s="6"/>
      <c r="BKB1" s="6"/>
      <c r="BKC1" s="6"/>
      <c r="BKD1" s="6"/>
      <c r="BKE1" s="6"/>
      <c r="BKF1" s="6"/>
      <c r="BKG1" s="6"/>
      <c r="BKH1" s="6"/>
      <c r="BKI1" s="6"/>
      <c r="BKJ1" s="6"/>
      <c r="BKK1" s="6"/>
      <c r="BKL1" s="6"/>
      <c r="BKM1" s="6"/>
      <c r="BKN1" s="6"/>
      <c r="BKO1" s="6"/>
      <c r="BKP1" s="6"/>
      <c r="BKQ1" s="6"/>
      <c r="BKR1" s="6"/>
      <c r="BKS1" s="6"/>
      <c r="BKT1" s="6"/>
      <c r="BKU1" s="6"/>
      <c r="BKV1" s="6"/>
      <c r="BKW1" s="6"/>
      <c r="BKX1" s="6"/>
      <c r="BKY1" s="6"/>
      <c r="BKZ1" s="6"/>
      <c r="BLA1" s="6"/>
      <c r="BLB1" s="6"/>
      <c r="BLC1" s="6"/>
      <c r="BLD1" s="6"/>
      <c r="BLE1" s="6"/>
      <c r="BLF1" s="6"/>
      <c r="BLG1" s="6"/>
      <c r="BLH1" s="6"/>
      <c r="BLI1" s="6"/>
      <c r="BLJ1" s="6"/>
      <c r="BLK1" s="6"/>
      <c r="BLL1" s="6"/>
      <c r="BLM1" s="6"/>
      <c r="BLN1" s="6"/>
      <c r="BLO1" s="6"/>
      <c r="BLP1" s="6"/>
      <c r="BLQ1" s="6"/>
      <c r="BLR1" s="6"/>
      <c r="BLS1" s="6"/>
      <c r="BLT1" s="6"/>
      <c r="BLU1" s="6"/>
      <c r="BLV1" s="6"/>
      <c r="BLW1" s="6"/>
      <c r="BLX1" s="6"/>
      <c r="BLY1" s="6"/>
      <c r="BLZ1" s="6"/>
      <c r="BMA1" s="6"/>
      <c r="BMB1" s="6"/>
      <c r="BMC1" s="6"/>
      <c r="BMD1" s="6"/>
      <c r="BME1" s="6"/>
      <c r="BMF1" s="6"/>
      <c r="BMG1" s="6"/>
      <c r="BMH1" s="6"/>
      <c r="BMI1" s="6"/>
      <c r="BMJ1" s="6"/>
      <c r="BMK1" s="6"/>
      <c r="BML1" s="6"/>
      <c r="BMM1" s="6"/>
      <c r="BMN1" s="6"/>
      <c r="BMO1" s="6"/>
      <c r="BMP1" s="6"/>
      <c r="BMQ1" s="6"/>
      <c r="BMR1" s="6"/>
      <c r="BMS1" s="6"/>
      <c r="BMT1" s="6"/>
      <c r="BMU1" s="6"/>
      <c r="BMV1" s="6"/>
      <c r="BMW1" s="6"/>
      <c r="BMX1" s="6"/>
      <c r="BMY1" s="6"/>
      <c r="BMZ1" s="6"/>
      <c r="BNA1" s="6"/>
      <c r="BNB1" s="6"/>
      <c r="BNC1" s="6"/>
      <c r="BND1" s="6"/>
      <c r="BNE1" s="6"/>
      <c r="BNF1" s="6"/>
      <c r="BNG1" s="6"/>
      <c r="BNH1" s="6"/>
      <c r="BNI1" s="6"/>
      <c r="BNJ1" s="6"/>
      <c r="BNK1" s="6"/>
      <c r="BNL1" s="6"/>
      <c r="BNM1" s="6"/>
      <c r="BNN1" s="6"/>
      <c r="BNO1" s="6"/>
      <c r="BNP1" s="6"/>
      <c r="BNQ1" s="6"/>
      <c r="BNR1" s="6"/>
      <c r="BNS1" s="6"/>
      <c r="BNT1" s="6"/>
      <c r="BNU1" s="6"/>
      <c r="BNV1" s="6"/>
      <c r="BNW1" s="6"/>
      <c r="BNX1" s="6"/>
      <c r="BNY1" s="6"/>
      <c r="BNZ1" s="6"/>
      <c r="BOA1" s="6"/>
      <c r="BOB1" s="6"/>
      <c r="BOC1" s="6"/>
      <c r="BOD1" s="6"/>
      <c r="BOE1" s="6"/>
      <c r="BOF1" s="6"/>
      <c r="BOG1" s="6"/>
      <c r="BOH1" s="6"/>
      <c r="BOI1" s="6"/>
      <c r="BOJ1" s="6"/>
      <c r="BOK1" s="6"/>
      <c r="BOL1" s="6"/>
      <c r="BOM1" s="6"/>
      <c r="BON1" s="6"/>
      <c r="BOO1" s="6"/>
      <c r="BOP1" s="6"/>
      <c r="BOQ1" s="6"/>
      <c r="BOR1" s="6"/>
      <c r="BOS1" s="6"/>
      <c r="BOT1" s="6"/>
      <c r="BOU1" s="6"/>
      <c r="BOV1" s="6"/>
      <c r="BOW1" s="6"/>
      <c r="BOX1" s="6"/>
      <c r="BOY1" s="6"/>
      <c r="BOZ1" s="6"/>
      <c r="BPA1" s="6"/>
      <c r="BPB1" s="6"/>
      <c r="BPC1" s="6"/>
      <c r="BPD1" s="6"/>
      <c r="BPE1" s="6"/>
      <c r="BPF1" s="6"/>
      <c r="BPG1" s="6"/>
      <c r="BPH1" s="6"/>
      <c r="BPI1" s="6"/>
      <c r="BPJ1" s="6"/>
      <c r="BPK1" s="6"/>
      <c r="BPL1" s="6"/>
      <c r="BPM1" s="6"/>
      <c r="BPN1" s="6"/>
      <c r="BPO1" s="6"/>
      <c r="BPP1" s="6"/>
      <c r="BPQ1" s="6"/>
      <c r="BPR1" s="6"/>
      <c r="BPS1" s="6"/>
      <c r="BPT1" s="6"/>
      <c r="BPU1" s="6"/>
      <c r="BPV1" s="6"/>
      <c r="BPW1" s="6"/>
      <c r="BPX1" s="6"/>
      <c r="BPY1" s="6"/>
      <c r="BPZ1" s="6"/>
      <c r="BQA1" s="6"/>
      <c r="BQB1" s="6"/>
      <c r="BQC1" s="6"/>
      <c r="BQD1" s="6"/>
      <c r="BQE1" s="6"/>
      <c r="BQF1" s="6"/>
      <c r="BQG1" s="6"/>
      <c r="BQH1" s="6"/>
      <c r="BQI1" s="6"/>
      <c r="BQJ1" s="6"/>
      <c r="BQK1" s="6"/>
      <c r="BQL1" s="6"/>
      <c r="BQM1" s="6"/>
      <c r="BQN1" s="6"/>
      <c r="BQO1" s="6"/>
      <c r="BQP1" s="6"/>
      <c r="BQQ1" s="6"/>
      <c r="BQR1" s="6"/>
      <c r="BQS1" s="6"/>
      <c r="BQT1" s="6"/>
      <c r="BQU1" s="6"/>
      <c r="BQV1" s="6"/>
      <c r="BQW1" s="6"/>
      <c r="BQX1" s="6"/>
      <c r="BQY1" s="6"/>
      <c r="BQZ1" s="6"/>
      <c r="BRA1" s="6"/>
      <c r="BRB1" s="6"/>
      <c r="BRC1" s="6"/>
      <c r="BRD1" s="6"/>
      <c r="BRE1" s="6"/>
      <c r="BRF1" s="6"/>
      <c r="BRG1" s="6"/>
      <c r="BRH1" s="6"/>
      <c r="BRI1" s="6"/>
      <c r="BRJ1" s="6"/>
      <c r="BRK1" s="6"/>
      <c r="BRL1" s="6"/>
      <c r="BRM1" s="6"/>
      <c r="BRN1" s="6"/>
      <c r="BRO1" s="6"/>
      <c r="BRP1" s="6"/>
      <c r="BRQ1" s="6"/>
      <c r="BRR1" s="6"/>
      <c r="BRS1" s="6"/>
      <c r="BRT1" s="6"/>
      <c r="BRU1" s="6"/>
      <c r="BRV1" s="6"/>
      <c r="BRW1" s="6"/>
      <c r="BRX1" s="6"/>
      <c r="BRY1" s="6"/>
      <c r="BRZ1" s="6"/>
      <c r="BSA1" s="6"/>
      <c r="BSB1" s="6"/>
      <c r="BSC1" s="6"/>
      <c r="BSD1" s="6"/>
      <c r="BSE1" s="6"/>
      <c r="BSF1" s="6"/>
      <c r="BSG1" s="6"/>
      <c r="BSH1" s="6"/>
      <c r="BSI1" s="6"/>
      <c r="BSJ1" s="6"/>
      <c r="BSK1" s="6"/>
      <c r="BSL1" s="6"/>
      <c r="BSM1" s="6"/>
      <c r="BSN1" s="6"/>
      <c r="BSO1" s="6"/>
      <c r="BSP1" s="6"/>
      <c r="BSQ1" s="6"/>
      <c r="BSR1" s="6"/>
      <c r="BSS1" s="6"/>
      <c r="BST1" s="6"/>
      <c r="BSU1" s="6"/>
      <c r="BSV1" s="6"/>
      <c r="BSW1" s="6"/>
      <c r="BSX1" s="6"/>
      <c r="BSY1" s="6"/>
      <c r="BSZ1" s="6"/>
      <c r="BTA1" s="6"/>
      <c r="BTB1" s="6"/>
      <c r="BTC1" s="6"/>
      <c r="BTD1" s="6"/>
      <c r="BTE1" s="6"/>
      <c r="BTF1" s="6"/>
      <c r="BTG1" s="6"/>
      <c r="BTH1" s="6"/>
      <c r="BTI1" s="6"/>
      <c r="BTJ1" s="6"/>
      <c r="BTK1" s="6"/>
      <c r="BTL1" s="6"/>
      <c r="BTM1" s="6"/>
      <c r="BTN1" s="6"/>
      <c r="BTO1" s="6"/>
      <c r="BTP1" s="6"/>
      <c r="BTQ1" s="6"/>
      <c r="BTR1" s="6"/>
      <c r="BTS1" s="6"/>
      <c r="BTT1" s="6"/>
      <c r="BTU1" s="6"/>
      <c r="BTV1" s="6"/>
      <c r="BTW1" s="6"/>
      <c r="BTX1" s="6"/>
      <c r="BTY1" s="6"/>
      <c r="BTZ1" s="6"/>
      <c r="BUA1" s="6"/>
      <c r="BUB1" s="6"/>
      <c r="BUC1" s="6"/>
      <c r="BUD1" s="6"/>
      <c r="BUE1" s="6"/>
      <c r="BUF1" s="6"/>
      <c r="BUG1" s="6"/>
      <c r="BUH1" s="6"/>
      <c r="BUI1" s="6"/>
      <c r="BUJ1" s="6"/>
      <c r="BUK1" s="6"/>
      <c r="BUL1" s="6"/>
      <c r="BUM1" s="6"/>
      <c r="BUN1" s="6"/>
      <c r="BUO1" s="6"/>
      <c r="BUP1" s="6"/>
      <c r="BUQ1" s="6"/>
      <c r="BUR1" s="6"/>
      <c r="BUS1" s="6"/>
      <c r="BUT1" s="6"/>
      <c r="BUU1" s="6"/>
      <c r="BUV1" s="6"/>
      <c r="BUW1" s="6"/>
      <c r="BUX1" s="6"/>
      <c r="BUY1" s="6"/>
      <c r="BUZ1" s="6"/>
      <c r="BVA1" s="6"/>
      <c r="BVB1" s="6"/>
      <c r="BVC1" s="6"/>
      <c r="BVD1" s="6"/>
      <c r="BVE1" s="6"/>
      <c r="BVF1" s="6"/>
      <c r="BVG1" s="6"/>
      <c r="BVH1" s="6"/>
      <c r="BVI1" s="6"/>
      <c r="BVJ1" s="6"/>
      <c r="BVK1" s="6"/>
      <c r="BVL1" s="6"/>
      <c r="BVM1" s="6"/>
      <c r="BVN1" s="6"/>
      <c r="BVO1" s="6"/>
      <c r="BVP1" s="6"/>
      <c r="BVQ1" s="6"/>
      <c r="BVR1" s="6"/>
      <c r="BVS1" s="6"/>
      <c r="BVT1" s="6"/>
      <c r="BVU1" s="6"/>
      <c r="BVV1" s="6"/>
      <c r="BVW1" s="6"/>
      <c r="BVX1" s="6"/>
      <c r="BVY1" s="6"/>
      <c r="BVZ1" s="6"/>
      <c r="BWA1" s="6"/>
      <c r="BWB1" s="6"/>
      <c r="BWC1" s="6"/>
      <c r="BWD1" s="6"/>
      <c r="BWE1" s="6"/>
      <c r="BWF1" s="6"/>
      <c r="BWG1" s="6"/>
      <c r="BWH1" s="6"/>
      <c r="BWI1" s="6"/>
      <c r="BWJ1" s="6"/>
      <c r="BWK1" s="6"/>
      <c r="BWL1" s="6"/>
      <c r="BWM1" s="6"/>
      <c r="BWN1" s="6"/>
      <c r="BWO1" s="6"/>
      <c r="BWP1" s="6"/>
      <c r="BWQ1" s="6"/>
      <c r="BWR1" s="6"/>
      <c r="BWS1" s="6"/>
      <c r="BWT1" s="6"/>
      <c r="BWU1" s="6"/>
      <c r="BWV1" s="6"/>
      <c r="BWW1" s="6"/>
      <c r="BWX1" s="6"/>
      <c r="BWY1" s="6"/>
      <c r="BWZ1" s="6"/>
      <c r="BXA1" s="6"/>
      <c r="BXB1" s="6"/>
      <c r="BXC1" s="6"/>
      <c r="BXD1" s="6"/>
      <c r="BXE1" s="6"/>
      <c r="BXF1" s="6"/>
      <c r="BXG1" s="6"/>
      <c r="BXH1" s="6"/>
      <c r="BXI1" s="6"/>
      <c r="BXJ1" s="6"/>
      <c r="BXK1" s="6"/>
      <c r="BXL1" s="6"/>
      <c r="BXM1" s="6"/>
      <c r="BXN1" s="6"/>
      <c r="BXO1" s="6"/>
      <c r="BXP1" s="6"/>
      <c r="BXQ1" s="6"/>
      <c r="BXR1" s="6"/>
      <c r="BXS1" s="6"/>
      <c r="BXT1" s="6"/>
      <c r="BXU1" s="6"/>
      <c r="BXV1" s="6"/>
      <c r="BXW1" s="6"/>
      <c r="BXX1" s="6"/>
      <c r="BXY1" s="6"/>
      <c r="BXZ1" s="6"/>
      <c r="BYA1" s="6"/>
      <c r="BYB1" s="6"/>
      <c r="BYC1" s="6"/>
      <c r="BYD1" s="6"/>
      <c r="BYE1" s="6"/>
      <c r="BYF1" s="6"/>
      <c r="BYG1" s="6"/>
      <c r="BYH1" s="6"/>
      <c r="BYI1" s="6"/>
      <c r="BYJ1" s="6"/>
      <c r="BYK1" s="6"/>
      <c r="BYL1" s="6"/>
      <c r="BYM1" s="6"/>
      <c r="BYN1" s="6"/>
      <c r="BYO1" s="6"/>
      <c r="BYP1" s="6"/>
      <c r="BYQ1" s="6"/>
      <c r="BYR1" s="6"/>
      <c r="BYS1" s="6"/>
      <c r="BYT1" s="6"/>
      <c r="BYU1" s="6"/>
      <c r="BYV1" s="6"/>
      <c r="BYW1" s="6"/>
      <c r="BYX1" s="6"/>
      <c r="BYY1" s="6"/>
      <c r="BYZ1" s="6"/>
      <c r="BZA1" s="6"/>
      <c r="BZB1" s="6"/>
      <c r="BZC1" s="6"/>
      <c r="BZD1" s="6"/>
      <c r="BZE1" s="6"/>
      <c r="BZF1" s="6"/>
      <c r="BZG1" s="6"/>
      <c r="BZH1" s="6"/>
      <c r="BZI1" s="6"/>
      <c r="BZJ1" s="6"/>
      <c r="BZK1" s="6"/>
      <c r="BZL1" s="6"/>
      <c r="BZM1" s="6"/>
      <c r="BZN1" s="6"/>
      <c r="BZO1" s="6"/>
      <c r="BZP1" s="6"/>
      <c r="BZQ1" s="6"/>
      <c r="BZR1" s="6"/>
      <c r="BZS1" s="6"/>
      <c r="BZT1" s="6"/>
      <c r="BZU1" s="6"/>
      <c r="BZV1" s="6"/>
      <c r="BZW1" s="6"/>
      <c r="BZX1" s="6"/>
      <c r="BZY1" s="6"/>
      <c r="BZZ1" s="6"/>
      <c r="CAA1" s="6"/>
      <c r="CAB1" s="6"/>
      <c r="CAC1" s="6"/>
      <c r="CAD1" s="6"/>
      <c r="CAE1" s="6"/>
      <c r="CAF1" s="6"/>
      <c r="CAG1" s="6"/>
      <c r="CAH1" s="6"/>
      <c r="CAI1" s="6"/>
      <c r="CAJ1" s="6"/>
      <c r="CAK1" s="6"/>
      <c r="CAL1" s="6"/>
      <c r="CAM1" s="6"/>
      <c r="CAN1" s="6"/>
      <c r="CAO1" s="6"/>
      <c r="CAP1" s="6"/>
      <c r="CAQ1" s="6"/>
      <c r="CAR1" s="6"/>
      <c r="CAS1" s="6"/>
      <c r="CAT1" s="6"/>
      <c r="CAU1" s="6"/>
      <c r="CAV1" s="6"/>
      <c r="CAW1" s="6"/>
      <c r="CAX1" s="6"/>
      <c r="CAY1" s="6"/>
      <c r="CAZ1" s="6"/>
      <c r="CBA1" s="6"/>
      <c r="CBB1" s="6"/>
      <c r="CBC1" s="6"/>
      <c r="CBD1" s="6"/>
      <c r="CBE1" s="6"/>
      <c r="CBF1" s="6"/>
      <c r="CBG1" s="6"/>
      <c r="CBH1" s="6"/>
      <c r="CBI1" s="6"/>
      <c r="CBJ1" s="6"/>
      <c r="CBK1" s="6"/>
      <c r="CBL1" s="6"/>
      <c r="CBM1" s="6"/>
      <c r="CBN1" s="6"/>
      <c r="CBO1" s="6"/>
      <c r="CBP1" s="6"/>
      <c r="CBQ1" s="6"/>
      <c r="CBR1" s="6"/>
      <c r="CBS1" s="6"/>
      <c r="CBT1" s="6"/>
      <c r="CBU1" s="6"/>
      <c r="CBV1" s="6"/>
      <c r="CBW1" s="6"/>
      <c r="CBX1" s="6"/>
      <c r="CBY1" s="6"/>
      <c r="CBZ1" s="6"/>
      <c r="CCA1" s="6"/>
      <c r="CCB1" s="6"/>
      <c r="CCC1" s="6"/>
      <c r="CCD1" s="6"/>
      <c r="CCE1" s="6"/>
      <c r="CCF1" s="6"/>
      <c r="CCG1" s="6"/>
      <c r="CCH1" s="6"/>
      <c r="CCI1" s="6"/>
      <c r="CCJ1" s="6"/>
      <c r="CCK1" s="6"/>
      <c r="CCL1" s="6"/>
      <c r="CCM1" s="6"/>
      <c r="CCN1" s="6"/>
      <c r="CCO1" s="6"/>
      <c r="CCP1" s="6"/>
      <c r="CCQ1" s="6"/>
      <c r="CCR1" s="6"/>
      <c r="CCS1" s="6"/>
      <c r="CCT1" s="6"/>
      <c r="CCU1" s="6"/>
      <c r="CCV1" s="6"/>
      <c r="CCW1" s="6"/>
      <c r="CCX1" s="6"/>
      <c r="CCY1" s="6"/>
      <c r="CCZ1" s="6"/>
      <c r="CDA1" s="6"/>
      <c r="CDB1" s="6"/>
      <c r="CDC1" s="6"/>
      <c r="CDD1" s="6"/>
      <c r="CDE1" s="6"/>
      <c r="CDF1" s="6"/>
      <c r="CDG1" s="6"/>
      <c r="CDH1" s="6"/>
      <c r="CDI1" s="6"/>
      <c r="CDJ1" s="6"/>
      <c r="CDK1" s="6"/>
      <c r="CDL1" s="6"/>
      <c r="CDM1" s="6"/>
      <c r="CDN1" s="6"/>
      <c r="CDO1" s="6"/>
      <c r="CDP1" s="6"/>
      <c r="CDQ1" s="6"/>
      <c r="CDR1" s="6"/>
      <c r="CDS1" s="6"/>
      <c r="CDT1" s="6"/>
      <c r="CDU1" s="6"/>
      <c r="CDV1" s="6"/>
      <c r="CDW1" s="6"/>
      <c r="CDX1" s="6"/>
      <c r="CDY1" s="6"/>
      <c r="CDZ1" s="6"/>
      <c r="CEA1" s="6"/>
      <c r="CEB1" s="6"/>
      <c r="CEC1" s="6"/>
      <c r="CED1" s="6"/>
      <c r="CEE1" s="6"/>
      <c r="CEF1" s="6"/>
      <c r="CEG1" s="6"/>
      <c r="CEH1" s="6"/>
      <c r="CEI1" s="6"/>
      <c r="CEJ1" s="6"/>
      <c r="CEK1" s="6"/>
      <c r="CEL1" s="6"/>
      <c r="CEM1" s="6"/>
      <c r="CEN1" s="6"/>
      <c r="CEO1" s="6"/>
      <c r="CEP1" s="6"/>
      <c r="CEQ1" s="6"/>
      <c r="CER1" s="6"/>
      <c r="CES1" s="6"/>
      <c r="CET1" s="6"/>
      <c r="CEU1" s="6"/>
      <c r="CEV1" s="6"/>
      <c r="CEW1" s="6"/>
      <c r="CEX1" s="6"/>
      <c r="CEY1" s="6"/>
      <c r="CEZ1" s="6"/>
      <c r="CFA1" s="6"/>
      <c r="CFB1" s="6"/>
      <c r="CFC1" s="6"/>
      <c r="CFD1" s="6"/>
      <c r="CFE1" s="6"/>
      <c r="CFF1" s="6"/>
      <c r="CFG1" s="6"/>
      <c r="CFH1" s="6"/>
      <c r="CFI1" s="6"/>
      <c r="CFJ1" s="6"/>
      <c r="CFK1" s="6"/>
      <c r="CFL1" s="6"/>
      <c r="CFM1" s="6"/>
      <c r="CFN1" s="6"/>
      <c r="CFO1" s="6"/>
      <c r="CFP1" s="6"/>
      <c r="CFQ1" s="6"/>
      <c r="CFR1" s="6"/>
      <c r="CFS1" s="6"/>
      <c r="CFT1" s="6"/>
      <c r="CFU1" s="6"/>
      <c r="CFV1" s="6"/>
      <c r="CFW1" s="6"/>
      <c r="CFX1" s="6"/>
      <c r="CFY1" s="6"/>
      <c r="CFZ1" s="6"/>
      <c r="CGA1" s="6"/>
      <c r="CGB1" s="6"/>
      <c r="CGC1" s="6"/>
      <c r="CGD1" s="6"/>
      <c r="CGE1" s="6"/>
      <c r="CGF1" s="6"/>
      <c r="CGG1" s="6"/>
      <c r="CGH1" s="6"/>
      <c r="CGI1" s="6"/>
      <c r="CGJ1" s="6"/>
      <c r="CGK1" s="6"/>
      <c r="CGL1" s="6"/>
      <c r="CGM1" s="6"/>
      <c r="CGN1" s="6"/>
      <c r="CGO1" s="6"/>
      <c r="CGP1" s="6"/>
      <c r="CGQ1" s="6"/>
      <c r="CGR1" s="6"/>
      <c r="CGS1" s="6"/>
      <c r="CGT1" s="6"/>
      <c r="CGU1" s="6"/>
      <c r="CGV1" s="6"/>
      <c r="CGW1" s="6"/>
      <c r="CGX1" s="6"/>
      <c r="CGY1" s="6"/>
      <c r="CGZ1" s="6"/>
      <c r="CHA1" s="6"/>
      <c r="CHB1" s="6"/>
      <c r="CHC1" s="6"/>
      <c r="CHD1" s="6"/>
      <c r="CHE1" s="6"/>
      <c r="CHF1" s="6"/>
      <c r="CHG1" s="6"/>
      <c r="CHH1" s="6"/>
      <c r="CHI1" s="6"/>
      <c r="CHJ1" s="6"/>
      <c r="CHK1" s="6"/>
      <c r="CHL1" s="6"/>
      <c r="CHM1" s="6"/>
      <c r="CHN1" s="6"/>
      <c r="CHO1" s="6"/>
      <c r="CHP1" s="6"/>
      <c r="CHQ1" s="6"/>
      <c r="CHR1" s="6"/>
      <c r="CHS1" s="6"/>
      <c r="CHT1" s="6"/>
      <c r="CHU1" s="6"/>
      <c r="CHV1" s="6"/>
      <c r="CHW1" s="6"/>
      <c r="CHX1" s="6"/>
      <c r="CHY1" s="6"/>
      <c r="CHZ1" s="6"/>
      <c r="CIA1" s="6"/>
      <c r="CIB1" s="6"/>
      <c r="CIC1" s="6"/>
      <c r="CID1" s="6"/>
      <c r="CIE1" s="6"/>
      <c r="CIF1" s="6"/>
      <c r="CIG1" s="6"/>
      <c r="CIH1" s="6"/>
      <c r="CII1" s="6"/>
      <c r="CIJ1" s="6"/>
      <c r="CIK1" s="6"/>
      <c r="CIL1" s="6"/>
      <c r="CIM1" s="6"/>
      <c r="CIN1" s="6"/>
      <c r="CIO1" s="6"/>
      <c r="CIP1" s="6"/>
      <c r="CIQ1" s="6"/>
      <c r="CIR1" s="6"/>
      <c r="CIS1" s="6"/>
      <c r="CIT1" s="6"/>
      <c r="CIU1" s="6"/>
      <c r="CIV1" s="6"/>
      <c r="CIW1" s="6"/>
      <c r="CIX1" s="6"/>
      <c r="CIY1" s="6"/>
      <c r="CIZ1" s="6"/>
      <c r="CJA1" s="6"/>
      <c r="CJB1" s="6"/>
      <c r="CJC1" s="6"/>
      <c r="CJD1" s="6"/>
      <c r="CJE1" s="6"/>
      <c r="CJF1" s="6"/>
      <c r="CJG1" s="6"/>
      <c r="CJH1" s="6"/>
      <c r="CJI1" s="6"/>
      <c r="CJJ1" s="6"/>
      <c r="CJK1" s="6"/>
      <c r="CJL1" s="6"/>
      <c r="CJM1" s="6"/>
      <c r="CJN1" s="6"/>
      <c r="CJO1" s="6"/>
      <c r="CJP1" s="6"/>
      <c r="CJQ1" s="6"/>
      <c r="CJR1" s="6"/>
      <c r="CJS1" s="6"/>
      <c r="CJT1" s="6"/>
      <c r="CJU1" s="6"/>
      <c r="CJV1" s="6"/>
      <c r="CJW1" s="6"/>
      <c r="CJX1" s="6"/>
      <c r="CJY1" s="6"/>
      <c r="CJZ1" s="6"/>
      <c r="CKA1" s="6"/>
      <c r="CKB1" s="6"/>
      <c r="CKC1" s="6"/>
      <c r="CKD1" s="6"/>
      <c r="CKE1" s="6"/>
      <c r="CKF1" s="6"/>
      <c r="CKG1" s="6"/>
      <c r="CKH1" s="6"/>
      <c r="CKI1" s="6"/>
      <c r="CKJ1" s="6"/>
      <c r="CKK1" s="6"/>
      <c r="CKL1" s="6"/>
      <c r="CKM1" s="6"/>
      <c r="CKN1" s="6"/>
      <c r="CKO1" s="6"/>
      <c r="CKP1" s="6"/>
      <c r="CKQ1" s="6"/>
      <c r="CKR1" s="6"/>
      <c r="CKS1" s="6"/>
      <c r="CKT1" s="6"/>
      <c r="CKU1" s="6"/>
      <c r="CKV1" s="6"/>
      <c r="CKW1" s="6"/>
      <c r="CKX1" s="6"/>
      <c r="CKY1" s="6"/>
      <c r="CKZ1" s="6"/>
      <c r="CLA1" s="6"/>
      <c r="CLB1" s="6"/>
      <c r="CLC1" s="6"/>
      <c r="CLD1" s="6"/>
      <c r="CLE1" s="6"/>
      <c r="CLF1" s="6"/>
      <c r="CLG1" s="6"/>
      <c r="CLH1" s="6"/>
      <c r="CLI1" s="6"/>
      <c r="CLJ1" s="6"/>
      <c r="CLK1" s="6"/>
      <c r="CLL1" s="6"/>
      <c r="CLM1" s="6"/>
      <c r="CLN1" s="6"/>
      <c r="CLO1" s="6"/>
      <c r="CLP1" s="6"/>
      <c r="CLQ1" s="6"/>
      <c r="CLR1" s="6"/>
      <c r="CLS1" s="6"/>
      <c r="CLT1" s="6"/>
      <c r="CLU1" s="6"/>
      <c r="CLV1" s="6"/>
      <c r="CLW1" s="6"/>
      <c r="CLX1" s="6"/>
      <c r="CLY1" s="6"/>
      <c r="CLZ1" s="6"/>
      <c r="CMA1" s="6"/>
      <c r="CMB1" s="6"/>
      <c r="CMC1" s="6"/>
      <c r="CMD1" s="6"/>
      <c r="CME1" s="6"/>
      <c r="CMF1" s="6"/>
      <c r="CMG1" s="6"/>
      <c r="CMH1" s="6"/>
      <c r="CMI1" s="6"/>
      <c r="CMJ1" s="6"/>
      <c r="CMK1" s="6"/>
      <c r="CML1" s="6"/>
      <c r="CMM1" s="6"/>
      <c r="CMN1" s="6"/>
      <c r="CMO1" s="6"/>
      <c r="CMP1" s="6"/>
      <c r="CMQ1" s="6"/>
      <c r="CMR1" s="6"/>
      <c r="CMS1" s="6"/>
      <c r="CMT1" s="6"/>
      <c r="CMU1" s="6"/>
      <c r="CMV1" s="6"/>
      <c r="CMW1" s="6"/>
      <c r="CMX1" s="6"/>
      <c r="CMY1" s="6"/>
      <c r="CMZ1" s="6"/>
      <c r="CNA1" s="6"/>
      <c r="CNB1" s="6"/>
      <c r="CNC1" s="6"/>
      <c r="CND1" s="6"/>
      <c r="CNE1" s="6"/>
      <c r="CNF1" s="6"/>
      <c r="CNG1" s="6"/>
      <c r="CNH1" s="6"/>
      <c r="CNI1" s="6"/>
      <c r="CNJ1" s="6"/>
      <c r="CNK1" s="6"/>
      <c r="CNL1" s="6"/>
      <c r="CNM1" s="6"/>
      <c r="CNN1" s="6"/>
      <c r="CNO1" s="6"/>
      <c r="CNP1" s="6"/>
      <c r="CNQ1" s="6"/>
      <c r="CNR1" s="6"/>
      <c r="CNS1" s="6"/>
      <c r="CNT1" s="6"/>
      <c r="CNU1" s="6"/>
      <c r="CNV1" s="6"/>
      <c r="CNW1" s="6"/>
      <c r="CNX1" s="6"/>
      <c r="CNY1" s="6"/>
      <c r="CNZ1" s="6"/>
      <c r="COA1" s="6"/>
      <c r="COB1" s="6"/>
      <c r="COC1" s="6"/>
      <c r="COD1" s="6"/>
      <c r="COE1" s="6"/>
      <c r="COF1" s="6"/>
      <c r="COG1" s="6"/>
      <c r="COH1" s="6"/>
      <c r="COI1" s="6"/>
      <c r="COJ1" s="6"/>
      <c r="COK1" s="6"/>
      <c r="COL1" s="6"/>
      <c r="COM1" s="6"/>
      <c r="CON1" s="6"/>
      <c r="COO1" s="6"/>
      <c r="COP1" s="6"/>
      <c r="COQ1" s="6"/>
      <c r="COR1" s="6"/>
      <c r="COS1" s="6"/>
      <c r="COT1" s="6"/>
      <c r="COU1" s="6"/>
      <c r="COV1" s="6"/>
      <c r="COW1" s="6"/>
      <c r="COX1" s="6"/>
      <c r="COY1" s="6"/>
      <c r="COZ1" s="6"/>
      <c r="CPA1" s="6"/>
      <c r="CPB1" s="6"/>
      <c r="CPC1" s="6"/>
      <c r="CPD1" s="6"/>
      <c r="CPE1" s="6"/>
      <c r="CPF1" s="6"/>
      <c r="CPG1" s="6"/>
      <c r="CPH1" s="6"/>
      <c r="CPI1" s="6"/>
      <c r="CPJ1" s="6"/>
      <c r="CPK1" s="6"/>
      <c r="CPL1" s="6"/>
      <c r="CPM1" s="6"/>
      <c r="CPN1" s="6"/>
      <c r="CPO1" s="6"/>
      <c r="CPP1" s="6"/>
      <c r="CPQ1" s="6"/>
      <c r="CPR1" s="6"/>
      <c r="CPS1" s="6"/>
      <c r="CPT1" s="6"/>
      <c r="CPU1" s="6"/>
      <c r="CPV1" s="6"/>
      <c r="CPW1" s="6"/>
      <c r="CPX1" s="6"/>
      <c r="CPY1" s="6"/>
      <c r="CPZ1" s="6"/>
      <c r="CQA1" s="6"/>
      <c r="CQB1" s="6"/>
      <c r="CQC1" s="6"/>
      <c r="CQD1" s="6"/>
      <c r="CQE1" s="6"/>
      <c r="CQF1" s="6"/>
      <c r="CQG1" s="6"/>
      <c r="CQH1" s="6"/>
      <c r="CQI1" s="6"/>
      <c r="CQJ1" s="6"/>
      <c r="CQK1" s="6"/>
      <c r="CQL1" s="6"/>
      <c r="CQM1" s="6"/>
      <c r="CQN1" s="6"/>
      <c r="CQO1" s="6"/>
      <c r="CQP1" s="6"/>
      <c r="CQQ1" s="6"/>
      <c r="CQR1" s="6"/>
      <c r="CQS1" s="6"/>
      <c r="CQT1" s="6"/>
      <c r="CQU1" s="6"/>
      <c r="CQV1" s="6"/>
      <c r="CQW1" s="6"/>
      <c r="CQX1" s="6"/>
      <c r="CQY1" s="6"/>
      <c r="CQZ1" s="6"/>
      <c r="CRA1" s="6"/>
      <c r="CRB1" s="6"/>
      <c r="CRC1" s="6"/>
      <c r="CRD1" s="6"/>
      <c r="CRE1" s="6"/>
      <c r="CRF1" s="6"/>
      <c r="CRG1" s="6"/>
      <c r="CRH1" s="6"/>
      <c r="CRI1" s="6"/>
      <c r="CRJ1" s="6"/>
      <c r="CRK1" s="6"/>
      <c r="CRL1" s="6"/>
      <c r="CRM1" s="6"/>
      <c r="CRN1" s="6"/>
      <c r="CRO1" s="6"/>
      <c r="CRP1" s="6"/>
      <c r="CRQ1" s="6"/>
      <c r="CRR1" s="6"/>
      <c r="CRS1" s="6"/>
      <c r="CRT1" s="6"/>
      <c r="CRU1" s="6"/>
      <c r="CRV1" s="6"/>
      <c r="CRW1" s="6"/>
      <c r="CRX1" s="6"/>
      <c r="CRY1" s="6"/>
      <c r="CRZ1" s="6"/>
      <c r="CSA1" s="6"/>
      <c r="CSB1" s="6"/>
      <c r="CSC1" s="6"/>
      <c r="CSD1" s="6"/>
      <c r="CSE1" s="6"/>
      <c r="CSF1" s="6"/>
      <c r="CSG1" s="6"/>
      <c r="CSH1" s="6"/>
      <c r="CSI1" s="6"/>
      <c r="CSJ1" s="6"/>
      <c r="CSK1" s="6"/>
      <c r="CSL1" s="6"/>
      <c r="CSM1" s="6"/>
      <c r="CSN1" s="6"/>
      <c r="CSO1" s="6"/>
      <c r="CSP1" s="6"/>
      <c r="CSQ1" s="6"/>
      <c r="CSR1" s="6"/>
      <c r="CSS1" s="6"/>
      <c r="CST1" s="6"/>
      <c r="CSU1" s="6"/>
      <c r="CSV1" s="6"/>
      <c r="CSW1" s="6"/>
      <c r="CSX1" s="6"/>
      <c r="CSY1" s="6"/>
      <c r="CSZ1" s="6"/>
      <c r="CTA1" s="6"/>
      <c r="CTB1" s="6"/>
      <c r="CTC1" s="6"/>
      <c r="CTD1" s="6"/>
      <c r="CTE1" s="6"/>
      <c r="CTF1" s="6"/>
      <c r="CTG1" s="6"/>
      <c r="CTH1" s="6"/>
      <c r="CTI1" s="6"/>
      <c r="CTJ1" s="6"/>
      <c r="CTK1" s="6"/>
      <c r="CTL1" s="6"/>
      <c r="CTM1" s="6"/>
      <c r="CTN1" s="6"/>
      <c r="CTO1" s="6"/>
      <c r="CTP1" s="6"/>
      <c r="CTQ1" s="6"/>
      <c r="CTR1" s="6"/>
      <c r="CTS1" s="6"/>
      <c r="CTT1" s="6"/>
      <c r="CTU1" s="6"/>
      <c r="CTV1" s="6"/>
      <c r="CTW1" s="6"/>
      <c r="CTX1" s="6"/>
      <c r="CTY1" s="6"/>
      <c r="CTZ1" s="6"/>
      <c r="CUA1" s="6"/>
      <c r="CUB1" s="6"/>
      <c r="CUC1" s="6"/>
      <c r="CUD1" s="6"/>
      <c r="CUE1" s="6"/>
      <c r="CUF1" s="6"/>
      <c r="CUG1" s="6"/>
      <c r="CUH1" s="6"/>
      <c r="CUI1" s="6"/>
      <c r="CUJ1" s="6"/>
      <c r="CUK1" s="6"/>
      <c r="CUL1" s="6"/>
      <c r="CUM1" s="6"/>
      <c r="CUN1" s="6"/>
      <c r="CUO1" s="6"/>
      <c r="CUP1" s="6"/>
      <c r="CUQ1" s="6"/>
      <c r="CUR1" s="6"/>
      <c r="CUS1" s="6"/>
      <c r="CUT1" s="6"/>
      <c r="CUU1" s="6"/>
      <c r="CUV1" s="6"/>
      <c r="CUW1" s="6"/>
      <c r="CUX1" s="6"/>
      <c r="CUY1" s="6"/>
      <c r="CUZ1" s="6"/>
      <c r="CVA1" s="6"/>
      <c r="CVB1" s="6"/>
      <c r="CVC1" s="6"/>
      <c r="CVD1" s="6"/>
      <c r="CVE1" s="6"/>
      <c r="CVF1" s="6"/>
      <c r="CVG1" s="6"/>
      <c r="CVH1" s="6"/>
      <c r="CVI1" s="6"/>
      <c r="CVJ1" s="6"/>
      <c r="CVK1" s="6"/>
      <c r="CVL1" s="6"/>
      <c r="CVM1" s="6"/>
      <c r="CVN1" s="6"/>
      <c r="CVO1" s="6"/>
      <c r="CVP1" s="6"/>
      <c r="CVQ1" s="6"/>
      <c r="CVR1" s="6"/>
      <c r="CVS1" s="6"/>
      <c r="CVT1" s="6"/>
      <c r="CVU1" s="6"/>
      <c r="CVV1" s="6"/>
      <c r="CVW1" s="6"/>
      <c r="CVX1" s="6"/>
      <c r="CVY1" s="6"/>
      <c r="CVZ1" s="6"/>
      <c r="CWA1" s="6"/>
      <c r="CWB1" s="6"/>
      <c r="CWC1" s="6"/>
      <c r="CWD1" s="6"/>
      <c r="CWE1" s="6"/>
      <c r="CWF1" s="6"/>
      <c r="CWG1" s="6"/>
      <c r="CWH1" s="6"/>
      <c r="CWI1" s="6"/>
      <c r="CWJ1" s="6"/>
      <c r="CWK1" s="6"/>
      <c r="CWL1" s="6"/>
      <c r="CWM1" s="6"/>
      <c r="CWN1" s="6"/>
      <c r="CWO1" s="6"/>
      <c r="CWP1" s="6"/>
      <c r="CWQ1" s="6"/>
      <c r="CWR1" s="6"/>
      <c r="CWS1" s="6"/>
      <c r="CWT1" s="6"/>
      <c r="CWU1" s="6"/>
      <c r="CWV1" s="6"/>
      <c r="CWW1" s="6"/>
      <c r="CWX1" s="6"/>
      <c r="CWY1" s="6"/>
      <c r="CWZ1" s="6"/>
      <c r="CXA1" s="6"/>
      <c r="CXB1" s="6"/>
      <c r="CXC1" s="6"/>
      <c r="CXD1" s="6"/>
      <c r="CXE1" s="6"/>
      <c r="CXF1" s="6"/>
      <c r="CXG1" s="6"/>
      <c r="CXH1" s="6"/>
      <c r="CXI1" s="6"/>
      <c r="CXJ1" s="6"/>
      <c r="CXK1" s="6"/>
      <c r="CXL1" s="6"/>
      <c r="CXM1" s="6"/>
      <c r="CXN1" s="6"/>
      <c r="CXO1" s="6"/>
      <c r="CXP1" s="6"/>
      <c r="CXQ1" s="6"/>
      <c r="CXR1" s="6"/>
      <c r="CXS1" s="6"/>
      <c r="CXT1" s="6"/>
      <c r="CXU1" s="6"/>
      <c r="CXV1" s="6"/>
      <c r="CXW1" s="6"/>
      <c r="CXX1" s="6"/>
      <c r="CXY1" s="6"/>
      <c r="CXZ1" s="6"/>
      <c r="CYA1" s="6"/>
      <c r="CYB1" s="6"/>
      <c r="CYC1" s="6"/>
      <c r="CYD1" s="6"/>
      <c r="CYE1" s="6"/>
      <c r="CYF1" s="6"/>
      <c r="CYG1" s="6"/>
      <c r="CYH1" s="6"/>
      <c r="CYI1" s="6"/>
      <c r="CYJ1" s="6"/>
      <c r="CYK1" s="6"/>
      <c r="CYL1" s="6"/>
      <c r="CYM1" s="6"/>
      <c r="CYN1" s="6"/>
      <c r="CYO1" s="6"/>
      <c r="CYP1" s="6"/>
      <c r="CYQ1" s="6"/>
      <c r="CYR1" s="6"/>
      <c r="CYS1" s="6"/>
      <c r="CYT1" s="6"/>
      <c r="CYU1" s="6"/>
      <c r="CYV1" s="6"/>
      <c r="CYW1" s="6"/>
      <c r="CYX1" s="6"/>
      <c r="CYY1" s="6"/>
      <c r="CYZ1" s="6"/>
      <c r="CZA1" s="6"/>
      <c r="CZB1" s="6"/>
      <c r="CZC1" s="6"/>
      <c r="CZD1" s="6"/>
      <c r="CZE1" s="6"/>
      <c r="CZF1" s="6"/>
      <c r="CZG1" s="6"/>
      <c r="CZH1" s="6"/>
      <c r="CZI1" s="6"/>
      <c r="CZJ1" s="6"/>
      <c r="CZK1" s="6"/>
      <c r="CZL1" s="6"/>
      <c r="CZM1" s="6"/>
      <c r="CZN1" s="6"/>
      <c r="CZO1" s="6"/>
      <c r="CZP1" s="6"/>
      <c r="CZQ1" s="6"/>
      <c r="CZR1" s="6"/>
      <c r="CZS1" s="6"/>
      <c r="CZT1" s="6"/>
      <c r="CZU1" s="6"/>
      <c r="CZV1" s="6"/>
      <c r="CZW1" s="6"/>
      <c r="CZX1" s="6"/>
      <c r="CZY1" s="6"/>
      <c r="CZZ1" s="6"/>
      <c r="DAA1" s="6"/>
      <c r="DAB1" s="6"/>
      <c r="DAC1" s="6"/>
      <c r="DAD1" s="6"/>
      <c r="DAE1" s="6"/>
      <c r="DAF1" s="6"/>
      <c r="DAG1" s="6"/>
      <c r="DAH1" s="6"/>
      <c r="DAI1" s="6"/>
      <c r="DAJ1" s="6"/>
      <c r="DAK1" s="6"/>
      <c r="DAL1" s="6"/>
      <c r="DAM1" s="6"/>
      <c r="DAN1" s="6"/>
      <c r="DAO1" s="6"/>
      <c r="DAP1" s="6"/>
      <c r="DAQ1" s="6"/>
      <c r="DAR1" s="6"/>
      <c r="DAS1" s="6"/>
      <c r="DAT1" s="6"/>
      <c r="DAU1" s="6"/>
      <c r="DAV1" s="6"/>
      <c r="DAW1" s="6"/>
      <c r="DAX1" s="6"/>
      <c r="DAY1" s="6"/>
      <c r="DAZ1" s="6"/>
      <c r="DBA1" s="6"/>
      <c r="DBB1" s="6"/>
      <c r="DBC1" s="6"/>
      <c r="DBD1" s="6"/>
      <c r="DBE1" s="6"/>
      <c r="DBF1" s="6"/>
      <c r="DBG1" s="6"/>
      <c r="DBH1" s="6"/>
      <c r="DBI1" s="6"/>
      <c r="DBJ1" s="6"/>
      <c r="DBK1" s="6"/>
      <c r="DBL1" s="6"/>
      <c r="DBM1" s="6"/>
      <c r="DBN1" s="6"/>
      <c r="DBO1" s="6"/>
      <c r="DBP1" s="6"/>
      <c r="DBQ1" s="6"/>
      <c r="DBR1" s="6"/>
      <c r="DBS1" s="6"/>
      <c r="DBT1" s="6"/>
      <c r="DBU1" s="6"/>
      <c r="DBV1" s="6"/>
      <c r="DBW1" s="6"/>
      <c r="DBX1" s="6"/>
      <c r="DBY1" s="6"/>
      <c r="DBZ1" s="6"/>
      <c r="DCA1" s="6"/>
      <c r="DCB1" s="6"/>
      <c r="DCC1" s="6"/>
      <c r="DCD1" s="6"/>
      <c r="DCE1" s="6"/>
      <c r="DCF1" s="6"/>
      <c r="DCG1" s="6"/>
      <c r="DCH1" s="6"/>
      <c r="DCI1" s="6"/>
      <c r="DCJ1" s="6"/>
      <c r="DCK1" s="6"/>
      <c r="DCL1" s="6"/>
      <c r="DCM1" s="6"/>
      <c r="DCN1" s="6"/>
      <c r="DCO1" s="6"/>
      <c r="DCP1" s="6"/>
      <c r="DCQ1" s="6"/>
      <c r="DCR1" s="6"/>
      <c r="DCS1" s="6"/>
      <c r="DCT1" s="6"/>
      <c r="DCU1" s="6"/>
      <c r="DCV1" s="6"/>
      <c r="DCW1" s="6"/>
      <c r="DCX1" s="6"/>
      <c r="DCY1" s="6"/>
      <c r="DCZ1" s="6"/>
      <c r="DDA1" s="6"/>
      <c r="DDB1" s="6"/>
      <c r="DDC1" s="6"/>
      <c r="DDD1" s="6"/>
      <c r="DDE1" s="6"/>
      <c r="DDF1" s="6"/>
      <c r="DDG1" s="6"/>
      <c r="DDH1" s="6"/>
      <c r="DDI1" s="6"/>
      <c r="DDJ1" s="6"/>
      <c r="DDK1" s="6"/>
      <c r="DDL1" s="6"/>
      <c r="DDM1" s="6"/>
      <c r="DDN1" s="6"/>
      <c r="DDO1" s="6"/>
      <c r="DDP1" s="6"/>
      <c r="DDQ1" s="6"/>
      <c r="DDR1" s="6"/>
      <c r="DDS1" s="6"/>
      <c r="DDT1" s="6"/>
      <c r="DDU1" s="6"/>
      <c r="DDV1" s="6"/>
      <c r="DDW1" s="6"/>
      <c r="DDX1" s="6"/>
      <c r="DDY1" s="6"/>
      <c r="DDZ1" s="6"/>
      <c r="DEA1" s="6"/>
      <c r="DEB1" s="6"/>
      <c r="DEC1" s="6"/>
      <c r="DED1" s="6"/>
      <c r="DEE1" s="6"/>
      <c r="DEF1" s="6"/>
      <c r="DEG1" s="6"/>
      <c r="DEH1" s="6"/>
      <c r="DEI1" s="6"/>
      <c r="DEJ1" s="6"/>
      <c r="DEK1" s="6"/>
      <c r="DEL1" s="6"/>
      <c r="DEM1" s="6"/>
      <c r="DEN1" s="6"/>
      <c r="DEO1" s="6"/>
      <c r="DEP1" s="6"/>
      <c r="DEQ1" s="6"/>
      <c r="DER1" s="6"/>
      <c r="DES1" s="6"/>
      <c r="DET1" s="6"/>
      <c r="DEU1" s="6"/>
      <c r="DEV1" s="6"/>
      <c r="DEW1" s="6"/>
      <c r="DEX1" s="6"/>
      <c r="DEY1" s="6"/>
      <c r="DEZ1" s="6"/>
      <c r="DFA1" s="6"/>
      <c r="DFB1" s="6"/>
      <c r="DFC1" s="6"/>
      <c r="DFD1" s="6"/>
      <c r="DFE1" s="6"/>
      <c r="DFF1" s="6"/>
      <c r="DFG1" s="6"/>
      <c r="DFH1" s="6"/>
      <c r="DFI1" s="6"/>
      <c r="DFJ1" s="6"/>
      <c r="DFK1" s="6"/>
      <c r="DFL1" s="6"/>
      <c r="DFM1" s="6"/>
      <c r="DFN1" s="6"/>
      <c r="DFO1" s="6"/>
      <c r="DFP1" s="6"/>
      <c r="DFQ1" s="6"/>
      <c r="DFR1" s="6"/>
      <c r="DFS1" s="6"/>
      <c r="DFT1" s="6"/>
      <c r="DFU1" s="6"/>
      <c r="DFV1" s="6"/>
      <c r="DFW1" s="6"/>
      <c r="DFX1" s="6"/>
      <c r="DFY1" s="6"/>
      <c r="DFZ1" s="6"/>
      <c r="DGA1" s="6"/>
      <c r="DGB1" s="6"/>
      <c r="DGC1" s="6"/>
      <c r="DGD1" s="6"/>
      <c r="DGE1" s="6"/>
      <c r="DGF1" s="6"/>
      <c r="DGG1" s="6"/>
      <c r="DGH1" s="6"/>
      <c r="DGI1" s="6"/>
      <c r="DGJ1" s="6"/>
      <c r="DGK1" s="6"/>
      <c r="DGL1" s="6"/>
      <c r="DGM1" s="6"/>
      <c r="DGN1" s="6"/>
      <c r="DGO1" s="6"/>
      <c r="DGP1" s="6"/>
      <c r="DGQ1" s="6"/>
      <c r="DGR1" s="6"/>
      <c r="DGS1" s="6"/>
      <c r="DGT1" s="6"/>
      <c r="DGU1" s="6"/>
      <c r="DGV1" s="6"/>
      <c r="DGW1" s="6"/>
      <c r="DGX1" s="6"/>
      <c r="DGY1" s="6"/>
      <c r="DGZ1" s="6"/>
      <c r="DHA1" s="6"/>
      <c r="DHB1" s="6"/>
      <c r="DHC1" s="6"/>
      <c r="DHD1" s="6"/>
      <c r="DHE1" s="6"/>
      <c r="DHF1" s="6"/>
      <c r="DHG1" s="6"/>
      <c r="DHH1" s="6"/>
      <c r="DHI1" s="6"/>
      <c r="DHJ1" s="6"/>
      <c r="DHK1" s="6"/>
      <c r="DHL1" s="6"/>
      <c r="DHM1" s="6"/>
      <c r="DHN1" s="6"/>
      <c r="DHO1" s="6"/>
      <c r="DHP1" s="6"/>
      <c r="DHQ1" s="6"/>
      <c r="DHR1" s="6"/>
      <c r="DHS1" s="6"/>
      <c r="DHT1" s="6"/>
      <c r="DHU1" s="6"/>
      <c r="DHV1" s="6"/>
      <c r="DHW1" s="6"/>
      <c r="DHX1" s="6"/>
      <c r="DHY1" s="6"/>
      <c r="DHZ1" s="6"/>
      <c r="DIA1" s="6"/>
      <c r="DIB1" s="6"/>
      <c r="DIC1" s="6"/>
      <c r="DID1" s="6"/>
      <c r="DIE1" s="6"/>
      <c r="DIF1" s="6"/>
      <c r="DIG1" s="6"/>
      <c r="DIH1" s="6"/>
      <c r="DII1" s="6"/>
      <c r="DIJ1" s="6"/>
      <c r="DIK1" s="6"/>
      <c r="DIL1" s="6"/>
      <c r="DIM1" s="6"/>
      <c r="DIN1" s="6"/>
      <c r="DIO1" s="6"/>
      <c r="DIP1" s="6"/>
      <c r="DIQ1" s="6"/>
      <c r="DIR1" s="6"/>
      <c r="DIS1" s="6"/>
      <c r="DIT1" s="6"/>
      <c r="DIU1" s="6"/>
      <c r="DIV1" s="6"/>
      <c r="DIW1" s="6"/>
      <c r="DIX1" s="6"/>
      <c r="DIY1" s="6"/>
      <c r="DIZ1" s="6"/>
      <c r="DJA1" s="6"/>
      <c r="DJB1" s="6"/>
      <c r="DJC1" s="6"/>
      <c r="DJD1" s="6"/>
      <c r="DJE1" s="6"/>
      <c r="DJF1" s="6"/>
      <c r="DJG1" s="6"/>
      <c r="DJH1" s="6"/>
      <c r="DJI1" s="6"/>
      <c r="DJJ1" s="6"/>
      <c r="DJK1" s="6"/>
      <c r="DJL1" s="6"/>
      <c r="DJM1" s="6"/>
      <c r="DJN1" s="6"/>
      <c r="DJO1" s="6"/>
      <c r="DJP1" s="6"/>
      <c r="DJQ1" s="6"/>
      <c r="DJR1" s="6"/>
      <c r="DJS1" s="6"/>
      <c r="DJT1" s="6"/>
      <c r="DJU1" s="6"/>
      <c r="DJV1" s="6"/>
      <c r="DJW1" s="6"/>
      <c r="DJX1" s="6"/>
      <c r="DJY1" s="6"/>
      <c r="DJZ1" s="6"/>
      <c r="DKA1" s="6"/>
      <c r="DKB1" s="6"/>
      <c r="DKC1" s="6"/>
      <c r="DKD1" s="6"/>
      <c r="DKE1" s="6"/>
      <c r="DKF1" s="6"/>
      <c r="DKG1" s="6"/>
      <c r="DKH1" s="6"/>
      <c r="DKI1" s="6"/>
      <c r="DKJ1" s="6"/>
      <c r="DKK1" s="6"/>
      <c r="DKL1" s="6"/>
      <c r="DKM1" s="6"/>
      <c r="DKN1" s="6"/>
      <c r="DKO1" s="6"/>
      <c r="DKP1" s="6"/>
      <c r="DKQ1" s="6"/>
      <c r="DKR1" s="6"/>
      <c r="DKS1" s="6"/>
      <c r="DKT1" s="6"/>
      <c r="DKU1" s="6"/>
      <c r="DKV1" s="6"/>
      <c r="DKW1" s="6"/>
      <c r="DKX1" s="6"/>
      <c r="DKY1" s="6"/>
      <c r="DKZ1" s="6"/>
      <c r="DLA1" s="6"/>
      <c r="DLB1" s="6"/>
      <c r="DLC1" s="6"/>
      <c r="DLD1" s="6"/>
      <c r="DLE1" s="6"/>
      <c r="DLF1" s="6"/>
      <c r="DLG1" s="6"/>
      <c r="DLH1" s="6"/>
      <c r="DLI1" s="6"/>
      <c r="DLJ1" s="6"/>
      <c r="DLK1" s="6"/>
      <c r="DLL1" s="6"/>
      <c r="DLM1" s="6"/>
      <c r="DLN1" s="6"/>
      <c r="DLO1" s="6"/>
      <c r="DLP1" s="6"/>
      <c r="DLQ1" s="6"/>
      <c r="DLR1" s="6"/>
      <c r="DLS1" s="6"/>
      <c r="DLT1" s="6"/>
      <c r="DLU1" s="6"/>
      <c r="DLV1" s="6"/>
      <c r="DLW1" s="6"/>
      <c r="DLX1" s="6"/>
      <c r="DLY1" s="6"/>
      <c r="DLZ1" s="6"/>
      <c r="DMA1" s="6"/>
      <c r="DMB1" s="6"/>
      <c r="DMC1" s="6"/>
      <c r="DMD1" s="6"/>
      <c r="DME1" s="6"/>
      <c r="DMF1" s="6"/>
      <c r="DMG1" s="6"/>
      <c r="DMH1" s="6"/>
      <c r="DMI1" s="6"/>
      <c r="DMJ1" s="6"/>
      <c r="DMK1" s="6"/>
      <c r="DML1" s="6"/>
      <c r="DMM1" s="6"/>
      <c r="DMN1" s="6"/>
      <c r="DMO1" s="6"/>
      <c r="DMP1" s="6"/>
      <c r="DMQ1" s="6"/>
      <c r="DMR1" s="6"/>
      <c r="DMS1" s="6"/>
      <c r="DMT1" s="6"/>
      <c r="DMU1" s="6"/>
      <c r="DMV1" s="6"/>
      <c r="DMW1" s="6"/>
      <c r="DMX1" s="6"/>
      <c r="DMY1" s="6"/>
      <c r="DMZ1" s="6"/>
      <c r="DNA1" s="6"/>
      <c r="DNB1" s="6"/>
      <c r="DNC1" s="6"/>
      <c r="DND1" s="6"/>
      <c r="DNE1" s="6"/>
      <c r="DNF1" s="6"/>
      <c r="DNG1" s="6"/>
      <c r="DNH1" s="6"/>
      <c r="DNI1" s="6"/>
      <c r="DNJ1" s="6"/>
      <c r="DNK1" s="6"/>
      <c r="DNL1" s="6"/>
      <c r="DNM1" s="6"/>
      <c r="DNN1" s="6"/>
      <c r="DNO1" s="6"/>
      <c r="DNP1" s="6"/>
      <c r="DNQ1" s="6"/>
      <c r="DNR1" s="6"/>
      <c r="DNS1" s="6"/>
      <c r="DNT1" s="6"/>
      <c r="DNU1" s="6"/>
      <c r="DNV1" s="6"/>
      <c r="DNW1" s="6"/>
      <c r="DNX1" s="6"/>
      <c r="DNY1" s="6"/>
      <c r="DNZ1" s="6"/>
      <c r="DOA1" s="6"/>
      <c r="DOB1" s="6"/>
      <c r="DOC1" s="6"/>
      <c r="DOD1" s="6"/>
      <c r="DOE1" s="6"/>
      <c r="DOF1" s="6"/>
      <c r="DOG1" s="6"/>
      <c r="DOH1" s="6"/>
      <c r="DOI1" s="6"/>
      <c r="DOJ1" s="6"/>
      <c r="DOK1" s="6"/>
      <c r="DOL1" s="6"/>
      <c r="DOM1" s="6"/>
      <c r="DON1" s="6"/>
      <c r="DOO1" s="6"/>
      <c r="DOP1" s="6"/>
      <c r="DOQ1" s="6"/>
      <c r="DOR1" s="6"/>
      <c r="DOS1" s="6"/>
      <c r="DOT1" s="6"/>
      <c r="DOU1" s="6"/>
      <c r="DOV1" s="6"/>
      <c r="DOW1" s="6"/>
      <c r="DOX1" s="6"/>
      <c r="DOY1" s="6"/>
      <c r="DOZ1" s="6"/>
      <c r="DPA1" s="6"/>
      <c r="DPB1" s="6"/>
      <c r="DPC1" s="6"/>
      <c r="DPD1" s="6"/>
      <c r="DPE1" s="6"/>
      <c r="DPF1" s="6"/>
      <c r="DPG1" s="6"/>
      <c r="DPH1" s="6"/>
      <c r="DPI1" s="6"/>
      <c r="DPJ1" s="6"/>
      <c r="DPK1" s="6"/>
      <c r="DPL1" s="6"/>
      <c r="DPM1" s="6"/>
      <c r="DPN1" s="6"/>
      <c r="DPO1" s="6"/>
      <c r="DPP1" s="6"/>
      <c r="DPQ1" s="6"/>
      <c r="DPR1" s="6"/>
      <c r="DPS1" s="6"/>
      <c r="DPT1" s="6"/>
      <c r="DPU1" s="6"/>
      <c r="DPV1" s="6"/>
      <c r="DPW1" s="6"/>
      <c r="DPX1" s="6"/>
      <c r="DPY1" s="6"/>
      <c r="DPZ1" s="6"/>
      <c r="DQA1" s="6"/>
      <c r="DQB1" s="6"/>
      <c r="DQC1" s="6"/>
      <c r="DQD1" s="6"/>
      <c r="DQE1" s="6"/>
      <c r="DQF1" s="6"/>
      <c r="DQG1" s="6"/>
      <c r="DQH1" s="6"/>
      <c r="DQI1" s="6"/>
      <c r="DQJ1" s="6"/>
      <c r="DQK1" s="6"/>
      <c r="DQL1" s="6"/>
      <c r="DQM1" s="6"/>
      <c r="DQN1" s="6"/>
      <c r="DQO1" s="6"/>
      <c r="DQP1" s="6"/>
      <c r="DQQ1" s="6"/>
      <c r="DQR1" s="6"/>
      <c r="DQS1" s="6"/>
      <c r="DQT1" s="6"/>
      <c r="DQU1" s="6"/>
      <c r="DQV1" s="6"/>
      <c r="DQW1" s="6"/>
      <c r="DQX1" s="6"/>
      <c r="DQY1" s="6"/>
      <c r="DQZ1" s="6"/>
      <c r="DRA1" s="6"/>
      <c r="DRB1" s="6"/>
      <c r="DRC1" s="6"/>
      <c r="DRD1" s="6"/>
      <c r="DRE1" s="6"/>
      <c r="DRF1" s="6"/>
      <c r="DRG1" s="6"/>
      <c r="DRH1" s="6"/>
      <c r="DRI1" s="6"/>
      <c r="DRJ1" s="6"/>
      <c r="DRK1" s="6"/>
      <c r="DRL1" s="6"/>
      <c r="DRM1" s="6"/>
      <c r="DRN1" s="6"/>
      <c r="DRO1" s="6"/>
      <c r="DRP1" s="6"/>
      <c r="DRQ1" s="6"/>
      <c r="DRR1" s="6"/>
      <c r="DRS1" s="6"/>
      <c r="DRT1" s="6"/>
      <c r="DRU1" s="6"/>
      <c r="DRV1" s="6"/>
      <c r="DRW1" s="6"/>
      <c r="DRX1" s="6"/>
      <c r="DRY1" s="6"/>
      <c r="DRZ1" s="6"/>
      <c r="DSA1" s="6"/>
      <c r="DSB1" s="6"/>
      <c r="DSC1" s="6"/>
      <c r="DSD1" s="6"/>
      <c r="DSE1" s="6"/>
      <c r="DSF1" s="6"/>
      <c r="DSG1" s="6"/>
      <c r="DSH1" s="6"/>
      <c r="DSI1" s="6"/>
      <c r="DSJ1" s="6"/>
      <c r="DSK1" s="6"/>
      <c r="DSL1" s="6"/>
      <c r="DSM1" s="6"/>
      <c r="DSN1" s="6"/>
      <c r="DSO1" s="6"/>
      <c r="DSP1" s="6"/>
      <c r="DSQ1" s="6"/>
      <c r="DSR1" s="6"/>
      <c r="DSS1" s="6"/>
      <c r="DST1" s="6"/>
      <c r="DSU1" s="6"/>
      <c r="DSV1" s="6"/>
      <c r="DSW1" s="6"/>
      <c r="DSX1" s="6"/>
      <c r="DSY1" s="6"/>
      <c r="DSZ1" s="6"/>
      <c r="DTA1" s="6"/>
      <c r="DTB1" s="6"/>
      <c r="DTC1" s="6"/>
      <c r="DTD1" s="6"/>
      <c r="DTE1" s="6"/>
      <c r="DTF1" s="6"/>
      <c r="DTG1" s="6"/>
      <c r="DTH1" s="6"/>
      <c r="DTI1" s="6"/>
      <c r="DTJ1" s="6"/>
      <c r="DTK1" s="6"/>
      <c r="DTL1" s="6"/>
      <c r="DTM1" s="6"/>
      <c r="DTN1" s="6"/>
      <c r="DTO1" s="6"/>
      <c r="DTP1" s="6"/>
      <c r="DTQ1" s="6"/>
      <c r="DTR1" s="6"/>
      <c r="DTS1" s="6"/>
      <c r="DTT1" s="6"/>
      <c r="DTU1" s="6"/>
      <c r="DTV1" s="6"/>
      <c r="DTW1" s="6"/>
      <c r="DTX1" s="6"/>
      <c r="DTY1" s="6"/>
      <c r="DTZ1" s="6"/>
      <c r="DUA1" s="6"/>
      <c r="DUB1" s="6"/>
      <c r="DUC1" s="6"/>
      <c r="DUD1" s="6"/>
      <c r="DUE1" s="6"/>
      <c r="DUF1" s="6"/>
      <c r="DUG1" s="6"/>
      <c r="DUH1" s="6"/>
      <c r="DUI1" s="6"/>
      <c r="DUJ1" s="6"/>
      <c r="DUK1" s="6"/>
      <c r="DUL1" s="6"/>
      <c r="DUM1" s="6"/>
      <c r="DUN1" s="6"/>
      <c r="DUO1" s="6"/>
      <c r="DUP1" s="6"/>
      <c r="DUQ1" s="6"/>
      <c r="DUR1" s="6"/>
      <c r="DUS1" s="6"/>
      <c r="DUT1" s="6"/>
      <c r="DUU1" s="6"/>
      <c r="DUV1" s="6"/>
      <c r="DUW1" s="6"/>
      <c r="DUX1" s="6"/>
      <c r="DUY1" s="6"/>
      <c r="DUZ1" s="6"/>
      <c r="DVA1" s="6"/>
      <c r="DVB1" s="6"/>
      <c r="DVC1" s="6"/>
      <c r="DVD1" s="6"/>
      <c r="DVE1" s="6"/>
      <c r="DVF1" s="6"/>
      <c r="DVG1" s="6"/>
      <c r="DVH1" s="6"/>
      <c r="DVI1" s="6"/>
      <c r="DVJ1" s="6"/>
      <c r="DVK1" s="6"/>
      <c r="DVL1" s="6"/>
      <c r="DVM1" s="6"/>
      <c r="DVN1" s="6"/>
      <c r="DVO1" s="6"/>
      <c r="DVP1" s="6"/>
      <c r="DVQ1" s="6"/>
      <c r="DVR1" s="6"/>
      <c r="DVS1" s="6"/>
      <c r="DVT1" s="6"/>
      <c r="DVU1" s="6"/>
      <c r="DVV1" s="6"/>
      <c r="DVW1" s="6"/>
      <c r="DVX1" s="6"/>
      <c r="DVY1" s="6"/>
      <c r="DVZ1" s="6"/>
      <c r="DWA1" s="6"/>
      <c r="DWB1" s="6"/>
      <c r="DWC1" s="6"/>
      <c r="DWD1" s="6"/>
      <c r="DWE1" s="6"/>
      <c r="DWF1" s="6"/>
      <c r="DWG1" s="6"/>
      <c r="DWH1" s="6"/>
      <c r="DWI1" s="6"/>
      <c r="DWJ1" s="6"/>
      <c r="DWK1" s="6"/>
      <c r="DWL1" s="6"/>
      <c r="DWM1" s="6"/>
      <c r="DWN1" s="6"/>
      <c r="DWO1" s="6"/>
      <c r="DWP1" s="6"/>
      <c r="DWQ1" s="6"/>
      <c r="DWR1" s="6"/>
      <c r="DWS1" s="6"/>
      <c r="DWT1" s="6"/>
      <c r="DWU1" s="6"/>
      <c r="DWV1" s="6"/>
      <c r="DWW1" s="6"/>
      <c r="DWX1" s="6"/>
      <c r="DWY1" s="6"/>
      <c r="DWZ1" s="6"/>
      <c r="DXA1" s="6"/>
      <c r="DXB1" s="6"/>
      <c r="DXC1" s="6"/>
      <c r="DXD1" s="6"/>
      <c r="DXE1" s="6"/>
      <c r="DXF1" s="6"/>
      <c r="DXG1" s="6"/>
      <c r="DXH1" s="6"/>
      <c r="DXI1" s="6"/>
      <c r="DXJ1" s="6"/>
      <c r="DXK1" s="6"/>
      <c r="DXL1" s="6"/>
      <c r="DXM1" s="6"/>
      <c r="DXN1" s="6"/>
      <c r="DXO1" s="6"/>
      <c r="DXP1" s="6"/>
      <c r="DXQ1" s="6"/>
      <c r="DXR1" s="6"/>
      <c r="DXS1" s="6"/>
      <c r="DXT1" s="6"/>
      <c r="DXU1" s="6"/>
      <c r="DXV1" s="6"/>
      <c r="DXW1" s="6"/>
      <c r="DXX1" s="6"/>
      <c r="DXY1" s="6"/>
      <c r="DXZ1" s="6"/>
      <c r="DYA1" s="6"/>
      <c r="DYB1" s="6"/>
      <c r="DYC1" s="6"/>
      <c r="DYD1" s="6"/>
      <c r="DYE1" s="6"/>
      <c r="DYF1" s="6"/>
      <c r="DYG1" s="6"/>
      <c r="DYH1" s="6"/>
      <c r="DYI1" s="6"/>
      <c r="DYJ1" s="6"/>
      <c r="DYK1" s="6"/>
      <c r="DYL1" s="6"/>
      <c r="DYM1" s="6"/>
      <c r="DYN1" s="6"/>
      <c r="DYO1" s="6"/>
      <c r="DYP1" s="6"/>
      <c r="DYQ1" s="6"/>
      <c r="DYR1" s="6"/>
      <c r="DYS1" s="6"/>
      <c r="DYT1" s="6"/>
      <c r="DYU1" s="6"/>
      <c r="DYV1" s="6"/>
      <c r="DYW1" s="6"/>
      <c r="DYX1" s="6"/>
      <c r="DYY1" s="6"/>
      <c r="DYZ1" s="6"/>
      <c r="DZA1" s="6"/>
      <c r="DZB1" s="6"/>
      <c r="DZC1" s="6"/>
      <c r="DZD1" s="6"/>
      <c r="DZE1" s="6"/>
      <c r="DZF1" s="6"/>
      <c r="DZG1" s="6"/>
      <c r="DZH1" s="6"/>
      <c r="DZI1" s="6"/>
      <c r="DZJ1" s="6"/>
      <c r="DZK1" s="6"/>
      <c r="DZL1" s="6"/>
      <c r="DZM1" s="6"/>
      <c r="DZN1" s="6"/>
      <c r="DZO1" s="6"/>
      <c r="DZP1" s="6"/>
      <c r="DZQ1" s="6"/>
      <c r="DZR1" s="6"/>
      <c r="DZS1" s="6"/>
      <c r="DZT1" s="6"/>
      <c r="DZU1" s="6"/>
      <c r="DZV1" s="6"/>
      <c r="DZW1" s="6"/>
      <c r="DZX1" s="6"/>
      <c r="DZY1" s="6"/>
      <c r="DZZ1" s="6"/>
      <c r="EAA1" s="6"/>
      <c r="EAB1" s="6"/>
      <c r="EAC1" s="6"/>
      <c r="EAD1" s="6"/>
      <c r="EAE1" s="6"/>
      <c r="EAF1" s="6"/>
      <c r="EAG1" s="6"/>
      <c r="EAH1" s="6"/>
      <c r="EAI1" s="6"/>
      <c r="EAJ1" s="6"/>
      <c r="EAK1" s="6"/>
      <c r="EAL1" s="6"/>
      <c r="EAM1" s="6"/>
      <c r="EAN1" s="6"/>
      <c r="EAO1" s="6"/>
      <c r="EAP1" s="6"/>
      <c r="EAQ1" s="6"/>
      <c r="EAR1" s="6"/>
      <c r="EAS1" s="6"/>
      <c r="EAT1" s="6"/>
      <c r="EAU1" s="6"/>
      <c r="EAV1" s="6"/>
      <c r="EAW1" s="6"/>
      <c r="EAX1" s="6"/>
      <c r="EAY1" s="6"/>
      <c r="EAZ1" s="6"/>
      <c r="EBA1" s="6"/>
      <c r="EBB1" s="6"/>
      <c r="EBC1" s="6"/>
      <c r="EBD1" s="6"/>
      <c r="EBE1" s="6"/>
      <c r="EBF1" s="6"/>
      <c r="EBG1" s="6"/>
      <c r="EBH1" s="6"/>
      <c r="EBI1" s="6"/>
      <c r="EBJ1" s="6"/>
      <c r="EBK1" s="6"/>
      <c r="EBL1" s="6"/>
      <c r="EBM1" s="6"/>
      <c r="EBN1" s="6"/>
      <c r="EBO1" s="6"/>
      <c r="EBP1" s="6"/>
      <c r="EBQ1" s="6"/>
      <c r="EBR1" s="6"/>
      <c r="EBS1" s="6"/>
      <c r="EBT1" s="6"/>
      <c r="EBU1" s="6"/>
      <c r="EBV1" s="6"/>
      <c r="EBW1" s="6"/>
      <c r="EBX1" s="6"/>
      <c r="EBY1" s="6"/>
      <c r="EBZ1" s="6"/>
      <c r="ECA1" s="6"/>
      <c r="ECB1" s="6"/>
      <c r="ECC1" s="6"/>
      <c r="ECD1" s="6"/>
      <c r="ECE1" s="6"/>
      <c r="ECF1" s="6"/>
      <c r="ECG1" s="6"/>
      <c r="ECH1" s="6"/>
      <c r="ECI1" s="6"/>
      <c r="ECJ1" s="6"/>
      <c r="ECK1" s="6"/>
      <c r="ECL1" s="6"/>
      <c r="ECM1" s="6"/>
      <c r="ECN1" s="6"/>
      <c r="ECO1" s="6"/>
      <c r="ECP1" s="6"/>
      <c r="ECQ1" s="6"/>
      <c r="ECR1" s="6"/>
      <c r="ECS1" s="6"/>
      <c r="ECT1" s="6"/>
      <c r="ECU1" s="6"/>
      <c r="ECV1" s="6"/>
      <c r="ECW1" s="6"/>
      <c r="ECX1" s="6"/>
      <c r="ECY1" s="6"/>
      <c r="ECZ1" s="6"/>
      <c r="EDA1" s="6"/>
      <c r="EDB1" s="6"/>
      <c r="EDC1" s="6"/>
      <c r="EDD1" s="6"/>
      <c r="EDE1" s="6"/>
      <c r="EDF1" s="6"/>
      <c r="EDG1" s="6"/>
      <c r="EDH1" s="6"/>
      <c r="EDI1" s="6"/>
      <c r="EDJ1" s="6"/>
      <c r="EDK1" s="6"/>
      <c r="EDL1" s="6"/>
      <c r="EDM1" s="6"/>
      <c r="EDN1" s="6"/>
      <c r="EDO1" s="6"/>
      <c r="EDP1" s="6"/>
      <c r="EDQ1" s="6"/>
      <c r="EDR1" s="6"/>
      <c r="EDS1" s="6"/>
      <c r="EDT1" s="6"/>
      <c r="EDU1" s="6"/>
      <c r="EDV1" s="6"/>
      <c r="EDW1" s="6"/>
      <c r="EDX1" s="6"/>
      <c r="EDY1" s="6"/>
      <c r="EDZ1" s="6"/>
      <c r="EEA1" s="6"/>
      <c r="EEB1" s="6"/>
      <c r="EEC1" s="6"/>
      <c r="EED1" s="6"/>
      <c r="EEE1" s="6"/>
      <c r="EEF1" s="6"/>
      <c r="EEG1" s="6"/>
      <c r="EEH1" s="6"/>
      <c r="EEI1" s="6"/>
      <c r="EEJ1" s="6"/>
      <c r="EEK1" s="6"/>
      <c r="EEL1" s="6"/>
      <c r="EEM1" s="6"/>
      <c r="EEN1" s="6"/>
      <c r="EEO1" s="6"/>
      <c r="EEP1" s="6"/>
      <c r="EEQ1" s="6"/>
      <c r="EER1" s="6"/>
      <c r="EES1" s="6"/>
      <c r="EET1" s="6"/>
      <c r="EEU1" s="6"/>
      <c r="EEV1" s="6"/>
      <c r="EEW1" s="6"/>
      <c r="EEX1" s="6"/>
      <c r="EEY1" s="6"/>
      <c r="EEZ1" s="6"/>
      <c r="EFA1" s="6"/>
      <c r="EFB1" s="6"/>
      <c r="EFC1" s="6"/>
      <c r="EFD1" s="6"/>
      <c r="EFE1" s="6"/>
      <c r="EFF1" s="6"/>
      <c r="EFG1" s="6"/>
      <c r="EFH1" s="6"/>
      <c r="EFI1" s="6"/>
      <c r="EFJ1" s="6"/>
      <c r="EFK1" s="6"/>
      <c r="EFL1" s="6"/>
      <c r="EFM1" s="6"/>
      <c r="EFN1" s="6"/>
      <c r="EFO1" s="6"/>
      <c r="EFP1" s="6"/>
      <c r="EFQ1" s="6"/>
      <c r="EFR1" s="6"/>
      <c r="EFS1" s="6"/>
      <c r="EFT1" s="6"/>
      <c r="EFU1" s="6"/>
      <c r="EFV1" s="6"/>
      <c r="EFW1" s="6"/>
      <c r="EFX1" s="6"/>
      <c r="EFY1" s="6"/>
      <c r="EFZ1" s="6"/>
      <c r="EGA1" s="6"/>
      <c r="EGB1" s="6"/>
      <c r="EGC1" s="6"/>
      <c r="EGD1" s="6"/>
      <c r="EGE1" s="6"/>
      <c r="EGF1" s="6"/>
      <c r="EGG1" s="6"/>
      <c r="EGH1" s="6"/>
      <c r="EGI1" s="6"/>
      <c r="EGJ1" s="6"/>
      <c r="EGK1" s="6"/>
      <c r="EGL1" s="6"/>
      <c r="EGM1" s="6"/>
      <c r="EGN1" s="6"/>
      <c r="EGO1" s="6"/>
      <c r="EGP1" s="6"/>
      <c r="EGQ1" s="6"/>
      <c r="EGR1" s="6"/>
      <c r="EGS1" s="6"/>
      <c r="EGT1" s="6"/>
      <c r="EGU1" s="6"/>
      <c r="EGV1" s="6"/>
      <c r="EGW1" s="6"/>
      <c r="EGX1" s="6"/>
      <c r="EGY1" s="6"/>
      <c r="EGZ1" s="6"/>
      <c r="EHA1" s="6"/>
      <c r="EHB1" s="6"/>
      <c r="EHC1" s="6"/>
      <c r="EHD1" s="6"/>
      <c r="EHE1" s="6"/>
      <c r="EHF1" s="6"/>
      <c r="EHG1" s="6"/>
      <c r="EHH1" s="6"/>
      <c r="EHI1" s="6"/>
      <c r="EHJ1" s="6"/>
      <c r="EHK1" s="6"/>
      <c r="EHL1" s="6"/>
      <c r="EHM1" s="6"/>
      <c r="EHN1" s="6"/>
      <c r="EHO1" s="6"/>
      <c r="EHP1" s="6"/>
      <c r="EHQ1" s="6"/>
      <c r="EHR1" s="6"/>
      <c r="EHS1" s="6"/>
      <c r="EHT1" s="6"/>
      <c r="EHU1" s="6"/>
      <c r="EHV1" s="6"/>
      <c r="EHW1" s="6"/>
      <c r="EHX1" s="6"/>
      <c r="EHY1" s="6"/>
      <c r="EHZ1" s="6"/>
      <c r="EIA1" s="6"/>
      <c r="EIB1" s="6"/>
      <c r="EIC1" s="6"/>
      <c r="EID1" s="6"/>
      <c r="EIE1" s="6"/>
      <c r="EIF1" s="6"/>
      <c r="EIG1" s="6"/>
      <c r="EIH1" s="6"/>
      <c r="EII1" s="6"/>
      <c r="EIJ1" s="6"/>
      <c r="EIK1" s="6"/>
      <c r="EIL1" s="6"/>
      <c r="EIM1" s="6"/>
      <c r="EIN1" s="6"/>
      <c r="EIO1" s="6"/>
      <c r="EIP1" s="6"/>
      <c r="EIQ1" s="6"/>
      <c r="EIR1" s="6"/>
      <c r="EIS1" s="6"/>
      <c r="EIT1" s="6"/>
      <c r="EIU1" s="6"/>
      <c r="EIV1" s="6"/>
      <c r="EIW1" s="6"/>
      <c r="EIX1" s="6"/>
      <c r="EIY1" s="6"/>
      <c r="EIZ1" s="6"/>
      <c r="EJA1" s="6"/>
      <c r="EJB1" s="6"/>
      <c r="EJC1" s="6"/>
      <c r="EJD1" s="6"/>
      <c r="EJE1" s="6"/>
      <c r="EJF1" s="6"/>
      <c r="EJG1" s="6"/>
      <c r="EJH1" s="6"/>
      <c r="EJI1" s="6"/>
      <c r="EJJ1" s="6"/>
      <c r="EJK1" s="6"/>
      <c r="EJL1" s="6"/>
      <c r="EJM1" s="6"/>
      <c r="EJN1" s="6"/>
      <c r="EJO1" s="6"/>
      <c r="EJP1" s="6"/>
      <c r="EJQ1" s="6"/>
      <c r="EJR1" s="6"/>
      <c r="EJS1" s="6"/>
      <c r="EJT1" s="6"/>
      <c r="EJU1" s="6"/>
      <c r="EJV1" s="6"/>
      <c r="EJW1" s="6"/>
      <c r="EJX1" s="6"/>
      <c r="EJY1" s="6"/>
      <c r="EJZ1" s="6"/>
      <c r="EKA1" s="6"/>
      <c r="EKB1" s="6"/>
      <c r="EKC1" s="6"/>
      <c r="EKD1" s="6"/>
      <c r="EKE1" s="6"/>
      <c r="EKF1" s="6"/>
      <c r="EKG1" s="6"/>
      <c r="EKH1" s="6"/>
      <c r="EKI1" s="6"/>
      <c r="EKJ1" s="6"/>
      <c r="EKK1" s="6"/>
      <c r="EKL1" s="6"/>
      <c r="EKM1" s="6"/>
      <c r="EKN1" s="6"/>
      <c r="EKO1" s="6"/>
      <c r="EKP1" s="6"/>
      <c r="EKQ1" s="6"/>
      <c r="EKR1" s="6"/>
      <c r="EKS1" s="6"/>
      <c r="EKT1" s="6"/>
      <c r="EKU1" s="6"/>
      <c r="EKV1" s="6"/>
      <c r="EKW1" s="6"/>
      <c r="EKX1" s="6"/>
      <c r="EKY1" s="6"/>
      <c r="EKZ1" s="6"/>
      <c r="ELA1" s="6"/>
      <c r="ELB1" s="6"/>
      <c r="ELC1" s="6"/>
      <c r="ELD1" s="6"/>
      <c r="ELE1" s="6"/>
      <c r="ELF1" s="6"/>
      <c r="ELG1" s="6"/>
      <c r="ELH1" s="6"/>
      <c r="ELI1" s="6"/>
      <c r="ELJ1" s="6"/>
      <c r="ELK1" s="6"/>
      <c r="ELL1" s="6"/>
      <c r="ELM1" s="6"/>
      <c r="ELN1" s="6"/>
      <c r="ELO1" s="6"/>
      <c r="ELP1" s="6"/>
      <c r="ELQ1" s="6"/>
      <c r="ELR1" s="6"/>
      <c r="ELS1" s="6"/>
      <c r="ELT1" s="6"/>
      <c r="ELU1" s="6"/>
      <c r="ELV1" s="6"/>
      <c r="ELW1" s="6"/>
      <c r="ELX1" s="6"/>
      <c r="ELY1" s="6"/>
      <c r="ELZ1" s="6"/>
      <c r="EMA1" s="6"/>
      <c r="EMB1" s="6"/>
      <c r="EMC1" s="6"/>
      <c r="EMD1" s="6"/>
      <c r="EME1" s="6"/>
      <c r="EMF1" s="6"/>
      <c r="EMG1" s="6"/>
      <c r="EMH1" s="6"/>
      <c r="EMI1" s="6"/>
      <c r="EMJ1" s="6"/>
      <c r="EMK1" s="6"/>
      <c r="EML1" s="6"/>
      <c r="EMM1" s="6"/>
      <c r="EMN1" s="6"/>
      <c r="EMO1" s="6"/>
      <c r="EMP1" s="6"/>
      <c r="EMQ1" s="6"/>
      <c r="EMR1" s="6"/>
      <c r="EMS1" s="6"/>
      <c r="EMT1" s="6"/>
      <c r="EMU1" s="6"/>
      <c r="EMV1" s="6"/>
      <c r="EMW1" s="6"/>
      <c r="EMX1" s="6"/>
      <c r="EMY1" s="6"/>
      <c r="EMZ1" s="6"/>
      <c r="ENA1" s="6"/>
      <c r="ENB1" s="6"/>
      <c r="ENC1" s="6"/>
      <c r="END1" s="6"/>
      <c r="ENE1" s="6"/>
      <c r="ENF1" s="6"/>
      <c r="ENG1" s="6"/>
      <c r="ENH1" s="6"/>
      <c r="ENI1" s="6"/>
      <c r="ENJ1" s="6"/>
      <c r="ENK1" s="6"/>
      <c r="ENL1" s="6"/>
      <c r="ENM1" s="6"/>
      <c r="ENN1" s="6"/>
      <c r="ENO1" s="6"/>
      <c r="ENP1" s="6"/>
      <c r="ENQ1" s="6"/>
      <c r="ENR1" s="6"/>
      <c r="ENS1" s="6"/>
      <c r="ENT1" s="6"/>
      <c r="ENU1" s="6"/>
      <c r="ENV1" s="6"/>
      <c r="ENW1" s="6"/>
      <c r="ENX1" s="6"/>
      <c r="ENY1" s="6"/>
      <c r="ENZ1" s="6"/>
      <c r="EOA1" s="6"/>
      <c r="EOB1" s="6"/>
      <c r="EOC1" s="6"/>
      <c r="EOD1" s="6"/>
      <c r="EOE1" s="6"/>
      <c r="EOF1" s="6"/>
      <c r="EOG1" s="6"/>
      <c r="EOH1" s="6"/>
      <c r="EOI1" s="6"/>
      <c r="EOJ1" s="6"/>
      <c r="EOK1" s="6"/>
      <c r="EOL1" s="6"/>
      <c r="EOM1" s="6"/>
      <c r="EON1" s="6"/>
      <c r="EOO1" s="6"/>
      <c r="EOP1" s="6"/>
      <c r="EOQ1" s="6"/>
      <c r="EOR1" s="6"/>
      <c r="EOS1" s="6"/>
      <c r="EOT1" s="6"/>
      <c r="EOU1" s="6"/>
      <c r="EOV1" s="6"/>
      <c r="EOW1" s="6"/>
      <c r="EOX1" s="6"/>
      <c r="EOY1" s="6"/>
      <c r="EOZ1" s="6"/>
      <c r="EPA1" s="6"/>
      <c r="EPB1" s="6"/>
      <c r="EPC1" s="6"/>
      <c r="EPD1" s="6"/>
      <c r="EPE1" s="6"/>
      <c r="EPF1" s="6"/>
      <c r="EPG1" s="6"/>
      <c r="EPH1" s="6"/>
      <c r="EPI1" s="6"/>
      <c r="EPJ1" s="6"/>
      <c r="EPK1" s="6"/>
      <c r="EPL1" s="6"/>
      <c r="EPM1" s="6"/>
      <c r="EPN1" s="6"/>
      <c r="EPO1" s="6"/>
      <c r="EPP1" s="6"/>
      <c r="EPQ1" s="6"/>
      <c r="EPR1" s="6"/>
      <c r="EPS1" s="6"/>
      <c r="EPT1" s="6"/>
      <c r="EPU1" s="6"/>
      <c r="EPV1" s="6"/>
      <c r="EPW1" s="6"/>
      <c r="EPX1" s="6"/>
      <c r="EPY1" s="6"/>
      <c r="EPZ1" s="6"/>
      <c r="EQA1" s="6"/>
      <c r="EQB1" s="6"/>
      <c r="EQC1" s="6"/>
      <c r="EQD1" s="6"/>
      <c r="EQE1" s="6"/>
      <c r="EQF1" s="6"/>
      <c r="EQG1" s="6"/>
      <c r="EQH1" s="6"/>
      <c r="EQI1" s="6"/>
      <c r="EQJ1" s="6"/>
      <c r="EQK1" s="6"/>
      <c r="EQL1" s="6"/>
      <c r="EQM1" s="6"/>
      <c r="EQN1" s="6"/>
      <c r="EQO1" s="6"/>
      <c r="EQP1" s="6"/>
      <c r="EQQ1" s="6"/>
      <c r="EQR1" s="6"/>
      <c r="EQS1" s="6"/>
      <c r="EQT1" s="6"/>
      <c r="EQU1" s="6"/>
      <c r="EQV1" s="6"/>
      <c r="EQW1" s="6"/>
      <c r="EQX1" s="6"/>
      <c r="EQY1" s="6"/>
      <c r="EQZ1" s="6"/>
      <c r="ERA1" s="6"/>
      <c r="ERB1" s="6"/>
      <c r="ERC1" s="6"/>
      <c r="ERD1" s="6"/>
      <c r="ERE1" s="6"/>
      <c r="ERF1" s="6"/>
      <c r="ERG1" s="6"/>
      <c r="ERH1" s="6"/>
      <c r="ERI1" s="6"/>
      <c r="ERJ1" s="6"/>
      <c r="ERK1" s="6"/>
      <c r="ERL1" s="6"/>
      <c r="ERM1" s="6"/>
      <c r="ERN1" s="6"/>
      <c r="ERO1" s="6"/>
      <c r="ERP1" s="6"/>
      <c r="ERQ1" s="6"/>
      <c r="ERR1" s="6"/>
      <c r="ERS1" s="6"/>
      <c r="ERT1" s="6"/>
      <c r="ERU1" s="6"/>
      <c r="ERV1" s="6"/>
      <c r="ERW1" s="6"/>
      <c r="ERX1" s="6"/>
      <c r="ERY1" s="6"/>
      <c r="ERZ1" s="6"/>
      <c r="ESA1" s="6"/>
      <c r="ESB1" s="6"/>
      <c r="ESC1" s="6"/>
      <c r="ESD1" s="6"/>
      <c r="ESE1" s="6"/>
      <c r="ESF1" s="6"/>
      <c r="ESG1" s="6"/>
      <c r="ESH1" s="6"/>
      <c r="ESI1" s="6"/>
      <c r="ESJ1" s="6"/>
      <c r="ESK1" s="6"/>
      <c r="ESL1" s="6"/>
      <c r="ESM1" s="6"/>
      <c r="ESN1" s="6"/>
      <c r="ESO1" s="6"/>
      <c r="ESP1" s="6"/>
      <c r="ESQ1" s="6"/>
      <c r="ESR1" s="6"/>
      <c r="ESS1" s="6"/>
      <c r="EST1" s="6"/>
      <c r="ESU1" s="6"/>
      <c r="ESV1" s="6"/>
      <c r="ESW1" s="6"/>
      <c r="ESX1" s="6"/>
      <c r="ESY1" s="6"/>
      <c r="ESZ1" s="6"/>
      <c r="ETA1" s="6"/>
      <c r="ETB1" s="6"/>
      <c r="ETC1" s="6"/>
      <c r="ETD1" s="6"/>
      <c r="ETE1" s="6"/>
      <c r="ETF1" s="6"/>
      <c r="ETG1" s="6"/>
      <c r="ETH1" s="6"/>
      <c r="ETI1" s="6"/>
      <c r="ETJ1" s="6"/>
      <c r="ETK1" s="6"/>
      <c r="ETL1" s="6"/>
      <c r="ETM1" s="6"/>
      <c r="ETN1" s="6"/>
      <c r="ETO1" s="6"/>
      <c r="ETP1" s="6"/>
      <c r="ETQ1" s="6"/>
      <c r="ETR1" s="6"/>
      <c r="ETS1" s="6"/>
      <c r="ETT1" s="6"/>
      <c r="ETU1" s="6"/>
      <c r="ETV1" s="6"/>
      <c r="ETW1" s="6"/>
      <c r="ETX1" s="6"/>
      <c r="ETY1" s="6"/>
      <c r="ETZ1" s="6"/>
      <c r="EUA1" s="6"/>
      <c r="EUB1" s="6"/>
      <c r="EUC1" s="6"/>
      <c r="EUD1" s="6"/>
      <c r="EUE1" s="6"/>
      <c r="EUF1" s="6"/>
      <c r="EUG1" s="6"/>
      <c r="EUH1" s="6"/>
      <c r="EUI1" s="6"/>
      <c r="EUJ1" s="6"/>
      <c r="EUK1" s="6"/>
      <c r="EUL1" s="6"/>
      <c r="EUM1" s="6"/>
      <c r="EUN1" s="6"/>
      <c r="EUO1" s="6"/>
      <c r="EUP1" s="6"/>
      <c r="EUQ1" s="6"/>
      <c r="EUR1" s="6"/>
      <c r="EUS1" s="6"/>
      <c r="EUT1" s="6"/>
      <c r="EUU1" s="6"/>
      <c r="EUV1" s="6"/>
      <c r="EUW1" s="6"/>
      <c r="EUX1" s="6"/>
      <c r="EUY1" s="6"/>
      <c r="EUZ1" s="6"/>
      <c r="EVA1" s="6"/>
      <c r="EVB1" s="6"/>
      <c r="EVC1" s="6"/>
      <c r="EVD1" s="6"/>
      <c r="EVE1" s="6"/>
      <c r="EVF1" s="6"/>
      <c r="EVG1" s="6"/>
      <c r="EVH1" s="6"/>
      <c r="EVI1" s="6"/>
      <c r="EVJ1" s="6"/>
      <c r="EVK1" s="6"/>
      <c r="EVL1" s="6"/>
      <c r="EVM1" s="6"/>
      <c r="EVN1" s="6"/>
      <c r="EVO1" s="6"/>
      <c r="EVP1" s="6"/>
      <c r="EVQ1" s="6"/>
      <c r="EVR1" s="6"/>
      <c r="EVS1" s="6"/>
      <c r="EVT1" s="6"/>
      <c r="EVU1" s="6"/>
      <c r="EVV1" s="6"/>
      <c r="EVW1" s="6"/>
      <c r="EVX1" s="6"/>
      <c r="EVY1" s="6"/>
      <c r="EVZ1" s="6"/>
      <c r="EWA1" s="6"/>
      <c r="EWB1" s="6"/>
      <c r="EWC1" s="6"/>
      <c r="EWD1" s="6"/>
      <c r="EWE1" s="6"/>
      <c r="EWF1" s="6"/>
      <c r="EWG1" s="6"/>
      <c r="EWH1" s="6"/>
      <c r="EWI1" s="6"/>
      <c r="EWJ1" s="6"/>
      <c r="EWK1" s="6"/>
      <c r="EWL1" s="6"/>
      <c r="EWM1" s="6"/>
      <c r="EWN1" s="6"/>
      <c r="EWO1" s="6"/>
      <c r="EWP1" s="6"/>
      <c r="EWQ1" s="6"/>
      <c r="EWR1" s="6"/>
      <c r="EWS1" s="6"/>
      <c r="EWT1" s="6"/>
      <c r="EWU1" s="6"/>
      <c r="EWV1" s="6"/>
      <c r="EWW1" s="6"/>
      <c r="EWX1" s="6"/>
      <c r="EWY1" s="6"/>
      <c r="EWZ1" s="6"/>
      <c r="EXA1" s="6"/>
      <c r="EXB1" s="6"/>
      <c r="EXC1" s="6"/>
      <c r="EXD1" s="6"/>
      <c r="EXE1" s="6"/>
      <c r="EXF1" s="6"/>
      <c r="EXG1" s="6"/>
      <c r="EXH1" s="6"/>
      <c r="EXI1" s="6"/>
      <c r="EXJ1" s="6"/>
      <c r="EXK1" s="6"/>
      <c r="EXL1" s="6"/>
      <c r="EXM1" s="6"/>
      <c r="EXN1" s="6"/>
      <c r="EXO1" s="6"/>
      <c r="EXP1" s="6"/>
      <c r="EXQ1" s="6"/>
      <c r="EXR1" s="6"/>
      <c r="EXS1" s="6"/>
      <c r="EXT1" s="6"/>
      <c r="EXU1" s="6"/>
      <c r="EXV1" s="6"/>
      <c r="EXW1" s="6"/>
      <c r="EXX1" s="6"/>
      <c r="EXY1" s="6"/>
      <c r="EXZ1" s="6"/>
      <c r="EYA1" s="6"/>
      <c r="EYB1" s="6"/>
      <c r="EYC1" s="6"/>
      <c r="EYD1" s="6"/>
      <c r="EYE1" s="6"/>
      <c r="EYF1" s="6"/>
      <c r="EYG1" s="6"/>
      <c r="EYH1" s="6"/>
      <c r="EYI1" s="6"/>
      <c r="EYJ1" s="6"/>
      <c r="EYK1" s="6"/>
      <c r="EYL1" s="6"/>
      <c r="EYM1" s="6"/>
      <c r="EYN1" s="6"/>
      <c r="EYO1" s="6"/>
      <c r="EYP1" s="6"/>
      <c r="EYQ1" s="6"/>
      <c r="EYR1" s="6"/>
      <c r="EYS1" s="6"/>
      <c r="EYT1" s="6"/>
      <c r="EYU1" s="6"/>
      <c r="EYV1" s="6"/>
      <c r="EYW1" s="6"/>
      <c r="EYX1" s="6"/>
      <c r="EYY1" s="6"/>
      <c r="EYZ1" s="6"/>
      <c r="EZA1" s="6"/>
      <c r="EZB1" s="6"/>
      <c r="EZC1" s="6"/>
      <c r="EZD1" s="6"/>
      <c r="EZE1" s="6"/>
      <c r="EZF1" s="6"/>
      <c r="EZG1" s="6"/>
      <c r="EZH1" s="6"/>
      <c r="EZI1" s="6"/>
      <c r="EZJ1" s="6"/>
      <c r="EZK1" s="6"/>
      <c r="EZL1" s="6"/>
      <c r="EZM1" s="6"/>
      <c r="EZN1" s="6"/>
      <c r="EZO1" s="6"/>
      <c r="EZP1" s="6"/>
      <c r="EZQ1" s="6"/>
      <c r="EZR1" s="6"/>
      <c r="EZS1" s="6"/>
      <c r="EZT1" s="6"/>
      <c r="EZU1" s="6"/>
      <c r="EZV1" s="6"/>
      <c r="EZW1" s="6"/>
      <c r="EZX1" s="6"/>
      <c r="EZY1" s="6"/>
      <c r="EZZ1" s="6"/>
      <c r="FAA1" s="6"/>
      <c r="FAB1" s="6"/>
      <c r="FAC1" s="6"/>
      <c r="FAD1" s="6"/>
      <c r="FAE1" s="6"/>
      <c r="FAF1" s="6"/>
      <c r="FAG1" s="6"/>
      <c r="FAH1" s="6"/>
      <c r="FAI1" s="6"/>
      <c r="FAJ1" s="6"/>
      <c r="FAK1" s="6"/>
      <c r="FAL1" s="6"/>
      <c r="FAM1" s="6"/>
      <c r="FAN1" s="6"/>
      <c r="FAO1" s="6"/>
      <c r="FAP1" s="6"/>
      <c r="FAQ1" s="6"/>
      <c r="FAR1" s="6"/>
      <c r="FAS1" s="6"/>
      <c r="FAT1" s="6"/>
      <c r="FAU1" s="6"/>
      <c r="FAV1" s="6"/>
      <c r="FAW1" s="6"/>
      <c r="FAX1" s="6"/>
      <c r="FAY1" s="6"/>
      <c r="FAZ1" s="6"/>
      <c r="FBA1" s="6"/>
      <c r="FBB1" s="6"/>
      <c r="FBC1" s="6"/>
      <c r="FBD1" s="6"/>
      <c r="FBE1" s="6"/>
      <c r="FBF1" s="6"/>
      <c r="FBG1" s="6"/>
      <c r="FBH1" s="6"/>
      <c r="FBI1" s="6"/>
      <c r="FBJ1" s="6"/>
      <c r="FBK1" s="6"/>
      <c r="FBL1" s="6"/>
      <c r="FBM1" s="6"/>
      <c r="FBN1" s="6"/>
      <c r="FBO1" s="6"/>
      <c r="FBP1" s="6"/>
      <c r="FBQ1" s="6"/>
      <c r="FBR1" s="6"/>
      <c r="FBS1" s="6"/>
      <c r="FBT1" s="6"/>
      <c r="FBU1" s="6"/>
      <c r="FBV1" s="6"/>
      <c r="FBW1" s="6"/>
      <c r="FBX1" s="6"/>
      <c r="FBY1" s="6"/>
      <c r="FBZ1" s="6"/>
      <c r="FCA1" s="6"/>
      <c r="FCB1" s="6"/>
      <c r="FCC1" s="6"/>
      <c r="FCD1" s="6"/>
      <c r="FCE1" s="6"/>
      <c r="FCF1" s="6"/>
      <c r="FCG1" s="6"/>
      <c r="FCH1" s="6"/>
      <c r="FCI1" s="6"/>
      <c r="FCJ1" s="6"/>
      <c r="FCK1" s="6"/>
      <c r="FCL1" s="6"/>
      <c r="FCM1" s="6"/>
      <c r="FCN1" s="6"/>
      <c r="FCO1" s="6"/>
      <c r="FCP1" s="6"/>
      <c r="FCQ1" s="6"/>
      <c r="FCR1" s="6"/>
      <c r="FCS1" s="6"/>
      <c r="FCT1" s="6"/>
      <c r="FCU1" s="6"/>
      <c r="FCV1" s="6"/>
      <c r="FCW1" s="6"/>
      <c r="FCX1" s="6"/>
      <c r="FCY1" s="6"/>
      <c r="FCZ1" s="6"/>
      <c r="FDA1" s="6"/>
      <c r="FDB1" s="6"/>
      <c r="FDC1" s="6"/>
      <c r="FDD1" s="6"/>
      <c r="FDE1" s="6"/>
      <c r="FDF1" s="6"/>
      <c r="FDG1" s="6"/>
      <c r="FDH1" s="6"/>
      <c r="FDI1" s="6"/>
      <c r="FDJ1" s="6"/>
      <c r="FDK1" s="6"/>
      <c r="FDL1" s="6"/>
      <c r="FDM1" s="6"/>
      <c r="FDN1" s="6"/>
      <c r="FDO1" s="6"/>
      <c r="FDP1" s="6"/>
      <c r="FDQ1" s="6"/>
      <c r="FDR1" s="6"/>
      <c r="FDS1" s="6"/>
      <c r="FDT1" s="6"/>
      <c r="FDU1" s="6"/>
      <c r="FDV1" s="6"/>
      <c r="FDW1" s="6"/>
      <c r="FDX1" s="6"/>
      <c r="FDY1" s="6"/>
      <c r="FDZ1" s="6"/>
      <c r="FEA1" s="6"/>
      <c r="FEB1" s="6"/>
      <c r="FEC1" s="6"/>
      <c r="FED1" s="6"/>
      <c r="FEE1" s="6"/>
      <c r="FEF1" s="6"/>
      <c r="FEG1" s="6"/>
      <c r="FEH1" s="6"/>
      <c r="FEI1" s="6"/>
      <c r="FEJ1" s="6"/>
      <c r="FEK1" s="6"/>
      <c r="FEL1" s="6"/>
      <c r="FEM1" s="6"/>
      <c r="FEN1" s="6"/>
      <c r="FEO1" s="6"/>
      <c r="FEP1" s="6"/>
      <c r="FEQ1" s="6"/>
      <c r="FER1" s="6"/>
      <c r="FES1" s="6"/>
      <c r="FET1" s="6"/>
      <c r="FEU1" s="6"/>
      <c r="FEV1" s="6"/>
      <c r="FEW1" s="6"/>
      <c r="FEX1" s="6"/>
      <c r="FEY1" s="6"/>
      <c r="FEZ1" s="6"/>
      <c r="FFA1" s="6"/>
      <c r="FFB1" s="6"/>
      <c r="FFC1" s="6"/>
      <c r="FFD1" s="6"/>
      <c r="FFE1" s="6"/>
      <c r="FFF1" s="6"/>
      <c r="FFG1" s="6"/>
      <c r="FFH1" s="6"/>
      <c r="FFI1" s="6"/>
      <c r="FFJ1" s="6"/>
      <c r="FFK1" s="6"/>
      <c r="FFL1" s="6"/>
      <c r="FFM1" s="6"/>
      <c r="FFN1" s="6"/>
      <c r="FFO1" s="6"/>
      <c r="FFP1" s="6"/>
      <c r="FFQ1" s="6"/>
      <c r="FFR1" s="6"/>
      <c r="FFS1" s="6"/>
      <c r="FFT1" s="6"/>
      <c r="FFU1" s="6"/>
      <c r="FFV1" s="6"/>
      <c r="FFW1" s="6"/>
      <c r="FFX1" s="6"/>
      <c r="FFY1" s="6"/>
      <c r="FFZ1" s="6"/>
      <c r="FGA1" s="6"/>
      <c r="FGB1" s="6"/>
      <c r="FGC1" s="6"/>
      <c r="FGD1" s="6"/>
      <c r="FGE1" s="6"/>
      <c r="FGF1" s="6"/>
      <c r="FGG1" s="6"/>
      <c r="FGH1" s="6"/>
      <c r="FGI1" s="6"/>
      <c r="FGJ1" s="6"/>
      <c r="FGK1" s="6"/>
      <c r="FGL1" s="6"/>
      <c r="FGM1" s="6"/>
      <c r="FGN1" s="6"/>
      <c r="FGO1" s="6"/>
      <c r="FGP1" s="6"/>
      <c r="FGQ1" s="6"/>
      <c r="FGR1" s="6"/>
      <c r="FGS1" s="6"/>
      <c r="FGT1" s="6"/>
      <c r="FGU1" s="6"/>
      <c r="FGV1" s="6"/>
      <c r="FGW1" s="6"/>
      <c r="FGX1" s="6"/>
      <c r="FGY1" s="6"/>
      <c r="FGZ1" s="6"/>
      <c r="FHA1" s="6"/>
      <c r="FHB1" s="6"/>
      <c r="FHC1" s="6"/>
      <c r="FHD1" s="6"/>
      <c r="FHE1" s="6"/>
      <c r="FHF1" s="6"/>
      <c r="FHG1" s="6"/>
      <c r="FHH1" s="6"/>
      <c r="FHI1" s="6"/>
      <c r="FHJ1" s="6"/>
      <c r="FHK1" s="6"/>
      <c r="FHL1" s="6"/>
      <c r="FHM1" s="6"/>
      <c r="FHN1" s="6"/>
      <c r="FHO1" s="6"/>
      <c r="FHP1" s="6"/>
      <c r="FHQ1" s="6"/>
      <c r="FHR1" s="6"/>
      <c r="FHS1" s="6"/>
      <c r="FHT1" s="6"/>
      <c r="FHU1" s="6"/>
      <c r="FHV1" s="6"/>
      <c r="FHW1" s="6"/>
      <c r="FHX1" s="6"/>
      <c r="FHY1" s="6"/>
      <c r="FHZ1" s="6"/>
      <c r="FIA1" s="6"/>
      <c r="FIB1" s="6"/>
      <c r="FIC1" s="6"/>
      <c r="FID1" s="6"/>
      <c r="FIE1" s="6"/>
      <c r="FIF1" s="6"/>
      <c r="FIG1" s="6"/>
      <c r="FIH1" s="6"/>
      <c r="FII1" s="6"/>
      <c r="FIJ1" s="6"/>
      <c r="FIK1" s="6"/>
      <c r="FIL1" s="6"/>
      <c r="FIM1" s="6"/>
      <c r="FIN1" s="6"/>
      <c r="FIO1" s="6"/>
      <c r="FIP1" s="6"/>
      <c r="FIQ1" s="6"/>
      <c r="FIR1" s="6"/>
      <c r="FIS1" s="6"/>
      <c r="FIT1" s="6"/>
      <c r="FIU1" s="6"/>
      <c r="FIV1" s="6"/>
      <c r="FIW1" s="6"/>
      <c r="FIX1" s="6"/>
      <c r="FIY1" s="6"/>
      <c r="FIZ1" s="6"/>
      <c r="FJA1" s="6"/>
      <c r="FJB1" s="6"/>
      <c r="FJC1" s="6"/>
      <c r="FJD1" s="6"/>
      <c r="FJE1" s="6"/>
      <c r="FJF1" s="6"/>
      <c r="FJG1" s="6"/>
      <c r="FJH1" s="6"/>
      <c r="FJI1" s="6"/>
      <c r="FJJ1" s="6"/>
      <c r="FJK1" s="6"/>
      <c r="FJL1" s="6"/>
      <c r="FJM1" s="6"/>
      <c r="FJN1" s="6"/>
      <c r="FJO1" s="6"/>
      <c r="FJP1" s="6"/>
      <c r="FJQ1" s="6"/>
      <c r="FJR1" s="6"/>
      <c r="FJS1" s="6"/>
      <c r="FJT1" s="6"/>
      <c r="FJU1" s="6"/>
      <c r="FJV1" s="6"/>
      <c r="FJW1" s="6"/>
      <c r="FJX1" s="6"/>
      <c r="FJY1" s="6"/>
      <c r="FJZ1" s="6"/>
      <c r="FKA1" s="6"/>
      <c r="FKB1" s="6"/>
      <c r="FKC1" s="6"/>
      <c r="FKD1" s="6"/>
      <c r="FKE1" s="6"/>
      <c r="FKF1" s="6"/>
      <c r="FKG1" s="6"/>
      <c r="FKH1" s="6"/>
      <c r="FKI1" s="6"/>
      <c r="FKJ1" s="6"/>
      <c r="FKK1" s="6"/>
      <c r="FKL1" s="6"/>
      <c r="FKM1" s="6"/>
      <c r="FKN1" s="6"/>
      <c r="FKO1" s="6"/>
      <c r="FKP1" s="6"/>
      <c r="FKQ1" s="6"/>
      <c r="FKR1" s="6"/>
      <c r="FKS1" s="6"/>
      <c r="FKT1" s="6"/>
      <c r="FKU1" s="6"/>
      <c r="FKV1" s="6"/>
      <c r="FKW1" s="6"/>
      <c r="FKX1" s="6"/>
      <c r="FKY1" s="6"/>
      <c r="FKZ1" s="6"/>
      <c r="FLA1" s="6"/>
      <c r="FLB1" s="6"/>
      <c r="FLC1" s="6"/>
      <c r="FLD1" s="6"/>
      <c r="FLE1" s="6"/>
      <c r="FLF1" s="6"/>
      <c r="FLG1" s="6"/>
      <c r="FLH1" s="6"/>
      <c r="FLI1" s="6"/>
      <c r="FLJ1" s="6"/>
      <c r="FLK1" s="6"/>
      <c r="FLL1" s="6"/>
      <c r="FLM1" s="6"/>
      <c r="FLN1" s="6"/>
      <c r="FLO1" s="6"/>
      <c r="FLP1" s="6"/>
      <c r="FLQ1" s="6"/>
      <c r="FLR1" s="6"/>
      <c r="FLS1" s="6"/>
      <c r="FLT1" s="6"/>
      <c r="FLU1" s="6"/>
      <c r="FLV1" s="6"/>
      <c r="FLW1" s="6"/>
      <c r="FLX1" s="6"/>
      <c r="FLY1" s="6"/>
      <c r="FLZ1" s="6"/>
      <c r="FMA1" s="6"/>
      <c r="FMB1" s="6"/>
      <c r="FMC1" s="6"/>
      <c r="FMD1" s="6"/>
      <c r="FME1" s="6"/>
      <c r="FMF1" s="6"/>
      <c r="FMG1" s="6"/>
      <c r="FMH1" s="6"/>
      <c r="FMI1" s="6"/>
      <c r="FMJ1" s="6"/>
      <c r="FMK1" s="6"/>
      <c r="FML1" s="6"/>
      <c r="FMM1" s="6"/>
      <c r="FMN1" s="6"/>
      <c r="FMO1" s="6"/>
      <c r="FMP1" s="6"/>
      <c r="FMQ1" s="6"/>
      <c r="FMR1" s="6"/>
      <c r="FMS1" s="6"/>
      <c r="FMT1" s="6"/>
      <c r="FMU1" s="6"/>
      <c r="FMV1" s="6"/>
      <c r="FMW1" s="6"/>
      <c r="FMX1" s="6"/>
      <c r="FMY1" s="6"/>
      <c r="FMZ1" s="6"/>
      <c r="FNA1" s="6"/>
      <c r="FNB1" s="6"/>
      <c r="FNC1" s="6"/>
      <c r="FND1" s="6"/>
      <c r="FNE1" s="6"/>
      <c r="FNF1" s="6"/>
      <c r="FNG1" s="6"/>
      <c r="FNH1" s="6"/>
      <c r="FNI1" s="6"/>
      <c r="FNJ1" s="6"/>
      <c r="FNK1" s="6"/>
      <c r="FNL1" s="6"/>
      <c r="FNM1" s="6"/>
      <c r="FNN1" s="6"/>
      <c r="FNO1" s="6"/>
      <c r="FNP1" s="6"/>
      <c r="FNQ1" s="6"/>
      <c r="FNR1" s="6"/>
      <c r="FNS1" s="6"/>
      <c r="FNT1" s="6"/>
      <c r="FNU1" s="6"/>
      <c r="FNV1" s="6"/>
      <c r="FNW1" s="6"/>
      <c r="FNX1" s="6"/>
      <c r="FNY1" s="6"/>
      <c r="FNZ1" s="6"/>
      <c r="FOA1" s="6"/>
      <c r="FOB1" s="6"/>
      <c r="FOC1" s="6"/>
      <c r="FOD1" s="6"/>
      <c r="FOE1" s="6"/>
      <c r="FOF1" s="6"/>
      <c r="FOG1" s="6"/>
      <c r="FOH1" s="6"/>
      <c r="FOI1" s="6"/>
      <c r="FOJ1" s="6"/>
      <c r="FOK1" s="6"/>
      <c r="FOL1" s="6"/>
      <c r="FOM1" s="6"/>
      <c r="FON1" s="6"/>
      <c r="FOO1" s="6"/>
      <c r="FOP1" s="6"/>
      <c r="FOQ1" s="6"/>
      <c r="FOR1" s="6"/>
      <c r="FOS1" s="6"/>
      <c r="FOT1" s="6"/>
      <c r="FOU1" s="6"/>
      <c r="FOV1" s="6"/>
      <c r="FOW1" s="6"/>
      <c r="FOX1" s="6"/>
      <c r="FOY1" s="6"/>
      <c r="FOZ1" s="6"/>
      <c r="FPA1" s="6"/>
      <c r="FPB1" s="6"/>
      <c r="FPC1" s="6"/>
      <c r="FPD1" s="6"/>
      <c r="FPE1" s="6"/>
      <c r="FPF1" s="6"/>
      <c r="FPG1" s="6"/>
      <c r="FPH1" s="6"/>
      <c r="FPI1" s="6"/>
      <c r="FPJ1" s="6"/>
      <c r="FPK1" s="6"/>
      <c r="FPL1" s="6"/>
      <c r="FPM1" s="6"/>
      <c r="FPN1" s="6"/>
      <c r="FPO1" s="6"/>
      <c r="FPP1" s="6"/>
      <c r="FPQ1" s="6"/>
      <c r="FPR1" s="6"/>
      <c r="FPS1" s="6"/>
      <c r="FPT1" s="6"/>
      <c r="FPU1" s="6"/>
      <c r="FPV1" s="6"/>
      <c r="FPW1" s="6"/>
      <c r="FPX1" s="6"/>
      <c r="FPY1" s="6"/>
      <c r="FPZ1" s="6"/>
      <c r="FQA1" s="6"/>
      <c r="FQB1" s="6"/>
      <c r="FQC1" s="6"/>
      <c r="FQD1" s="6"/>
      <c r="FQE1" s="6"/>
      <c r="FQF1" s="6"/>
      <c r="FQG1" s="6"/>
      <c r="FQH1" s="6"/>
      <c r="FQI1" s="6"/>
      <c r="FQJ1" s="6"/>
      <c r="FQK1" s="6"/>
      <c r="FQL1" s="6"/>
      <c r="FQM1" s="6"/>
      <c r="FQN1" s="6"/>
      <c r="FQO1" s="6"/>
      <c r="FQP1" s="6"/>
      <c r="FQQ1" s="6"/>
      <c r="FQR1" s="6"/>
      <c r="FQS1" s="6"/>
      <c r="FQT1" s="6"/>
      <c r="FQU1" s="6"/>
      <c r="FQV1" s="6"/>
      <c r="FQW1" s="6"/>
      <c r="FQX1" s="6"/>
      <c r="FQY1" s="6"/>
      <c r="FQZ1" s="6"/>
      <c r="FRA1" s="6"/>
      <c r="FRB1" s="6"/>
      <c r="FRC1" s="6"/>
      <c r="FRD1" s="6"/>
      <c r="FRE1" s="6"/>
      <c r="FRF1" s="6"/>
      <c r="FRG1" s="6"/>
      <c r="FRH1" s="6"/>
      <c r="FRI1" s="6"/>
      <c r="FRJ1" s="6"/>
      <c r="FRK1" s="6"/>
      <c r="FRL1" s="6"/>
      <c r="FRM1" s="6"/>
      <c r="FRN1" s="6"/>
      <c r="FRO1" s="6"/>
      <c r="FRP1" s="6"/>
      <c r="FRQ1" s="6"/>
      <c r="FRR1" s="6"/>
      <c r="FRS1" s="6"/>
      <c r="FRT1" s="6"/>
      <c r="FRU1" s="6"/>
      <c r="FRV1" s="6"/>
      <c r="FRW1" s="6"/>
      <c r="FRX1" s="6"/>
      <c r="FRY1" s="6"/>
      <c r="FRZ1" s="6"/>
      <c r="FSA1" s="6"/>
      <c r="FSB1" s="6"/>
      <c r="FSC1" s="6"/>
      <c r="FSD1" s="6"/>
      <c r="FSE1" s="6"/>
      <c r="FSF1" s="6"/>
      <c r="FSG1" s="6"/>
      <c r="FSH1" s="6"/>
      <c r="FSI1" s="6"/>
      <c r="FSJ1" s="6"/>
      <c r="FSK1" s="6"/>
      <c r="FSL1" s="6"/>
      <c r="FSM1" s="6"/>
      <c r="FSN1" s="6"/>
      <c r="FSO1" s="6"/>
      <c r="FSP1" s="6"/>
      <c r="FSQ1" s="6"/>
      <c r="FSR1" s="6"/>
      <c r="FSS1" s="6"/>
      <c r="FST1" s="6"/>
      <c r="FSU1" s="6"/>
      <c r="FSV1" s="6"/>
      <c r="FSW1" s="6"/>
      <c r="FSX1" s="6"/>
      <c r="FSY1" s="6"/>
      <c r="FSZ1" s="6"/>
      <c r="FTA1" s="6"/>
      <c r="FTB1" s="6"/>
      <c r="FTC1" s="6"/>
      <c r="FTD1" s="6"/>
      <c r="FTE1" s="6"/>
      <c r="FTF1" s="6"/>
      <c r="FTG1" s="6"/>
      <c r="FTH1" s="6"/>
      <c r="FTI1" s="6"/>
      <c r="FTJ1" s="6"/>
      <c r="FTK1" s="6"/>
      <c r="FTL1" s="6"/>
      <c r="FTM1" s="6"/>
      <c r="FTN1" s="6"/>
      <c r="FTO1" s="6"/>
      <c r="FTP1" s="6"/>
      <c r="FTQ1" s="6"/>
      <c r="FTR1" s="6"/>
      <c r="FTS1" s="6"/>
      <c r="FTT1" s="6"/>
      <c r="FTU1" s="6"/>
      <c r="FTV1" s="6"/>
      <c r="FTW1" s="6"/>
      <c r="FTX1" s="6"/>
      <c r="FTY1" s="6"/>
      <c r="FTZ1" s="6"/>
      <c r="FUA1" s="6"/>
      <c r="FUB1" s="6"/>
      <c r="FUC1" s="6"/>
      <c r="FUD1" s="6"/>
      <c r="FUE1" s="6"/>
      <c r="FUF1" s="6"/>
      <c r="FUG1" s="6"/>
      <c r="FUH1" s="6"/>
      <c r="FUI1" s="6"/>
      <c r="FUJ1" s="6"/>
      <c r="FUK1" s="6"/>
      <c r="FUL1" s="6"/>
      <c r="FUM1" s="6"/>
      <c r="FUN1" s="6"/>
      <c r="FUO1" s="6"/>
      <c r="FUP1" s="6"/>
      <c r="FUQ1" s="6"/>
      <c r="FUR1" s="6"/>
      <c r="FUS1" s="6"/>
      <c r="FUT1" s="6"/>
      <c r="FUU1" s="6"/>
      <c r="FUV1" s="6"/>
      <c r="FUW1" s="6"/>
      <c r="FUX1" s="6"/>
      <c r="FUY1" s="6"/>
      <c r="FUZ1" s="6"/>
      <c r="FVA1" s="6"/>
      <c r="FVB1" s="6"/>
      <c r="FVC1" s="6"/>
      <c r="FVD1" s="6"/>
      <c r="FVE1" s="6"/>
      <c r="FVF1" s="6"/>
      <c r="FVG1" s="6"/>
      <c r="FVH1" s="6"/>
      <c r="FVI1" s="6"/>
      <c r="FVJ1" s="6"/>
      <c r="FVK1" s="6"/>
      <c r="FVL1" s="6"/>
      <c r="FVM1" s="6"/>
      <c r="FVN1" s="6"/>
      <c r="FVO1" s="6"/>
      <c r="FVP1" s="6"/>
      <c r="FVQ1" s="6"/>
      <c r="FVR1" s="6"/>
      <c r="FVS1" s="6"/>
      <c r="FVT1" s="6"/>
      <c r="FVU1" s="6"/>
      <c r="FVV1" s="6"/>
      <c r="FVW1" s="6"/>
      <c r="FVX1" s="6"/>
      <c r="FVY1" s="6"/>
      <c r="FVZ1" s="6"/>
      <c r="FWA1" s="6"/>
      <c r="FWB1" s="6"/>
      <c r="FWC1" s="6"/>
      <c r="FWD1" s="6"/>
      <c r="FWE1" s="6"/>
      <c r="FWF1" s="6"/>
      <c r="FWG1" s="6"/>
      <c r="FWH1" s="6"/>
      <c r="FWI1" s="6"/>
      <c r="FWJ1" s="6"/>
      <c r="FWK1" s="6"/>
      <c r="FWL1" s="6"/>
      <c r="FWM1" s="6"/>
      <c r="FWN1" s="6"/>
      <c r="FWO1" s="6"/>
      <c r="FWP1" s="6"/>
      <c r="FWQ1" s="6"/>
      <c r="FWR1" s="6"/>
      <c r="FWS1" s="6"/>
      <c r="FWT1" s="6"/>
      <c r="FWU1" s="6"/>
      <c r="FWV1" s="6"/>
      <c r="FWW1" s="6"/>
      <c r="FWX1" s="6"/>
      <c r="FWY1" s="6"/>
      <c r="FWZ1" s="6"/>
      <c r="FXA1" s="6"/>
      <c r="FXB1" s="6"/>
      <c r="FXC1" s="6"/>
      <c r="FXD1" s="6"/>
      <c r="FXE1" s="6"/>
      <c r="FXF1" s="6"/>
      <c r="FXG1" s="6"/>
      <c r="FXH1" s="6"/>
      <c r="FXI1" s="6"/>
      <c r="FXJ1" s="6"/>
      <c r="FXK1" s="6"/>
      <c r="FXL1" s="6"/>
      <c r="FXM1" s="6"/>
      <c r="FXN1" s="6"/>
      <c r="FXO1" s="6"/>
      <c r="FXP1" s="6"/>
      <c r="FXQ1" s="6"/>
      <c r="FXR1" s="6"/>
      <c r="FXS1" s="6"/>
      <c r="FXT1" s="6"/>
      <c r="FXU1" s="6"/>
      <c r="FXV1" s="6"/>
      <c r="FXW1" s="6"/>
      <c r="FXX1" s="6"/>
      <c r="FXY1" s="6"/>
      <c r="FXZ1" s="6"/>
      <c r="FYA1" s="6"/>
      <c r="FYB1" s="6"/>
      <c r="FYC1" s="6"/>
      <c r="FYD1" s="6"/>
      <c r="FYE1" s="6"/>
      <c r="FYF1" s="6"/>
      <c r="FYG1" s="6"/>
      <c r="FYH1" s="6"/>
      <c r="FYI1" s="6"/>
      <c r="FYJ1" s="6"/>
      <c r="FYK1" s="6"/>
      <c r="FYL1" s="6"/>
      <c r="FYM1" s="6"/>
      <c r="FYN1" s="6"/>
      <c r="FYO1" s="6"/>
      <c r="FYP1" s="6"/>
      <c r="FYQ1" s="6"/>
      <c r="FYR1" s="6"/>
      <c r="FYS1" s="6"/>
      <c r="FYT1" s="6"/>
      <c r="FYU1" s="6"/>
      <c r="FYV1" s="6"/>
      <c r="FYW1" s="6"/>
      <c r="FYX1" s="6"/>
      <c r="FYY1" s="6"/>
      <c r="FYZ1" s="6"/>
      <c r="FZA1" s="6"/>
      <c r="FZB1" s="6"/>
      <c r="FZC1" s="6"/>
      <c r="FZD1" s="6"/>
      <c r="FZE1" s="6"/>
      <c r="FZF1" s="6"/>
      <c r="FZG1" s="6"/>
      <c r="FZH1" s="6"/>
      <c r="FZI1" s="6"/>
      <c r="FZJ1" s="6"/>
      <c r="FZK1" s="6"/>
      <c r="FZL1" s="6"/>
      <c r="FZM1" s="6"/>
      <c r="FZN1" s="6"/>
      <c r="FZO1" s="6"/>
      <c r="FZP1" s="6"/>
      <c r="FZQ1" s="6"/>
      <c r="FZR1" s="6"/>
      <c r="FZS1" s="6"/>
      <c r="FZT1" s="6"/>
      <c r="FZU1" s="6"/>
      <c r="FZV1" s="6"/>
      <c r="FZW1" s="6"/>
      <c r="FZX1" s="6"/>
      <c r="FZY1" s="6"/>
      <c r="FZZ1" s="6"/>
      <c r="GAA1" s="6"/>
      <c r="GAB1" s="6"/>
      <c r="GAC1" s="6"/>
      <c r="GAD1" s="6"/>
      <c r="GAE1" s="6"/>
      <c r="GAF1" s="6"/>
      <c r="GAG1" s="6"/>
      <c r="GAH1" s="6"/>
      <c r="GAI1" s="6"/>
      <c r="GAJ1" s="6"/>
      <c r="GAK1" s="6"/>
      <c r="GAL1" s="6"/>
      <c r="GAM1" s="6"/>
      <c r="GAN1" s="6"/>
      <c r="GAO1" s="6"/>
      <c r="GAP1" s="6"/>
      <c r="GAQ1" s="6"/>
      <c r="GAR1" s="6"/>
      <c r="GAS1" s="6"/>
      <c r="GAT1" s="6"/>
      <c r="GAU1" s="6"/>
      <c r="GAV1" s="6"/>
      <c r="GAW1" s="6"/>
      <c r="GAX1" s="6"/>
      <c r="GAY1" s="6"/>
      <c r="GAZ1" s="6"/>
      <c r="GBA1" s="6"/>
      <c r="GBB1" s="6"/>
      <c r="GBC1" s="6"/>
      <c r="GBD1" s="6"/>
      <c r="GBE1" s="6"/>
      <c r="GBF1" s="6"/>
      <c r="GBG1" s="6"/>
      <c r="GBH1" s="6"/>
      <c r="GBI1" s="6"/>
      <c r="GBJ1" s="6"/>
      <c r="GBK1" s="6"/>
      <c r="GBL1" s="6"/>
      <c r="GBM1" s="6"/>
      <c r="GBN1" s="6"/>
      <c r="GBO1" s="6"/>
      <c r="GBP1" s="6"/>
      <c r="GBQ1" s="6"/>
      <c r="GBR1" s="6"/>
      <c r="GBS1" s="6"/>
      <c r="GBT1" s="6"/>
      <c r="GBU1" s="6"/>
      <c r="GBV1" s="6"/>
      <c r="GBW1" s="6"/>
      <c r="GBX1" s="6"/>
      <c r="GBY1" s="6"/>
      <c r="GBZ1" s="6"/>
      <c r="GCA1" s="6"/>
      <c r="GCB1" s="6"/>
      <c r="GCC1" s="6"/>
      <c r="GCD1" s="6"/>
      <c r="GCE1" s="6"/>
      <c r="GCF1" s="6"/>
      <c r="GCG1" s="6"/>
      <c r="GCH1" s="6"/>
      <c r="GCI1" s="6"/>
      <c r="GCJ1" s="6"/>
      <c r="GCK1" s="6"/>
      <c r="GCL1" s="6"/>
      <c r="GCM1" s="6"/>
      <c r="GCN1" s="6"/>
      <c r="GCO1" s="6"/>
      <c r="GCP1" s="6"/>
      <c r="GCQ1" s="6"/>
      <c r="GCR1" s="6"/>
      <c r="GCS1" s="6"/>
      <c r="GCT1" s="6"/>
      <c r="GCU1" s="6"/>
      <c r="GCV1" s="6"/>
      <c r="GCW1" s="6"/>
      <c r="GCX1" s="6"/>
      <c r="GCY1" s="6"/>
      <c r="GCZ1" s="6"/>
      <c r="GDA1" s="6"/>
      <c r="GDB1" s="6"/>
      <c r="GDC1" s="6"/>
      <c r="GDD1" s="6"/>
      <c r="GDE1" s="6"/>
      <c r="GDF1" s="6"/>
      <c r="GDG1" s="6"/>
      <c r="GDH1" s="6"/>
      <c r="GDI1" s="6"/>
      <c r="GDJ1" s="6"/>
      <c r="GDK1" s="6"/>
      <c r="GDL1" s="6"/>
      <c r="GDM1" s="6"/>
      <c r="GDN1" s="6"/>
      <c r="GDO1" s="6"/>
      <c r="GDP1" s="6"/>
      <c r="GDQ1" s="6"/>
      <c r="GDR1" s="6"/>
      <c r="GDS1" s="6"/>
      <c r="GDT1" s="6"/>
      <c r="GDU1" s="6"/>
      <c r="GDV1" s="6"/>
      <c r="GDW1" s="6"/>
      <c r="GDX1" s="6"/>
      <c r="GDY1" s="6"/>
      <c r="GDZ1" s="6"/>
      <c r="GEA1" s="6"/>
      <c r="GEB1" s="6"/>
      <c r="GEC1" s="6"/>
      <c r="GED1" s="6"/>
      <c r="GEE1" s="6"/>
      <c r="GEF1" s="6"/>
      <c r="GEG1" s="6"/>
      <c r="GEH1" s="6"/>
      <c r="GEI1" s="6"/>
      <c r="GEJ1" s="6"/>
      <c r="GEK1" s="6"/>
      <c r="GEL1" s="6"/>
      <c r="GEM1" s="6"/>
      <c r="GEN1" s="6"/>
      <c r="GEO1" s="6"/>
      <c r="GEP1" s="6"/>
      <c r="GEQ1" s="6"/>
      <c r="GER1" s="6"/>
      <c r="GES1" s="6"/>
      <c r="GET1" s="6"/>
      <c r="GEU1" s="6"/>
      <c r="GEV1" s="6"/>
      <c r="GEW1" s="6"/>
      <c r="GEX1" s="6"/>
      <c r="GEY1" s="6"/>
      <c r="GEZ1" s="6"/>
      <c r="GFA1" s="6"/>
      <c r="GFB1" s="6"/>
      <c r="GFC1" s="6"/>
      <c r="GFD1" s="6"/>
      <c r="GFE1" s="6"/>
      <c r="GFF1" s="6"/>
      <c r="GFG1" s="6"/>
      <c r="GFH1" s="6"/>
      <c r="GFI1" s="6"/>
      <c r="GFJ1" s="6"/>
      <c r="GFK1" s="6"/>
      <c r="GFL1" s="6"/>
      <c r="GFM1" s="6"/>
      <c r="GFN1" s="6"/>
      <c r="GFO1" s="6"/>
      <c r="GFP1" s="6"/>
      <c r="GFQ1" s="6"/>
      <c r="GFR1" s="6"/>
      <c r="GFS1" s="6"/>
      <c r="GFT1" s="6"/>
      <c r="GFU1" s="6"/>
      <c r="GFV1" s="6"/>
      <c r="GFW1" s="6"/>
      <c r="GFX1" s="6"/>
      <c r="GFY1" s="6"/>
      <c r="GFZ1" s="6"/>
      <c r="GGA1" s="6"/>
      <c r="GGB1" s="6"/>
      <c r="GGC1" s="6"/>
      <c r="GGD1" s="6"/>
      <c r="GGE1" s="6"/>
      <c r="GGF1" s="6"/>
      <c r="GGG1" s="6"/>
      <c r="GGH1" s="6"/>
      <c r="GGI1" s="6"/>
      <c r="GGJ1" s="6"/>
      <c r="GGK1" s="6"/>
      <c r="GGL1" s="6"/>
      <c r="GGM1" s="6"/>
      <c r="GGN1" s="6"/>
      <c r="GGO1" s="6"/>
      <c r="GGP1" s="6"/>
      <c r="GGQ1" s="6"/>
      <c r="GGR1" s="6"/>
      <c r="GGS1" s="6"/>
      <c r="GGT1" s="6"/>
      <c r="GGU1" s="6"/>
      <c r="GGV1" s="6"/>
      <c r="GGW1" s="6"/>
      <c r="GGX1" s="6"/>
      <c r="GGY1" s="6"/>
      <c r="GGZ1" s="6"/>
      <c r="GHA1" s="6"/>
      <c r="GHB1" s="6"/>
      <c r="GHC1" s="6"/>
      <c r="GHD1" s="6"/>
      <c r="GHE1" s="6"/>
      <c r="GHF1" s="6"/>
      <c r="GHG1" s="6"/>
      <c r="GHH1" s="6"/>
      <c r="GHI1" s="6"/>
      <c r="GHJ1" s="6"/>
      <c r="GHK1" s="6"/>
      <c r="GHL1" s="6"/>
      <c r="GHM1" s="6"/>
      <c r="GHN1" s="6"/>
      <c r="GHO1" s="6"/>
      <c r="GHP1" s="6"/>
      <c r="GHQ1" s="6"/>
      <c r="GHR1" s="6"/>
      <c r="GHS1" s="6"/>
      <c r="GHT1" s="6"/>
      <c r="GHU1" s="6"/>
      <c r="GHV1" s="6"/>
      <c r="GHW1" s="6"/>
      <c r="GHX1" s="6"/>
      <c r="GHY1" s="6"/>
      <c r="GHZ1" s="6"/>
      <c r="GIA1" s="6"/>
      <c r="GIB1" s="6"/>
      <c r="GIC1" s="6"/>
      <c r="GID1" s="6"/>
      <c r="GIE1" s="6"/>
      <c r="GIF1" s="6"/>
      <c r="GIG1" s="6"/>
      <c r="GIH1" s="6"/>
      <c r="GII1" s="6"/>
      <c r="GIJ1" s="6"/>
      <c r="GIK1" s="6"/>
      <c r="GIL1" s="6"/>
      <c r="GIM1" s="6"/>
      <c r="GIN1" s="6"/>
      <c r="GIO1" s="6"/>
      <c r="GIP1" s="6"/>
      <c r="GIQ1" s="6"/>
      <c r="GIR1" s="6"/>
      <c r="GIS1" s="6"/>
      <c r="GIT1" s="6"/>
      <c r="GIU1" s="6"/>
      <c r="GIV1" s="6"/>
      <c r="GIW1" s="6"/>
      <c r="GIX1" s="6"/>
      <c r="GIY1" s="6"/>
      <c r="GIZ1" s="6"/>
      <c r="GJA1" s="6"/>
      <c r="GJB1" s="6"/>
      <c r="GJC1" s="6"/>
      <c r="GJD1" s="6"/>
      <c r="GJE1" s="6"/>
      <c r="GJF1" s="6"/>
      <c r="GJG1" s="6"/>
      <c r="GJH1" s="6"/>
      <c r="GJI1" s="6"/>
      <c r="GJJ1" s="6"/>
      <c r="GJK1" s="6"/>
      <c r="GJL1" s="6"/>
      <c r="GJM1" s="6"/>
      <c r="GJN1" s="6"/>
      <c r="GJO1" s="6"/>
      <c r="GJP1" s="6"/>
      <c r="GJQ1" s="6"/>
      <c r="GJR1" s="6"/>
      <c r="GJS1" s="6"/>
      <c r="GJT1" s="6"/>
      <c r="GJU1" s="6"/>
      <c r="GJV1" s="6"/>
      <c r="GJW1" s="6"/>
      <c r="GJX1" s="6"/>
      <c r="GJY1" s="6"/>
      <c r="GJZ1" s="6"/>
      <c r="GKA1" s="6"/>
      <c r="GKB1" s="6"/>
      <c r="GKC1" s="6"/>
      <c r="GKD1" s="6"/>
      <c r="GKE1" s="6"/>
      <c r="GKF1" s="6"/>
      <c r="GKG1" s="6"/>
      <c r="GKH1" s="6"/>
      <c r="GKI1" s="6"/>
      <c r="GKJ1" s="6"/>
      <c r="GKK1" s="6"/>
      <c r="GKL1" s="6"/>
      <c r="GKM1" s="6"/>
      <c r="GKN1" s="6"/>
      <c r="GKO1" s="6"/>
      <c r="GKP1" s="6"/>
      <c r="GKQ1" s="6"/>
      <c r="GKR1" s="6"/>
      <c r="GKS1" s="6"/>
      <c r="GKT1" s="6"/>
      <c r="GKU1" s="6"/>
      <c r="GKV1" s="6"/>
      <c r="GKW1" s="6"/>
      <c r="GKX1" s="6"/>
      <c r="GKY1" s="6"/>
      <c r="GKZ1" s="6"/>
      <c r="GLA1" s="6"/>
      <c r="GLB1" s="6"/>
      <c r="GLC1" s="6"/>
      <c r="GLD1" s="6"/>
      <c r="GLE1" s="6"/>
      <c r="GLF1" s="6"/>
      <c r="GLG1" s="6"/>
      <c r="GLH1" s="6"/>
      <c r="GLI1" s="6"/>
      <c r="GLJ1" s="6"/>
      <c r="GLK1" s="6"/>
      <c r="GLL1" s="6"/>
      <c r="GLM1" s="6"/>
      <c r="GLN1" s="6"/>
      <c r="GLO1" s="6"/>
      <c r="GLP1" s="6"/>
      <c r="GLQ1" s="6"/>
      <c r="GLR1" s="6"/>
      <c r="GLS1" s="6"/>
      <c r="GLT1" s="6"/>
      <c r="GLU1" s="6"/>
      <c r="GLV1" s="6"/>
      <c r="GLW1" s="6"/>
      <c r="GLX1" s="6"/>
      <c r="GLY1" s="6"/>
      <c r="GLZ1" s="6"/>
      <c r="GMA1" s="6"/>
      <c r="GMB1" s="6"/>
      <c r="GMC1" s="6"/>
      <c r="GMD1" s="6"/>
      <c r="GME1" s="6"/>
      <c r="GMF1" s="6"/>
      <c r="GMG1" s="6"/>
      <c r="GMH1" s="6"/>
      <c r="GMI1" s="6"/>
      <c r="GMJ1" s="6"/>
      <c r="GMK1" s="6"/>
      <c r="GML1" s="6"/>
      <c r="GMM1" s="6"/>
      <c r="GMN1" s="6"/>
      <c r="GMO1" s="6"/>
      <c r="GMP1" s="6"/>
      <c r="GMQ1" s="6"/>
      <c r="GMR1" s="6"/>
      <c r="GMS1" s="6"/>
      <c r="GMT1" s="6"/>
      <c r="GMU1" s="6"/>
      <c r="GMV1" s="6"/>
      <c r="GMW1" s="6"/>
      <c r="GMX1" s="6"/>
      <c r="GMY1" s="6"/>
      <c r="GMZ1" s="6"/>
      <c r="GNA1" s="6"/>
      <c r="GNB1" s="6"/>
      <c r="GNC1" s="6"/>
      <c r="GND1" s="6"/>
      <c r="GNE1" s="6"/>
      <c r="GNF1" s="6"/>
      <c r="GNG1" s="6"/>
      <c r="GNH1" s="6"/>
      <c r="GNI1" s="6"/>
      <c r="GNJ1" s="6"/>
      <c r="GNK1" s="6"/>
      <c r="GNL1" s="6"/>
      <c r="GNM1" s="6"/>
      <c r="GNN1" s="6"/>
      <c r="GNO1" s="6"/>
      <c r="GNP1" s="6"/>
      <c r="GNQ1" s="6"/>
      <c r="GNR1" s="6"/>
      <c r="GNS1" s="6"/>
      <c r="GNT1" s="6"/>
      <c r="GNU1" s="6"/>
      <c r="GNV1" s="6"/>
      <c r="GNW1" s="6"/>
      <c r="GNX1" s="6"/>
      <c r="GNY1" s="6"/>
      <c r="GNZ1" s="6"/>
      <c r="GOA1" s="6"/>
      <c r="GOB1" s="6"/>
      <c r="GOC1" s="6"/>
      <c r="GOD1" s="6"/>
      <c r="GOE1" s="6"/>
      <c r="GOF1" s="6"/>
      <c r="GOG1" s="6"/>
      <c r="GOH1" s="6"/>
      <c r="GOI1" s="6"/>
      <c r="GOJ1" s="6"/>
      <c r="GOK1" s="6"/>
      <c r="GOL1" s="6"/>
      <c r="GOM1" s="6"/>
      <c r="GON1" s="6"/>
      <c r="GOO1" s="6"/>
      <c r="GOP1" s="6"/>
      <c r="GOQ1" s="6"/>
      <c r="GOR1" s="6"/>
      <c r="GOS1" s="6"/>
      <c r="GOT1" s="6"/>
      <c r="GOU1" s="6"/>
      <c r="GOV1" s="6"/>
      <c r="GOW1" s="6"/>
      <c r="GOX1" s="6"/>
      <c r="GOY1" s="6"/>
      <c r="GOZ1" s="6"/>
      <c r="GPA1" s="6"/>
      <c r="GPB1" s="6"/>
      <c r="GPC1" s="6"/>
      <c r="GPD1" s="6"/>
      <c r="GPE1" s="6"/>
      <c r="GPF1" s="6"/>
      <c r="GPG1" s="6"/>
      <c r="GPH1" s="6"/>
      <c r="GPI1" s="6"/>
      <c r="GPJ1" s="6"/>
      <c r="GPK1" s="6"/>
      <c r="GPL1" s="6"/>
      <c r="GPM1" s="6"/>
      <c r="GPN1" s="6"/>
      <c r="GPO1" s="6"/>
      <c r="GPP1" s="6"/>
      <c r="GPQ1" s="6"/>
      <c r="GPR1" s="6"/>
      <c r="GPS1" s="6"/>
      <c r="GPT1" s="6"/>
      <c r="GPU1" s="6"/>
      <c r="GPV1" s="6"/>
      <c r="GPW1" s="6"/>
      <c r="GPX1" s="6"/>
      <c r="GPY1" s="6"/>
      <c r="GPZ1" s="6"/>
      <c r="GQA1" s="6"/>
      <c r="GQB1" s="6"/>
      <c r="GQC1" s="6"/>
      <c r="GQD1" s="6"/>
      <c r="GQE1" s="6"/>
      <c r="GQF1" s="6"/>
      <c r="GQG1" s="6"/>
      <c r="GQH1" s="6"/>
      <c r="GQI1" s="6"/>
      <c r="GQJ1" s="6"/>
      <c r="GQK1" s="6"/>
      <c r="GQL1" s="6"/>
      <c r="GQM1" s="6"/>
      <c r="GQN1" s="6"/>
      <c r="GQO1" s="6"/>
      <c r="GQP1" s="6"/>
      <c r="GQQ1" s="6"/>
      <c r="GQR1" s="6"/>
      <c r="GQS1" s="6"/>
      <c r="GQT1" s="6"/>
      <c r="GQU1" s="6"/>
      <c r="GQV1" s="6"/>
      <c r="GQW1" s="6"/>
      <c r="GQX1" s="6"/>
      <c r="GQY1" s="6"/>
      <c r="GQZ1" s="6"/>
      <c r="GRA1" s="6"/>
      <c r="GRB1" s="6"/>
      <c r="GRC1" s="6"/>
      <c r="GRD1" s="6"/>
      <c r="GRE1" s="6"/>
      <c r="GRF1" s="6"/>
      <c r="GRG1" s="6"/>
      <c r="GRH1" s="6"/>
      <c r="GRI1" s="6"/>
      <c r="GRJ1" s="6"/>
      <c r="GRK1" s="6"/>
      <c r="GRL1" s="6"/>
      <c r="GRM1" s="6"/>
      <c r="GRN1" s="6"/>
      <c r="GRO1" s="6"/>
      <c r="GRP1" s="6"/>
      <c r="GRQ1" s="6"/>
      <c r="GRR1" s="6"/>
      <c r="GRS1" s="6"/>
      <c r="GRT1" s="6"/>
      <c r="GRU1" s="6"/>
      <c r="GRV1" s="6"/>
      <c r="GRW1" s="6"/>
      <c r="GRX1" s="6"/>
      <c r="GRY1" s="6"/>
      <c r="GRZ1" s="6"/>
      <c r="GSA1" s="6"/>
      <c r="GSB1" s="6"/>
      <c r="GSC1" s="6"/>
      <c r="GSD1" s="6"/>
      <c r="GSE1" s="6"/>
      <c r="GSF1" s="6"/>
      <c r="GSG1" s="6"/>
      <c r="GSH1" s="6"/>
      <c r="GSI1" s="6"/>
      <c r="GSJ1" s="6"/>
      <c r="GSK1" s="6"/>
      <c r="GSL1" s="6"/>
      <c r="GSM1" s="6"/>
      <c r="GSN1" s="6"/>
      <c r="GSO1" s="6"/>
      <c r="GSP1" s="6"/>
      <c r="GSQ1" s="6"/>
      <c r="GSR1" s="6"/>
      <c r="GSS1" s="6"/>
      <c r="GST1" s="6"/>
      <c r="GSU1" s="6"/>
      <c r="GSV1" s="6"/>
      <c r="GSW1" s="6"/>
      <c r="GSX1" s="6"/>
      <c r="GSY1" s="6"/>
      <c r="GSZ1" s="6"/>
      <c r="GTA1" s="6"/>
      <c r="GTB1" s="6"/>
      <c r="GTC1" s="6"/>
      <c r="GTD1" s="6"/>
      <c r="GTE1" s="6"/>
      <c r="GTF1" s="6"/>
      <c r="GTG1" s="6"/>
      <c r="GTH1" s="6"/>
      <c r="GTI1" s="6"/>
      <c r="GTJ1" s="6"/>
      <c r="GTK1" s="6"/>
      <c r="GTL1" s="6"/>
      <c r="GTM1" s="6"/>
      <c r="GTN1" s="6"/>
      <c r="GTO1" s="6"/>
      <c r="GTP1" s="6"/>
      <c r="GTQ1" s="6"/>
      <c r="GTR1" s="6"/>
      <c r="GTS1" s="6"/>
      <c r="GTT1" s="6"/>
      <c r="GTU1" s="6"/>
      <c r="GTV1" s="6"/>
      <c r="GTW1" s="6"/>
      <c r="GTX1" s="6"/>
      <c r="GTY1" s="6"/>
      <c r="GTZ1" s="6"/>
      <c r="GUA1" s="6"/>
      <c r="GUB1" s="6"/>
      <c r="GUC1" s="6"/>
      <c r="GUD1" s="6"/>
      <c r="GUE1" s="6"/>
      <c r="GUF1" s="6"/>
      <c r="GUG1" s="6"/>
      <c r="GUH1" s="6"/>
      <c r="GUI1" s="6"/>
      <c r="GUJ1" s="6"/>
      <c r="GUK1" s="6"/>
      <c r="GUL1" s="6"/>
      <c r="GUM1" s="6"/>
      <c r="GUN1" s="6"/>
      <c r="GUO1" s="6"/>
      <c r="GUP1" s="6"/>
      <c r="GUQ1" s="6"/>
      <c r="GUR1" s="6"/>
      <c r="GUS1" s="6"/>
      <c r="GUT1" s="6"/>
      <c r="GUU1" s="6"/>
      <c r="GUV1" s="6"/>
      <c r="GUW1" s="6"/>
      <c r="GUX1" s="6"/>
      <c r="GUY1" s="6"/>
      <c r="GUZ1" s="6"/>
      <c r="GVA1" s="6"/>
      <c r="GVB1" s="6"/>
      <c r="GVC1" s="6"/>
      <c r="GVD1" s="6"/>
      <c r="GVE1" s="6"/>
      <c r="GVF1" s="6"/>
      <c r="GVG1" s="6"/>
      <c r="GVH1" s="6"/>
      <c r="GVI1" s="6"/>
      <c r="GVJ1" s="6"/>
      <c r="GVK1" s="6"/>
      <c r="GVL1" s="6"/>
      <c r="GVM1" s="6"/>
      <c r="GVN1" s="6"/>
      <c r="GVO1" s="6"/>
      <c r="GVP1" s="6"/>
      <c r="GVQ1" s="6"/>
      <c r="GVR1" s="6"/>
      <c r="GVS1" s="6"/>
      <c r="GVT1" s="6"/>
      <c r="GVU1" s="6"/>
      <c r="GVV1" s="6"/>
      <c r="GVW1" s="6"/>
      <c r="GVX1" s="6"/>
      <c r="GVY1" s="6"/>
      <c r="GVZ1" s="6"/>
      <c r="GWA1" s="6"/>
      <c r="GWB1" s="6"/>
      <c r="GWC1" s="6"/>
      <c r="GWD1" s="6"/>
      <c r="GWE1" s="6"/>
      <c r="GWF1" s="6"/>
      <c r="GWG1" s="6"/>
      <c r="GWH1" s="6"/>
      <c r="GWI1" s="6"/>
      <c r="GWJ1" s="6"/>
      <c r="GWK1" s="6"/>
      <c r="GWL1" s="6"/>
      <c r="GWM1" s="6"/>
      <c r="GWN1" s="6"/>
      <c r="GWO1" s="6"/>
      <c r="GWP1" s="6"/>
      <c r="GWQ1" s="6"/>
      <c r="GWR1" s="6"/>
      <c r="GWS1" s="6"/>
      <c r="GWT1" s="6"/>
      <c r="GWU1" s="6"/>
      <c r="GWV1" s="6"/>
      <c r="GWW1" s="6"/>
      <c r="GWX1" s="6"/>
      <c r="GWY1" s="6"/>
      <c r="GWZ1" s="6"/>
      <c r="GXA1" s="6"/>
      <c r="GXB1" s="6"/>
      <c r="GXC1" s="6"/>
      <c r="GXD1" s="6"/>
      <c r="GXE1" s="6"/>
      <c r="GXF1" s="6"/>
      <c r="GXG1" s="6"/>
      <c r="GXH1" s="6"/>
      <c r="GXI1" s="6"/>
      <c r="GXJ1" s="6"/>
      <c r="GXK1" s="6"/>
      <c r="GXL1" s="6"/>
      <c r="GXM1" s="6"/>
      <c r="GXN1" s="6"/>
      <c r="GXO1" s="6"/>
      <c r="GXP1" s="6"/>
      <c r="GXQ1" s="6"/>
      <c r="GXR1" s="6"/>
      <c r="GXS1" s="6"/>
      <c r="GXT1" s="6"/>
      <c r="GXU1" s="6"/>
      <c r="GXV1" s="6"/>
      <c r="GXW1" s="6"/>
      <c r="GXX1" s="6"/>
      <c r="GXY1" s="6"/>
      <c r="GXZ1" s="6"/>
      <c r="GYA1" s="6"/>
      <c r="GYB1" s="6"/>
      <c r="GYC1" s="6"/>
      <c r="GYD1" s="6"/>
      <c r="GYE1" s="6"/>
      <c r="GYF1" s="6"/>
      <c r="GYG1" s="6"/>
      <c r="GYH1" s="6"/>
      <c r="GYI1" s="6"/>
      <c r="GYJ1" s="6"/>
      <c r="GYK1" s="6"/>
      <c r="GYL1" s="6"/>
      <c r="GYM1" s="6"/>
      <c r="GYN1" s="6"/>
      <c r="GYO1" s="6"/>
      <c r="GYP1" s="6"/>
      <c r="GYQ1" s="6"/>
      <c r="GYR1" s="6"/>
      <c r="GYS1" s="6"/>
      <c r="GYT1" s="6"/>
      <c r="GYU1" s="6"/>
      <c r="GYV1" s="6"/>
      <c r="GYW1" s="6"/>
      <c r="GYX1" s="6"/>
      <c r="GYY1" s="6"/>
      <c r="GYZ1" s="6"/>
      <c r="GZA1" s="6"/>
      <c r="GZB1" s="6"/>
      <c r="GZC1" s="6"/>
      <c r="GZD1" s="6"/>
      <c r="GZE1" s="6"/>
      <c r="GZF1" s="6"/>
      <c r="GZG1" s="6"/>
      <c r="GZH1" s="6"/>
      <c r="GZI1" s="6"/>
      <c r="GZJ1" s="6"/>
      <c r="GZK1" s="6"/>
      <c r="GZL1" s="6"/>
      <c r="GZM1" s="6"/>
      <c r="GZN1" s="6"/>
      <c r="GZO1" s="6"/>
      <c r="GZP1" s="6"/>
      <c r="GZQ1" s="6"/>
      <c r="GZR1" s="6"/>
      <c r="GZS1" s="6"/>
      <c r="GZT1" s="6"/>
      <c r="GZU1" s="6"/>
      <c r="GZV1" s="6"/>
      <c r="GZW1" s="6"/>
      <c r="GZX1" s="6"/>
      <c r="GZY1" s="6"/>
      <c r="GZZ1" s="6"/>
      <c r="HAA1" s="6"/>
      <c r="HAB1" s="6"/>
      <c r="HAC1" s="6"/>
      <c r="HAD1" s="6"/>
      <c r="HAE1" s="6"/>
      <c r="HAF1" s="6"/>
      <c r="HAG1" s="6"/>
      <c r="HAH1" s="6"/>
      <c r="HAI1" s="6"/>
      <c r="HAJ1" s="6"/>
      <c r="HAK1" s="6"/>
      <c r="HAL1" s="6"/>
      <c r="HAM1" s="6"/>
      <c r="HAN1" s="6"/>
      <c r="HAO1" s="6"/>
      <c r="HAP1" s="6"/>
      <c r="HAQ1" s="6"/>
      <c r="HAR1" s="6"/>
      <c r="HAS1" s="6"/>
      <c r="HAT1" s="6"/>
      <c r="HAU1" s="6"/>
      <c r="HAV1" s="6"/>
      <c r="HAW1" s="6"/>
      <c r="HAX1" s="6"/>
      <c r="HAY1" s="6"/>
      <c r="HAZ1" s="6"/>
      <c r="HBA1" s="6"/>
      <c r="HBB1" s="6"/>
      <c r="HBC1" s="6"/>
      <c r="HBD1" s="6"/>
      <c r="HBE1" s="6"/>
      <c r="HBF1" s="6"/>
      <c r="HBG1" s="6"/>
      <c r="HBH1" s="6"/>
      <c r="HBI1" s="6"/>
      <c r="HBJ1" s="6"/>
      <c r="HBK1" s="6"/>
      <c r="HBL1" s="6"/>
      <c r="HBM1" s="6"/>
      <c r="HBN1" s="6"/>
      <c r="HBO1" s="6"/>
      <c r="HBP1" s="6"/>
      <c r="HBQ1" s="6"/>
      <c r="HBR1" s="6"/>
      <c r="HBS1" s="6"/>
      <c r="HBT1" s="6"/>
      <c r="HBU1" s="6"/>
      <c r="HBV1" s="6"/>
      <c r="HBW1" s="6"/>
      <c r="HBX1" s="6"/>
      <c r="HBY1" s="6"/>
      <c r="HBZ1" s="6"/>
      <c r="HCA1" s="6"/>
      <c r="HCB1" s="6"/>
      <c r="HCC1" s="6"/>
      <c r="HCD1" s="6"/>
      <c r="HCE1" s="6"/>
      <c r="HCF1" s="6"/>
      <c r="HCG1" s="6"/>
      <c r="HCH1" s="6"/>
      <c r="HCI1" s="6"/>
      <c r="HCJ1" s="6"/>
      <c r="HCK1" s="6"/>
      <c r="HCL1" s="6"/>
      <c r="HCM1" s="6"/>
      <c r="HCN1" s="6"/>
      <c r="HCO1" s="6"/>
      <c r="HCP1" s="6"/>
      <c r="HCQ1" s="6"/>
      <c r="HCR1" s="6"/>
      <c r="HCS1" s="6"/>
      <c r="HCT1" s="6"/>
      <c r="HCU1" s="6"/>
      <c r="HCV1" s="6"/>
      <c r="HCW1" s="6"/>
      <c r="HCX1" s="6"/>
      <c r="HCY1" s="6"/>
      <c r="HCZ1" s="6"/>
      <c r="HDA1" s="6"/>
      <c r="HDB1" s="6"/>
      <c r="HDC1" s="6"/>
      <c r="HDD1" s="6"/>
      <c r="HDE1" s="6"/>
      <c r="HDF1" s="6"/>
      <c r="HDG1" s="6"/>
      <c r="HDH1" s="6"/>
      <c r="HDI1" s="6"/>
      <c r="HDJ1" s="6"/>
      <c r="HDK1" s="6"/>
      <c r="HDL1" s="6"/>
      <c r="HDM1" s="6"/>
      <c r="HDN1" s="6"/>
      <c r="HDO1" s="6"/>
      <c r="HDP1" s="6"/>
      <c r="HDQ1" s="6"/>
      <c r="HDR1" s="6"/>
      <c r="HDS1" s="6"/>
      <c r="HDT1" s="6"/>
      <c r="HDU1" s="6"/>
      <c r="HDV1" s="6"/>
      <c r="HDW1" s="6"/>
      <c r="HDX1" s="6"/>
      <c r="HDY1" s="6"/>
      <c r="HDZ1" s="6"/>
      <c r="HEA1" s="6"/>
      <c r="HEB1" s="6"/>
      <c r="HEC1" s="6"/>
      <c r="HED1" s="6"/>
      <c r="HEE1" s="6"/>
      <c r="HEF1" s="6"/>
      <c r="HEG1" s="6"/>
      <c r="HEH1" s="6"/>
      <c r="HEI1" s="6"/>
      <c r="HEJ1" s="6"/>
      <c r="HEK1" s="6"/>
      <c r="HEL1" s="6"/>
      <c r="HEM1" s="6"/>
      <c r="HEN1" s="6"/>
      <c r="HEO1" s="6"/>
      <c r="HEP1" s="6"/>
      <c r="HEQ1" s="6"/>
      <c r="HER1" s="6"/>
      <c r="HES1" s="6"/>
      <c r="HET1" s="6"/>
      <c r="HEU1" s="6"/>
      <c r="HEV1" s="6"/>
      <c r="HEW1" s="6"/>
      <c r="HEX1" s="6"/>
      <c r="HEY1" s="6"/>
      <c r="HEZ1" s="6"/>
      <c r="HFA1" s="6"/>
      <c r="HFB1" s="6"/>
      <c r="HFC1" s="6"/>
      <c r="HFD1" s="6"/>
      <c r="HFE1" s="6"/>
      <c r="HFF1" s="6"/>
      <c r="HFG1" s="6"/>
      <c r="HFH1" s="6"/>
      <c r="HFI1" s="6"/>
      <c r="HFJ1" s="6"/>
      <c r="HFK1" s="6"/>
      <c r="HFL1" s="6"/>
      <c r="HFM1" s="6"/>
      <c r="HFN1" s="6"/>
      <c r="HFO1" s="6"/>
      <c r="HFP1" s="6"/>
      <c r="HFQ1" s="6"/>
      <c r="HFR1" s="6"/>
      <c r="HFS1" s="6"/>
      <c r="HFT1" s="6"/>
      <c r="HFU1" s="6"/>
      <c r="HFV1" s="6"/>
      <c r="HFW1" s="6"/>
      <c r="HFX1" s="6"/>
      <c r="HFY1" s="6"/>
      <c r="HFZ1" s="6"/>
      <c r="HGA1" s="6"/>
      <c r="HGB1" s="6"/>
      <c r="HGC1" s="6"/>
      <c r="HGD1" s="6"/>
      <c r="HGE1" s="6"/>
      <c r="HGF1" s="6"/>
      <c r="HGG1" s="6"/>
      <c r="HGH1" s="6"/>
      <c r="HGI1" s="6"/>
      <c r="HGJ1" s="6"/>
      <c r="HGK1" s="6"/>
      <c r="HGL1" s="6"/>
      <c r="HGM1" s="6"/>
      <c r="HGN1" s="6"/>
      <c r="HGO1" s="6"/>
      <c r="HGP1" s="6"/>
      <c r="HGQ1" s="6"/>
      <c r="HGR1" s="6"/>
      <c r="HGS1" s="6"/>
      <c r="HGT1" s="6"/>
      <c r="HGU1" s="6"/>
      <c r="HGV1" s="6"/>
      <c r="HGW1" s="6"/>
      <c r="HGX1" s="6"/>
      <c r="HGY1" s="6"/>
      <c r="HGZ1" s="6"/>
      <c r="HHA1" s="6"/>
      <c r="HHB1" s="6"/>
      <c r="HHC1" s="6"/>
      <c r="HHD1" s="6"/>
      <c r="HHE1" s="6"/>
      <c r="HHF1" s="6"/>
      <c r="HHG1" s="6"/>
      <c r="HHH1" s="6"/>
      <c r="HHI1" s="6"/>
      <c r="HHJ1" s="6"/>
      <c r="HHK1" s="6"/>
      <c r="HHL1" s="6"/>
      <c r="HHM1" s="6"/>
      <c r="HHN1" s="6"/>
      <c r="HHO1" s="6"/>
      <c r="HHP1" s="6"/>
      <c r="HHQ1" s="6"/>
      <c r="HHR1" s="6"/>
      <c r="HHS1" s="6"/>
      <c r="HHT1" s="6"/>
      <c r="HHU1" s="6"/>
      <c r="HHV1" s="6"/>
      <c r="HHW1" s="6"/>
      <c r="HHX1" s="6"/>
      <c r="HHY1" s="6"/>
      <c r="HHZ1" s="6"/>
      <c r="HIA1" s="6"/>
      <c r="HIB1" s="6"/>
      <c r="HIC1" s="6"/>
      <c r="HID1" s="6"/>
      <c r="HIE1" s="6"/>
      <c r="HIF1" s="6"/>
      <c r="HIG1" s="6"/>
      <c r="HIH1" s="6"/>
      <c r="HII1" s="6"/>
      <c r="HIJ1" s="6"/>
      <c r="HIK1" s="6"/>
      <c r="HIL1" s="6"/>
      <c r="HIM1" s="6"/>
      <c r="HIN1" s="6"/>
      <c r="HIO1" s="6"/>
      <c r="HIP1" s="6"/>
      <c r="HIQ1" s="6"/>
      <c r="HIR1" s="6"/>
      <c r="HIS1" s="6"/>
      <c r="HIT1" s="6"/>
      <c r="HIU1" s="6"/>
      <c r="HIV1" s="6"/>
      <c r="HIW1" s="6"/>
      <c r="HIX1" s="6"/>
      <c r="HIY1" s="6"/>
      <c r="HIZ1" s="6"/>
      <c r="HJA1" s="6"/>
      <c r="HJB1" s="6"/>
      <c r="HJC1" s="6"/>
      <c r="HJD1" s="6"/>
      <c r="HJE1" s="6"/>
      <c r="HJF1" s="6"/>
      <c r="HJG1" s="6"/>
      <c r="HJH1" s="6"/>
      <c r="HJI1" s="6"/>
      <c r="HJJ1" s="6"/>
      <c r="HJK1" s="6"/>
      <c r="HJL1" s="6"/>
      <c r="HJM1" s="6"/>
      <c r="HJN1" s="6"/>
      <c r="HJO1" s="6"/>
      <c r="HJP1" s="6"/>
      <c r="HJQ1" s="6"/>
      <c r="HJR1" s="6"/>
      <c r="HJS1" s="6"/>
      <c r="HJT1" s="6"/>
      <c r="HJU1" s="6"/>
      <c r="HJV1" s="6"/>
      <c r="HJW1" s="6"/>
      <c r="HJX1" s="6"/>
      <c r="HJY1" s="6"/>
      <c r="HJZ1" s="6"/>
      <c r="HKA1" s="6"/>
      <c r="HKB1" s="6"/>
      <c r="HKC1" s="6"/>
      <c r="HKD1" s="6"/>
      <c r="HKE1" s="6"/>
      <c r="HKF1" s="6"/>
      <c r="HKG1" s="6"/>
      <c r="HKH1" s="6"/>
      <c r="HKI1" s="6"/>
      <c r="HKJ1" s="6"/>
      <c r="HKK1" s="6"/>
      <c r="HKL1" s="6"/>
      <c r="HKM1" s="6"/>
      <c r="HKN1" s="6"/>
      <c r="HKO1" s="6"/>
      <c r="HKP1" s="6"/>
      <c r="HKQ1" s="6"/>
      <c r="HKR1" s="6"/>
      <c r="HKS1" s="6"/>
      <c r="HKT1" s="6"/>
      <c r="HKU1" s="6"/>
      <c r="HKV1" s="6"/>
      <c r="HKW1" s="6"/>
      <c r="HKX1" s="6"/>
      <c r="HKY1" s="6"/>
      <c r="HKZ1" s="6"/>
      <c r="HLA1" s="6"/>
      <c r="HLB1" s="6"/>
      <c r="HLC1" s="6"/>
      <c r="HLD1" s="6"/>
      <c r="HLE1" s="6"/>
      <c r="HLF1" s="6"/>
      <c r="HLG1" s="6"/>
      <c r="HLH1" s="6"/>
      <c r="HLI1" s="6"/>
      <c r="HLJ1" s="6"/>
      <c r="HLK1" s="6"/>
      <c r="HLL1" s="6"/>
      <c r="HLM1" s="6"/>
      <c r="HLN1" s="6"/>
      <c r="HLO1" s="6"/>
      <c r="HLP1" s="6"/>
      <c r="HLQ1" s="6"/>
      <c r="HLR1" s="6"/>
      <c r="HLS1" s="6"/>
      <c r="HLT1" s="6"/>
      <c r="HLU1" s="6"/>
      <c r="HLV1" s="6"/>
      <c r="HLW1" s="6"/>
      <c r="HLX1" s="6"/>
      <c r="HLY1" s="6"/>
      <c r="HLZ1" s="6"/>
      <c r="HMA1" s="6"/>
      <c r="HMB1" s="6"/>
      <c r="HMC1" s="6"/>
      <c r="HMD1" s="6"/>
      <c r="HME1" s="6"/>
      <c r="HMF1" s="6"/>
      <c r="HMG1" s="6"/>
      <c r="HMH1" s="6"/>
      <c r="HMI1" s="6"/>
      <c r="HMJ1" s="6"/>
      <c r="HMK1" s="6"/>
      <c r="HML1" s="6"/>
      <c r="HMM1" s="6"/>
      <c r="HMN1" s="6"/>
      <c r="HMO1" s="6"/>
      <c r="HMP1" s="6"/>
      <c r="HMQ1" s="6"/>
      <c r="HMR1" s="6"/>
      <c r="HMS1" s="6"/>
      <c r="HMT1" s="6"/>
      <c r="HMU1" s="6"/>
      <c r="HMV1" s="6"/>
      <c r="HMW1" s="6"/>
      <c r="HMX1" s="6"/>
      <c r="HMY1" s="6"/>
      <c r="HMZ1" s="6"/>
      <c r="HNA1" s="6"/>
      <c r="HNB1" s="6"/>
      <c r="HNC1" s="6"/>
      <c r="HND1" s="6"/>
      <c r="HNE1" s="6"/>
      <c r="HNF1" s="6"/>
      <c r="HNG1" s="6"/>
      <c r="HNH1" s="6"/>
      <c r="HNI1" s="6"/>
      <c r="HNJ1" s="6"/>
      <c r="HNK1" s="6"/>
      <c r="HNL1" s="6"/>
      <c r="HNM1" s="6"/>
      <c r="HNN1" s="6"/>
      <c r="HNO1" s="6"/>
      <c r="HNP1" s="6"/>
      <c r="HNQ1" s="6"/>
      <c r="HNR1" s="6"/>
      <c r="HNS1" s="6"/>
      <c r="HNT1" s="6"/>
      <c r="HNU1" s="6"/>
      <c r="HNV1" s="6"/>
      <c r="HNW1" s="6"/>
      <c r="HNX1" s="6"/>
      <c r="HNY1" s="6"/>
      <c r="HNZ1" s="6"/>
      <c r="HOA1" s="6"/>
      <c r="HOB1" s="6"/>
      <c r="HOC1" s="6"/>
      <c r="HOD1" s="6"/>
      <c r="HOE1" s="6"/>
      <c r="HOF1" s="6"/>
      <c r="HOG1" s="6"/>
      <c r="HOH1" s="6"/>
      <c r="HOI1" s="6"/>
      <c r="HOJ1" s="6"/>
      <c r="HOK1" s="6"/>
      <c r="HOL1" s="6"/>
      <c r="HOM1" s="6"/>
      <c r="HON1" s="6"/>
      <c r="HOO1" s="6"/>
      <c r="HOP1" s="6"/>
      <c r="HOQ1" s="6"/>
      <c r="HOR1" s="6"/>
      <c r="HOS1" s="6"/>
      <c r="HOT1" s="6"/>
      <c r="HOU1" s="6"/>
      <c r="HOV1" s="6"/>
      <c r="HOW1" s="6"/>
      <c r="HOX1" s="6"/>
      <c r="HOY1" s="6"/>
      <c r="HOZ1" s="6"/>
      <c r="HPA1" s="6"/>
      <c r="HPB1" s="6"/>
      <c r="HPC1" s="6"/>
      <c r="HPD1" s="6"/>
      <c r="HPE1" s="6"/>
      <c r="HPF1" s="6"/>
      <c r="HPG1" s="6"/>
      <c r="HPH1" s="6"/>
      <c r="HPI1" s="6"/>
      <c r="HPJ1" s="6"/>
      <c r="HPK1" s="6"/>
      <c r="HPL1" s="6"/>
      <c r="HPM1" s="6"/>
      <c r="HPN1" s="6"/>
      <c r="HPO1" s="6"/>
      <c r="HPP1" s="6"/>
      <c r="HPQ1" s="6"/>
      <c r="HPR1" s="6"/>
      <c r="HPS1" s="6"/>
      <c r="HPT1" s="6"/>
      <c r="HPU1" s="6"/>
      <c r="HPV1" s="6"/>
      <c r="HPW1" s="6"/>
      <c r="HPX1" s="6"/>
      <c r="HPY1" s="6"/>
      <c r="HPZ1" s="6"/>
      <c r="HQA1" s="6"/>
      <c r="HQB1" s="6"/>
      <c r="HQC1" s="6"/>
      <c r="HQD1" s="6"/>
      <c r="HQE1" s="6"/>
      <c r="HQF1" s="6"/>
      <c r="HQG1" s="6"/>
      <c r="HQH1" s="6"/>
      <c r="HQI1" s="6"/>
      <c r="HQJ1" s="6"/>
      <c r="HQK1" s="6"/>
      <c r="HQL1" s="6"/>
      <c r="HQM1" s="6"/>
      <c r="HQN1" s="6"/>
      <c r="HQO1" s="6"/>
      <c r="HQP1" s="6"/>
      <c r="HQQ1" s="6"/>
      <c r="HQR1" s="6"/>
      <c r="HQS1" s="6"/>
      <c r="HQT1" s="6"/>
      <c r="HQU1" s="6"/>
      <c r="HQV1" s="6"/>
      <c r="HQW1" s="6"/>
      <c r="HQX1" s="6"/>
      <c r="HQY1" s="6"/>
      <c r="HQZ1" s="6"/>
      <c r="HRA1" s="6"/>
      <c r="HRB1" s="6"/>
      <c r="HRC1" s="6"/>
      <c r="HRD1" s="6"/>
      <c r="HRE1" s="6"/>
      <c r="HRF1" s="6"/>
      <c r="HRG1" s="6"/>
      <c r="HRH1" s="6"/>
      <c r="HRI1" s="6"/>
      <c r="HRJ1" s="6"/>
      <c r="HRK1" s="6"/>
      <c r="HRL1" s="6"/>
      <c r="HRM1" s="6"/>
      <c r="HRN1" s="6"/>
      <c r="HRO1" s="6"/>
      <c r="HRP1" s="6"/>
      <c r="HRQ1" s="6"/>
      <c r="HRR1" s="6"/>
      <c r="HRS1" s="6"/>
      <c r="HRT1" s="6"/>
      <c r="HRU1" s="6"/>
      <c r="HRV1" s="6"/>
      <c r="HRW1" s="6"/>
      <c r="HRX1" s="6"/>
      <c r="HRY1" s="6"/>
      <c r="HRZ1" s="6"/>
      <c r="HSA1" s="6"/>
      <c r="HSB1" s="6"/>
      <c r="HSC1" s="6"/>
      <c r="HSD1" s="6"/>
      <c r="HSE1" s="6"/>
      <c r="HSF1" s="6"/>
      <c r="HSG1" s="6"/>
      <c r="HSH1" s="6"/>
      <c r="HSI1" s="6"/>
      <c r="HSJ1" s="6"/>
      <c r="HSK1" s="6"/>
      <c r="HSL1" s="6"/>
      <c r="HSM1" s="6"/>
      <c r="HSN1" s="6"/>
      <c r="HSO1" s="6"/>
      <c r="HSP1" s="6"/>
      <c r="HSQ1" s="6"/>
      <c r="HSR1" s="6"/>
      <c r="HSS1" s="6"/>
      <c r="HST1" s="6"/>
      <c r="HSU1" s="6"/>
      <c r="HSV1" s="6"/>
      <c r="HSW1" s="6"/>
      <c r="HSX1" s="6"/>
      <c r="HSY1" s="6"/>
      <c r="HSZ1" s="6"/>
      <c r="HTA1" s="6"/>
      <c r="HTB1" s="6"/>
      <c r="HTC1" s="6"/>
      <c r="HTD1" s="6"/>
      <c r="HTE1" s="6"/>
      <c r="HTF1" s="6"/>
      <c r="HTG1" s="6"/>
      <c r="HTH1" s="6"/>
      <c r="HTI1" s="6"/>
      <c r="HTJ1" s="6"/>
      <c r="HTK1" s="6"/>
      <c r="HTL1" s="6"/>
      <c r="HTM1" s="6"/>
      <c r="HTN1" s="6"/>
      <c r="HTO1" s="6"/>
      <c r="HTP1" s="6"/>
      <c r="HTQ1" s="6"/>
      <c r="HTR1" s="6"/>
      <c r="HTS1" s="6"/>
      <c r="HTT1" s="6"/>
      <c r="HTU1" s="6"/>
      <c r="HTV1" s="6"/>
      <c r="HTW1" s="6"/>
      <c r="HTX1" s="6"/>
      <c r="HTY1" s="6"/>
      <c r="HTZ1" s="6"/>
      <c r="HUA1" s="6"/>
      <c r="HUB1" s="6"/>
      <c r="HUC1" s="6"/>
      <c r="HUD1" s="6"/>
      <c r="HUE1" s="6"/>
      <c r="HUF1" s="6"/>
      <c r="HUG1" s="6"/>
      <c r="HUH1" s="6"/>
      <c r="HUI1" s="6"/>
      <c r="HUJ1" s="6"/>
      <c r="HUK1" s="6"/>
      <c r="HUL1" s="6"/>
      <c r="HUM1" s="6"/>
      <c r="HUN1" s="6"/>
      <c r="HUO1" s="6"/>
      <c r="HUP1" s="6"/>
      <c r="HUQ1" s="6"/>
      <c r="HUR1" s="6"/>
      <c r="HUS1" s="6"/>
      <c r="HUT1" s="6"/>
      <c r="HUU1" s="6"/>
      <c r="HUV1" s="6"/>
      <c r="HUW1" s="6"/>
      <c r="HUX1" s="6"/>
      <c r="HUY1" s="6"/>
      <c r="HUZ1" s="6"/>
      <c r="HVA1" s="6"/>
      <c r="HVB1" s="6"/>
      <c r="HVC1" s="6"/>
      <c r="HVD1" s="6"/>
      <c r="HVE1" s="6"/>
      <c r="HVF1" s="6"/>
      <c r="HVG1" s="6"/>
      <c r="HVH1" s="6"/>
      <c r="HVI1" s="6"/>
      <c r="HVJ1" s="6"/>
      <c r="HVK1" s="6"/>
      <c r="HVL1" s="6"/>
      <c r="HVM1" s="6"/>
      <c r="HVN1" s="6"/>
      <c r="HVO1" s="6"/>
      <c r="HVP1" s="6"/>
      <c r="HVQ1" s="6"/>
      <c r="HVR1" s="6"/>
      <c r="HVS1" s="6"/>
      <c r="HVT1" s="6"/>
      <c r="HVU1" s="6"/>
      <c r="HVV1" s="6"/>
      <c r="HVW1" s="6"/>
      <c r="HVX1" s="6"/>
      <c r="HVY1" s="6"/>
      <c r="HVZ1" s="6"/>
      <c r="HWA1" s="6"/>
      <c r="HWB1" s="6"/>
      <c r="HWC1" s="6"/>
      <c r="HWD1" s="6"/>
      <c r="HWE1" s="6"/>
      <c r="HWF1" s="6"/>
      <c r="HWG1" s="6"/>
      <c r="HWH1" s="6"/>
      <c r="HWI1" s="6"/>
      <c r="HWJ1" s="6"/>
      <c r="HWK1" s="6"/>
      <c r="HWL1" s="6"/>
      <c r="HWM1" s="6"/>
      <c r="HWN1" s="6"/>
      <c r="HWO1" s="6"/>
      <c r="HWP1" s="6"/>
      <c r="HWQ1" s="6"/>
      <c r="HWR1" s="6"/>
      <c r="HWS1" s="6"/>
      <c r="HWT1" s="6"/>
      <c r="HWU1" s="6"/>
      <c r="HWV1" s="6"/>
      <c r="HWW1" s="6"/>
      <c r="HWX1" s="6"/>
      <c r="HWY1" s="6"/>
      <c r="HWZ1" s="6"/>
      <c r="HXA1" s="6"/>
      <c r="HXB1" s="6"/>
      <c r="HXC1" s="6"/>
      <c r="HXD1" s="6"/>
      <c r="HXE1" s="6"/>
      <c r="HXF1" s="6"/>
      <c r="HXG1" s="6"/>
      <c r="HXH1" s="6"/>
      <c r="HXI1" s="6"/>
      <c r="HXJ1" s="6"/>
      <c r="HXK1" s="6"/>
      <c r="HXL1" s="6"/>
      <c r="HXM1" s="6"/>
      <c r="HXN1" s="6"/>
      <c r="HXO1" s="6"/>
      <c r="HXP1" s="6"/>
      <c r="HXQ1" s="6"/>
      <c r="HXR1" s="6"/>
      <c r="HXS1" s="6"/>
      <c r="HXT1" s="6"/>
      <c r="HXU1" s="6"/>
      <c r="HXV1" s="6"/>
      <c r="HXW1" s="6"/>
      <c r="HXX1" s="6"/>
      <c r="HXY1" s="6"/>
      <c r="HXZ1" s="6"/>
      <c r="HYA1" s="6"/>
      <c r="HYB1" s="6"/>
      <c r="HYC1" s="6"/>
      <c r="HYD1" s="6"/>
      <c r="HYE1" s="6"/>
      <c r="HYF1" s="6"/>
      <c r="HYG1" s="6"/>
      <c r="HYH1" s="6"/>
      <c r="HYI1" s="6"/>
      <c r="HYJ1" s="6"/>
      <c r="HYK1" s="6"/>
      <c r="HYL1" s="6"/>
      <c r="HYM1" s="6"/>
      <c r="HYN1" s="6"/>
      <c r="HYO1" s="6"/>
      <c r="HYP1" s="6"/>
      <c r="HYQ1" s="6"/>
      <c r="HYR1" s="6"/>
      <c r="HYS1" s="6"/>
      <c r="HYT1" s="6"/>
      <c r="HYU1" s="6"/>
      <c r="HYV1" s="6"/>
      <c r="HYW1" s="6"/>
      <c r="HYX1" s="6"/>
      <c r="HYY1" s="6"/>
      <c r="HYZ1" s="6"/>
      <c r="HZA1" s="6"/>
      <c r="HZB1" s="6"/>
      <c r="HZC1" s="6"/>
      <c r="HZD1" s="6"/>
      <c r="HZE1" s="6"/>
      <c r="HZF1" s="6"/>
      <c r="HZG1" s="6"/>
      <c r="HZH1" s="6"/>
      <c r="HZI1" s="6"/>
      <c r="HZJ1" s="6"/>
      <c r="HZK1" s="6"/>
      <c r="HZL1" s="6"/>
      <c r="HZM1" s="6"/>
      <c r="HZN1" s="6"/>
      <c r="HZO1" s="6"/>
      <c r="HZP1" s="6"/>
      <c r="HZQ1" s="6"/>
      <c r="HZR1" s="6"/>
      <c r="HZS1" s="6"/>
      <c r="HZT1" s="6"/>
      <c r="HZU1" s="6"/>
      <c r="HZV1" s="6"/>
      <c r="HZW1" s="6"/>
      <c r="HZX1" s="6"/>
      <c r="HZY1" s="6"/>
      <c r="HZZ1" s="6"/>
      <c r="IAA1" s="6"/>
      <c r="IAB1" s="6"/>
      <c r="IAC1" s="6"/>
      <c r="IAD1" s="6"/>
      <c r="IAE1" s="6"/>
      <c r="IAF1" s="6"/>
      <c r="IAG1" s="6"/>
      <c r="IAH1" s="6"/>
      <c r="IAI1" s="6"/>
      <c r="IAJ1" s="6"/>
      <c r="IAK1" s="6"/>
      <c r="IAL1" s="6"/>
      <c r="IAM1" s="6"/>
      <c r="IAN1" s="6"/>
      <c r="IAO1" s="6"/>
      <c r="IAP1" s="6"/>
      <c r="IAQ1" s="6"/>
      <c r="IAR1" s="6"/>
      <c r="IAS1" s="6"/>
      <c r="IAT1" s="6"/>
      <c r="IAU1" s="6"/>
      <c r="IAV1" s="6"/>
      <c r="IAW1" s="6"/>
      <c r="IAX1" s="6"/>
      <c r="IAY1" s="6"/>
      <c r="IAZ1" s="6"/>
      <c r="IBA1" s="6"/>
      <c r="IBB1" s="6"/>
      <c r="IBC1" s="6"/>
      <c r="IBD1" s="6"/>
      <c r="IBE1" s="6"/>
      <c r="IBF1" s="6"/>
      <c r="IBG1" s="6"/>
      <c r="IBH1" s="6"/>
      <c r="IBI1" s="6"/>
      <c r="IBJ1" s="6"/>
      <c r="IBK1" s="6"/>
      <c r="IBL1" s="6"/>
      <c r="IBM1" s="6"/>
      <c r="IBN1" s="6"/>
      <c r="IBO1" s="6"/>
      <c r="IBP1" s="6"/>
      <c r="IBQ1" s="6"/>
      <c r="IBR1" s="6"/>
      <c r="IBS1" s="6"/>
      <c r="IBT1" s="6"/>
      <c r="IBU1" s="6"/>
      <c r="IBV1" s="6"/>
      <c r="IBW1" s="6"/>
      <c r="IBX1" s="6"/>
      <c r="IBY1" s="6"/>
      <c r="IBZ1" s="6"/>
      <c r="ICA1" s="6"/>
      <c r="ICB1" s="6"/>
      <c r="ICC1" s="6"/>
      <c r="ICD1" s="6"/>
      <c r="ICE1" s="6"/>
      <c r="ICF1" s="6"/>
      <c r="ICG1" s="6"/>
      <c r="ICH1" s="6"/>
      <c r="ICI1" s="6"/>
      <c r="ICJ1" s="6"/>
      <c r="ICK1" s="6"/>
      <c r="ICL1" s="6"/>
      <c r="ICM1" s="6"/>
      <c r="ICN1" s="6"/>
      <c r="ICO1" s="6"/>
      <c r="ICP1" s="6"/>
      <c r="ICQ1" s="6"/>
      <c r="ICR1" s="6"/>
      <c r="ICS1" s="6"/>
      <c r="ICT1" s="6"/>
      <c r="ICU1" s="6"/>
      <c r="ICV1" s="6"/>
      <c r="ICW1" s="6"/>
      <c r="ICX1" s="6"/>
      <c r="ICY1" s="6"/>
      <c r="ICZ1" s="6"/>
      <c r="IDA1" s="6"/>
      <c r="IDB1" s="6"/>
      <c r="IDC1" s="6"/>
      <c r="IDD1" s="6"/>
      <c r="IDE1" s="6"/>
      <c r="IDF1" s="6"/>
      <c r="IDG1" s="6"/>
      <c r="IDH1" s="6"/>
      <c r="IDI1" s="6"/>
      <c r="IDJ1" s="6"/>
      <c r="IDK1" s="6"/>
      <c r="IDL1" s="6"/>
      <c r="IDM1" s="6"/>
      <c r="IDN1" s="6"/>
      <c r="IDO1" s="6"/>
      <c r="IDP1" s="6"/>
      <c r="IDQ1" s="6"/>
      <c r="IDR1" s="6"/>
      <c r="IDS1" s="6"/>
      <c r="IDT1" s="6"/>
      <c r="IDU1" s="6"/>
      <c r="IDV1" s="6"/>
      <c r="IDW1" s="6"/>
      <c r="IDX1" s="6"/>
      <c r="IDY1" s="6"/>
      <c r="IDZ1" s="6"/>
      <c r="IEA1" s="6"/>
      <c r="IEB1" s="6"/>
      <c r="IEC1" s="6"/>
      <c r="IED1" s="6"/>
      <c r="IEE1" s="6"/>
      <c r="IEF1" s="6"/>
      <c r="IEG1" s="6"/>
      <c r="IEH1" s="6"/>
      <c r="IEI1" s="6"/>
      <c r="IEJ1" s="6"/>
      <c r="IEK1" s="6"/>
      <c r="IEL1" s="6"/>
      <c r="IEM1" s="6"/>
      <c r="IEN1" s="6"/>
      <c r="IEO1" s="6"/>
      <c r="IEP1" s="6"/>
      <c r="IEQ1" s="6"/>
      <c r="IER1" s="6"/>
      <c r="IES1" s="6"/>
      <c r="IET1" s="6"/>
      <c r="IEU1" s="6"/>
      <c r="IEV1" s="6"/>
      <c r="IEW1" s="6"/>
      <c r="IEX1" s="6"/>
      <c r="IEY1" s="6"/>
      <c r="IEZ1" s="6"/>
      <c r="IFA1" s="6"/>
      <c r="IFB1" s="6"/>
      <c r="IFC1" s="6"/>
      <c r="IFD1" s="6"/>
      <c r="IFE1" s="6"/>
      <c r="IFF1" s="6"/>
      <c r="IFG1" s="6"/>
      <c r="IFH1" s="6"/>
      <c r="IFI1" s="6"/>
      <c r="IFJ1" s="6"/>
      <c r="IFK1" s="6"/>
      <c r="IFL1" s="6"/>
      <c r="IFM1" s="6"/>
      <c r="IFN1" s="6"/>
      <c r="IFO1" s="6"/>
      <c r="IFP1" s="6"/>
      <c r="IFQ1" s="6"/>
      <c r="IFR1" s="6"/>
      <c r="IFS1" s="6"/>
      <c r="IFT1" s="6"/>
      <c r="IFU1" s="6"/>
      <c r="IFV1" s="6"/>
      <c r="IFW1" s="6"/>
      <c r="IFX1" s="6"/>
      <c r="IFY1" s="6"/>
      <c r="IFZ1" s="6"/>
      <c r="IGA1" s="6"/>
      <c r="IGB1" s="6"/>
      <c r="IGC1" s="6"/>
      <c r="IGD1" s="6"/>
      <c r="IGE1" s="6"/>
      <c r="IGF1" s="6"/>
      <c r="IGG1" s="6"/>
      <c r="IGH1" s="6"/>
      <c r="IGI1" s="6"/>
      <c r="IGJ1" s="6"/>
      <c r="IGK1" s="6"/>
      <c r="IGL1" s="6"/>
      <c r="IGM1" s="6"/>
      <c r="IGN1" s="6"/>
      <c r="IGO1" s="6"/>
      <c r="IGP1" s="6"/>
      <c r="IGQ1" s="6"/>
      <c r="IGR1" s="6"/>
      <c r="IGS1" s="6"/>
      <c r="IGT1" s="6"/>
      <c r="IGU1" s="6"/>
      <c r="IGV1" s="6"/>
      <c r="IGW1" s="6"/>
      <c r="IGX1" s="6"/>
      <c r="IGY1" s="6"/>
      <c r="IGZ1" s="6"/>
      <c r="IHA1" s="6"/>
      <c r="IHB1" s="6"/>
      <c r="IHC1" s="6"/>
      <c r="IHD1" s="6"/>
      <c r="IHE1" s="6"/>
      <c r="IHF1" s="6"/>
      <c r="IHG1" s="6"/>
      <c r="IHH1" s="6"/>
      <c r="IHI1" s="6"/>
      <c r="IHJ1" s="6"/>
      <c r="IHK1" s="6"/>
      <c r="IHL1" s="6"/>
      <c r="IHM1" s="6"/>
      <c r="IHN1" s="6"/>
      <c r="IHO1" s="6"/>
      <c r="IHP1" s="6"/>
      <c r="IHQ1" s="6"/>
      <c r="IHR1" s="6"/>
      <c r="IHS1" s="6"/>
      <c r="IHT1" s="6"/>
      <c r="IHU1" s="6"/>
      <c r="IHV1" s="6"/>
      <c r="IHW1" s="6"/>
      <c r="IHX1" s="6"/>
      <c r="IHY1" s="6"/>
      <c r="IHZ1" s="6"/>
      <c r="IIA1" s="6"/>
      <c r="IIB1" s="6"/>
      <c r="IIC1" s="6"/>
      <c r="IID1" s="6"/>
      <c r="IIE1" s="6"/>
      <c r="IIF1" s="6"/>
      <c r="IIG1" s="6"/>
      <c r="IIH1" s="6"/>
      <c r="III1" s="6"/>
      <c r="IIJ1" s="6"/>
      <c r="IIK1" s="6"/>
      <c r="IIL1" s="6"/>
      <c r="IIM1" s="6"/>
      <c r="IIN1" s="6"/>
      <c r="IIO1" s="6"/>
      <c r="IIP1" s="6"/>
      <c r="IIQ1" s="6"/>
      <c r="IIR1" s="6"/>
      <c r="IIS1" s="6"/>
      <c r="IIT1" s="6"/>
      <c r="IIU1" s="6"/>
      <c r="IIV1" s="6"/>
      <c r="IIW1" s="6"/>
      <c r="IIX1" s="6"/>
      <c r="IIY1" s="6"/>
      <c r="IIZ1" s="6"/>
      <c r="IJA1" s="6"/>
      <c r="IJB1" s="6"/>
      <c r="IJC1" s="6"/>
      <c r="IJD1" s="6"/>
      <c r="IJE1" s="6"/>
      <c r="IJF1" s="6"/>
      <c r="IJG1" s="6"/>
      <c r="IJH1" s="6"/>
      <c r="IJI1" s="6"/>
      <c r="IJJ1" s="6"/>
      <c r="IJK1" s="6"/>
      <c r="IJL1" s="6"/>
      <c r="IJM1" s="6"/>
      <c r="IJN1" s="6"/>
      <c r="IJO1" s="6"/>
      <c r="IJP1" s="6"/>
      <c r="IJQ1" s="6"/>
      <c r="IJR1" s="6"/>
      <c r="IJS1" s="6"/>
      <c r="IJT1" s="6"/>
      <c r="IJU1" s="6"/>
      <c r="IJV1" s="6"/>
      <c r="IJW1" s="6"/>
      <c r="IJX1" s="6"/>
      <c r="IJY1" s="6"/>
      <c r="IJZ1" s="6"/>
      <c r="IKA1" s="6"/>
      <c r="IKB1" s="6"/>
      <c r="IKC1" s="6"/>
      <c r="IKD1" s="6"/>
      <c r="IKE1" s="6"/>
      <c r="IKF1" s="6"/>
      <c r="IKG1" s="6"/>
      <c r="IKH1" s="6"/>
      <c r="IKI1" s="6"/>
      <c r="IKJ1" s="6"/>
      <c r="IKK1" s="6"/>
      <c r="IKL1" s="6"/>
      <c r="IKM1" s="6"/>
      <c r="IKN1" s="6"/>
      <c r="IKO1" s="6"/>
      <c r="IKP1" s="6"/>
      <c r="IKQ1" s="6"/>
      <c r="IKR1" s="6"/>
      <c r="IKS1" s="6"/>
      <c r="IKT1" s="6"/>
      <c r="IKU1" s="6"/>
      <c r="IKV1" s="6"/>
      <c r="IKW1" s="6"/>
      <c r="IKX1" s="6"/>
      <c r="IKY1" s="6"/>
      <c r="IKZ1" s="6"/>
      <c r="ILA1" s="6"/>
      <c r="ILB1" s="6"/>
      <c r="ILC1" s="6"/>
      <c r="ILD1" s="6"/>
      <c r="ILE1" s="6"/>
      <c r="ILF1" s="6"/>
      <c r="ILG1" s="6"/>
      <c r="ILH1" s="6"/>
      <c r="ILI1" s="6"/>
      <c r="ILJ1" s="6"/>
      <c r="ILK1" s="6"/>
      <c r="ILL1" s="6"/>
      <c r="ILM1" s="6"/>
      <c r="ILN1" s="6"/>
      <c r="ILO1" s="6"/>
      <c r="ILP1" s="6"/>
      <c r="ILQ1" s="6"/>
      <c r="ILR1" s="6"/>
      <c r="ILS1" s="6"/>
      <c r="ILT1" s="6"/>
      <c r="ILU1" s="6"/>
      <c r="ILV1" s="6"/>
      <c r="ILW1" s="6"/>
      <c r="ILX1" s="6"/>
      <c r="ILY1" s="6"/>
      <c r="ILZ1" s="6"/>
      <c r="IMA1" s="6"/>
      <c r="IMB1" s="6"/>
      <c r="IMC1" s="6"/>
      <c r="IMD1" s="6"/>
      <c r="IME1" s="6"/>
      <c r="IMF1" s="6"/>
      <c r="IMG1" s="6"/>
      <c r="IMH1" s="6"/>
      <c r="IMI1" s="6"/>
      <c r="IMJ1" s="6"/>
      <c r="IMK1" s="6"/>
      <c r="IML1" s="6"/>
      <c r="IMM1" s="6"/>
      <c r="IMN1" s="6"/>
      <c r="IMO1" s="6"/>
      <c r="IMP1" s="6"/>
      <c r="IMQ1" s="6"/>
      <c r="IMR1" s="6"/>
      <c r="IMS1" s="6"/>
      <c r="IMT1" s="6"/>
      <c r="IMU1" s="6"/>
      <c r="IMV1" s="6"/>
      <c r="IMW1" s="6"/>
      <c r="IMX1" s="6"/>
      <c r="IMY1" s="6"/>
      <c r="IMZ1" s="6"/>
      <c r="INA1" s="6"/>
      <c r="INB1" s="6"/>
      <c r="INC1" s="6"/>
      <c r="IND1" s="6"/>
      <c r="INE1" s="6"/>
      <c r="INF1" s="6"/>
      <c r="ING1" s="6"/>
      <c r="INH1" s="6"/>
      <c r="INI1" s="6"/>
      <c r="INJ1" s="6"/>
      <c r="INK1" s="6"/>
      <c r="INL1" s="6"/>
      <c r="INM1" s="6"/>
      <c r="INN1" s="6"/>
      <c r="INO1" s="6"/>
      <c r="INP1" s="6"/>
      <c r="INQ1" s="6"/>
      <c r="INR1" s="6"/>
      <c r="INS1" s="6"/>
      <c r="INT1" s="6"/>
      <c r="INU1" s="6"/>
      <c r="INV1" s="6"/>
      <c r="INW1" s="6"/>
      <c r="INX1" s="6"/>
      <c r="INY1" s="6"/>
      <c r="INZ1" s="6"/>
      <c r="IOA1" s="6"/>
      <c r="IOB1" s="6"/>
      <c r="IOC1" s="6"/>
      <c r="IOD1" s="6"/>
      <c r="IOE1" s="6"/>
      <c r="IOF1" s="6"/>
      <c r="IOG1" s="6"/>
      <c r="IOH1" s="6"/>
      <c r="IOI1" s="6"/>
      <c r="IOJ1" s="6"/>
      <c r="IOK1" s="6"/>
      <c r="IOL1" s="6"/>
      <c r="IOM1" s="6"/>
      <c r="ION1" s="6"/>
      <c r="IOO1" s="6"/>
      <c r="IOP1" s="6"/>
      <c r="IOQ1" s="6"/>
      <c r="IOR1" s="6"/>
      <c r="IOS1" s="6"/>
      <c r="IOT1" s="6"/>
      <c r="IOU1" s="6"/>
      <c r="IOV1" s="6"/>
      <c r="IOW1" s="6"/>
      <c r="IOX1" s="6"/>
      <c r="IOY1" s="6"/>
      <c r="IOZ1" s="6"/>
      <c r="IPA1" s="6"/>
      <c r="IPB1" s="6"/>
      <c r="IPC1" s="6"/>
      <c r="IPD1" s="6"/>
      <c r="IPE1" s="6"/>
      <c r="IPF1" s="6"/>
      <c r="IPG1" s="6"/>
      <c r="IPH1" s="6"/>
      <c r="IPI1" s="6"/>
      <c r="IPJ1" s="6"/>
      <c r="IPK1" s="6"/>
      <c r="IPL1" s="6"/>
      <c r="IPM1" s="6"/>
      <c r="IPN1" s="6"/>
      <c r="IPO1" s="6"/>
      <c r="IPP1" s="6"/>
      <c r="IPQ1" s="6"/>
      <c r="IPR1" s="6"/>
      <c r="IPS1" s="6"/>
      <c r="IPT1" s="6"/>
      <c r="IPU1" s="6"/>
      <c r="IPV1" s="6"/>
      <c r="IPW1" s="6"/>
      <c r="IPX1" s="6"/>
      <c r="IPY1" s="6"/>
      <c r="IPZ1" s="6"/>
      <c r="IQA1" s="6"/>
      <c r="IQB1" s="6"/>
      <c r="IQC1" s="6"/>
      <c r="IQD1" s="6"/>
      <c r="IQE1" s="6"/>
      <c r="IQF1" s="6"/>
      <c r="IQG1" s="6"/>
      <c r="IQH1" s="6"/>
      <c r="IQI1" s="6"/>
      <c r="IQJ1" s="6"/>
      <c r="IQK1" s="6"/>
      <c r="IQL1" s="6"/>
      <c r="IQM1" s="6"/>
      <c r="IQN1" s="6"/>
      <c r="IQO1" s="6"/>
      <c r="IQP1" s="6"/>
      <c r="IQQ1" s="6"/>
      <c r="IQR1" s="6"/>
      <c r="IQS1" s="6"/>
      <c r="IQT1" s="6"/>
      <c r="IQU1" s="6"/>
      <c r="IQV1" s="6"/>
      <c r="IQW1" s="6"/>
      <c r="IQX1" s="6"/>
      <c r="IQY1" s="6"/>
      <c r="IQZ1" s="6"/>
      <c r="IRA1" s="6"/>
      <c r="IRB1" s="6"/>
      <c r="IRC1" s="6"/>
      <c r="IRD1" s="6"/>
      <c r="IRE1" s="6"/>
      <c r="IRF1" s="6"/>
      <c r="IRG1" s="6"/>
      <c r="IRH1" s="6"/>
      <c r="IRI1" s="6"/>
      <c r="IRJ1" s="6"/>
      <c r="IRK1" s="6"/>
      <c r="IRL1" s="6"/>
      <c r="IRM1" s="6"/>
      <c r="IRN1" s="6"/>
      <c r="IRO1" s="6"/>
      <c r="IRP1" s="6"/>
      <c r="IRQ1" s="6"/>
      <c r="IRR1" s="6"/>
      <c r="IRS1" s="6"/>
      <c r="IRT1" s="6"/>
      <c r="IRU1" s="6"/>
      <c r="IRV1" s="6"/>
      <c r="IRW1" s="6"/>
      <c r="IRX1" s="6"/>
      <c r="IRY1" s="6"/>
      <c r="IRZ1" s="6"/>
      <c r="ISA1" s="6"/>
      <c r="ISB1" s="6"/>
      <c r="ISC1" s="6"/>
      <c r="ISD1" s="6"/>
      <c r="ISE1" s="6"/>
      <c r="ISF1" s="6"/>
      <c r="ISG1" s="6"/>
      <c r="ISH1" s="6"/>
      <c r="ISI1" s="6"/>
      <c r="ISJ1" s="6"/>
      <c r="ISK1" s="6"/>
      <c r="ISL1" s="6"/>
      <c r="ISM1" s="6"/>
      <c r="ISN1" s="6"/>
      <c r="ISO1" s="6"/>
      <c r="ISP1" s="6"/>
      <c r="ISQ1" s="6"/>
      <c r="ISR1" s="6"/>
      <c r="ISS1" s="6"/>
      <c r="IST1" s="6"/>
      <c r="ISU1" s="6"/>
      <c r="ISV1" s="6"/>
      <c r="ISW1" s="6"/>
      <c r="ISX1" s="6"/>
      <c r="ISY1" s="6"/>
      <c r="ISZ1" s="6"/>
      <c r="ITA1" s="6"/>
      <c r="ITB1" s="6"/>
      <c r="ITC1" s="6"/>
      <c r="ITD1" s="6"/>
      <c r="ITE1" s="6"/>
      <c r="ITF1" s="6"/>
      <c r="ITG1" s="6"/>
      <c r="ITH1" s="6"/>
      <c r="ITI1" s="6"/>
      <c r="ITJ1" s="6"/>
      <c r="ITK1" s="6"/>
      <c r="ITL1" s="6"/>
      <c r="ITM1" s="6"/>
      <c r="ITN1" s="6"/>
      <c r="ITO1" s="6"/>
      <c r="ITP1" s="6"/>
      <c r="ITQ1" s="6"/>
      <c r="ITR1" s="6"/>
      <c r="ITS1" s="6"/>
      <c r="ITT1" s="6"/>
      <c r="ITU1" s="6"/>
      <c r="ITV1" s="6"/>
      <c r="ITW1" s="6"/>
      <c r="ITX1" s="6"/>
      <c r="ITY1" s="6"/>
      <c r="ITZ1" s="6"/>
      <c r="IUA1" s="6"/>
      <c r="IUB1" s="6"/>
      <c r="IUC1" s="6"/>
      <c r="IUD1" s="6"/>
      <c r="IUE1" s="6"/>
      <c r="IUF1" s="6"/>
      <c r="IUG1" s="6"/>
      <c r="IUH1" s="6"/>
      <c r="IUI1" s="6"/>
      <c r="IUJ1" s="6"/>
      <c r="IUK1" s="6"/>
      <c r="IUL1" s="6"/>
      <c r="IUM1" s="6"/>
      <c r="IUN1" s="6"/>
      <c r="IUO1" s="6"/>
      <c r="IUP1" s="6"/>
      <c r="IUQ1" s="6"/>
      <c r="IUR1" s="6"/>
      <c r="IUS1" s="6"/>
      <c r="IUT1" s="6"/>
      <c r="IUU1" s="6"/>
      <c r="IUV1" s="6"/>
      <c r="IUW1" s="6"/>
      <c r="IUX1" s="6"/>
      <c r="IUY1" s="6"/>
      <c r="IUZ1" s="6"/>
      <c r="IVA1" s="6"/>
      <c r="IVB1" s="6"/>
      <c r="IVC1" s="6"/>
      <c r="IVD1" s="6"/>
      <c r="IVE1" s="6"/>
      <c r="IVF1" s="6"/>
      <c r="IVG1" s="6"/>
      <c r="IVH1" s="6"/>
      <c r="IVI1" s="6"/>
      <c r="IVJ1" s="6"/>
      <c r="IVK1" s="6"/>
      <c r="IVL1" s="6"/>
      <c r="IVM1" s="6"/>
      <c r="IVN1" s="6"/>
      <c r="IVO1" s="6"/>
      <c r="IVP1" s="6"/>
      <c r="IVQ1" s="6"/>
      <c r="IVR1" s="6"/>
      <c r="IVS1" s="6"/>
      <c r="IVT1" s="6"/>
      <c r="IVU1" s="6"/>
      <c r="IVV1" s="6"/>
      <c r="IVW1" s="6"/>
      <c r="IVX1" s="6"/>
      <c r="IVY1" s="6"/>
      <c r="IVZ1" s="6"/>
      <c r="IWA1" s="6"/>
      <c r="IWB1" s="6"/>
      <c r="IWC1" s="6"/>
      <c r="IWD1" s="6"/>
      <c r="IWE1" s="6"/>
      <c r="IWF1" s="6"/>
      <c r="IWG1" s="6"/>
      <c r="IWH1" s="6"/>
      <c r="IWI1" s="6"/>
      <c r="IWJ1" s="6"/>
      <c r="IWK1" s="6"/>
      <c r="IWL1" s="6"/>
      <c r="IWM1" s="6"/>
      <c r="IWN1" s="6"/>
      <c r="IWO1" s="6"/>
      <c r="IWP1" s="6"/>
      <c r="IWQ1" s="6"/>
      <c r="IWR1" s="6"/>
      <c r="IWS1" s="6"/>
      <c r="IWT1" s="6"/>
      <c r="IWU1" s="6"/>
      <c r="IWV1" s="6"/>
      <c r="IWW1" s="6"/>
      <c r="IWX1" s="6"/>
      <c r="IWY1" s="6"/>
      <c r="IWZ1" s="6"/>
      <c r="IXA1" s="6"/>
      <c r="IXB1" s="6"/>
      <c r="IXC1" s="6"/>
      <c r="IXD1" s="6"/>
      <c r="IXE1" s="6"/>
      <c r="IXF1" s="6"/>
      <c r="IXG1" s="6"/>
      <c r="IXH1" s="6"/>
      <c r="IXI1" s="6"/>
      <c r="IXJ1" s="6"/>
      <c r="IXK1" s="6"/>
      <c r="IXL1" s="6"/>
      <c r="IXM1" s="6"/>
      <c r="IXN1" s="6"/>
      <c r="IXO1" s="6"/>
      <c r="IXP1" s="6"/>
      <c r="IXQ1" s="6"/>
      <c r="IXR1" s="6"/>
      <c r="IXS1" s="6"/>
      <c r="IXT1" s="6"/>
      <c r="IXU1" s="6"/>
      <c r="IXV1" s="6"/>
      <c r="IXW1" s="6"/>
      <c r="IXX1" s="6"/>
      <c r="IXY1" s="6"/>
      <c r="IXZ1" s="6"/>
      <c r="IYA1" s="6"/>
      <c r="IYB1" s="6"/>
      <c r="IYC1" s="6"/>
      <c r="IYD1" s="6"/>
      <c r="IYE1" s="6"/>
      <c r="IYF1" s="6"/>
      <c r="IYG1" s="6"/>
      <c r="IYH1" s="6"/>
      <c r="IYI1" s="6"/>
      <c r="IYJ1" s="6"/>
      <c r="IYK1" s="6"/>
      <c r="IYL1" s="6"/>
      <c r="IYM1" s="6"/>
      <c r="IYN1" s="6"/>
      <c r="IYO1" s="6"/>
      <c r="IYP1" s="6"/>
      <c r="IYQ1" s="6"/>
      <c r="IYR1" s="6"/>
      <c r="IYS1" s="6"/>
      <c r="IYT1" s="6"/>
      <c r="IYU1" s="6"/>
      <c r="IYV1" s="6"/>
      <c r="IYW1" s="6"/>
      <c r="IYX1" s="6"/>
      <c r="IYY1" s="6"/>
      <c r="IYZ1" s="6"/>
      <c r="IZA1" s="6"/>
      <c r="IZB1" s="6"/>
      <c r="IZC1" s="6"/>
      <c r="IZD1" s="6"/>
      <c r="IZE1" s="6"/>
      <c r="IZF1" s="6"/>
      <c r="IZG1" s="6"/>
      <c r="IZH1" s="6"/>
      <c r="IZI1" s="6"/>
      <c r="IZJ1" s="6"/>
      <c r="IZK1" s="6"/>
      <c r="IZL1" s="6"/>
      <c r="IZM1" s="6"/>
      <c r="IZN1" s="6"/>
      <c r="IZO1" s="6"/>
      <c r="IZP1" s="6"/>
      <c r="IZQ1" s="6"/>
      <c r="IZR1" s="6"/>
      <c r="IZS1" s="6"/>
      <c r="IZT1" s="6"/>
      <c r="IZU1" s="6"/>
      <c r="IZV1" s="6"/>
      <c r="IZW1" s="6"/>
      <c r="IZX1" s="6"/>
      <c r="IZY1" s="6"/>
      <c r="IZZ1" s="6"/>
      <c r="JAA1" s="6"/>
      <c r="JAB1" s="6"/>
      <c r="JAC1" s="6"/>
      <c r="JAD1" s="6"/>
      <c r="JAE1" s="6"/>
      <c r="JAF1" s="6"/>
      <c r="JAG1" s="6"/>
      <c r="JAH1" s="6"/>
      <c r="JAI1" s="6"/>
      <c r="JAJ1" s="6"/>
      <c r="JAK1" s="6"/>
      <c r="JAL1" s="6"/>
      <c r="JAM1" s="6"/>
      <c r="JAN1" s="6"/>
      <c r="JAO1" s="6"/>
      <c r="JAP1" s="6"/>
      <c r="JAQ1" s="6"/>
      <c r="JAR1" s="6"/>
      <c r="JAS1" s="6"/>
      <c r="JAT1" s="6"/>
      <c r="JAU1" s="6"/>
      <c r="JAV1" s="6"/>
      <c r="JAW1" s="6"/>
      <c r="JAX1" s="6"/>
      <c r="JAY1" s="6"/>
      <c r="JAZ1" s="6"/>
      <c r="JBA1" s="6"/>
      <c r="JBB1" s="6"/>
      <c r="JBC1" s="6"/>
      <c r="JBD1" s="6"/>
      <c r="JBE1" s="6"/>
      <c r="JBF1" s="6"/>
      <c r="JBG1" s="6"/>
      <c r="JBH1" s="6"/>
      <c r="JBI1" s="6"/>
      <c r="JBJ1" s="6"/>
      <c r="JBK1" s="6"/>
      <c r="JBL1" s="6"/>
      <c r="JBM1" s="6"/>
      <c r="JBN1" s="6"/>
      <c r="JBO1" s="6"/>
      <c r="JBP1" s="6"/>
      <c r="JBQ1" s="6"/>
      <c r="JBR1" s="6"/>
      <c r="JBS1" s="6"/>
      <c r="JBT1" s="6"/>
      <c r="JBU1" s="6"/>
      <c r="JBV1" s="6"/>
      <c r="JBW1" s="6"/>
      <c r="JBX1" s="6"/>
      <c r="JBY1" s="6"/>
      <c r="JBZ1" s="6"/>
      <c r="JCA1" s="6"/>
      <c r="JCB1" s="6"/>
      <c r="JCC1" s="6"/>
      <c r="JCD1" s="6"/>
      <c r="JCE1" s="6"/>
      <c r="JCF1" s="6"/>
      <c r="JCG1" s="6"/>
      <c r="JCH1" s="6"/>
      <c r="JCI1" s="6"/>
      <c r="JCJ1" s="6"/>
      <c r="JCK1" s="6"/>
      <c r="JCL1" s="6"/>
      <c r="JCM1" s="6"/>
      <c r="JCN1" s="6"/>
      <c r="JCO1" s="6"/>
      <c r="JCP1" s="6"/>
      <c r="JCQ1" s="6"/>
      <c r="JCR1" s="6"/>
      <c r="JCS1" s="6"/>
      <c r="JCT1" s="6"/>
      <c r="JCU1" s="6"/>
      <c r="JCV1" s="6"/>
      <c r="JCW1" s="6"/>
      <c r="JCX1" s="6"/>
      <c r="JCY1" s="6"/>
      <c r="JCZ1" s="6"/>
      <c r="JDA1" s="6"/>
      <c r="JDB1" s="6"/>
      <c r="JDC1" s="6"/>
      <c r="JDD1" s="6"/>
      <c r="JDE1" s="6"/>
      <c r="JDF1" s="6"/>
      <c r="JDG1" s="6"/>
      <c r="JDH1" s="6"/>
      <c r="JDI1" s="6"/>
      <c r="JDJ1" s="6"/>
      <c r="JDK1" s="6"/>
      <c r="JDL1" s="6"/>
      <c r="JDM1" s="6"/>
      <c r="JDN1" s="6"/>
      <c r="JDO1" s="6"/>
      <c r="JDP1" s="6"/>
      <c r="JDQ1" s="6"/>
      <c r="JDR1" s="6"/>
      <c r="JDS1" s="6"/>
      <c r="JDT1" s="6"/>
      <c r="JDU1" s="6"/>
      <c r="JDV1" s="6"/>
      <c r="JDW1" s="6"/>
      <c r="JDX1" s="6"/>
      <c r="JDY1" s="6"/>
      <c r="JDZ1" s="6"/>
      <c r="JEA1" s="6"/>
      <c r="JEB1" s="6"/>
      <c r="JEC1" s="6"/>
      <c r="JED1" s="6"/>
      <c r="JEE1" s="6"/>
      <c r="JEF1" s="6"/>
      <c r="JEG1" s="6"/>
      <c r="JEH1" s="6"/>
      <c r="JEI1" s="6"/>
      <c r="JEJ1" s="6"/>
      <c r="JEK1" s="6"/>
      <c r="JEL1" s="6"/>
      <c r="JEM1" s="6"/>
      <c r="JEN1" s="6"/>
      <c r="JEO1" s="6"/>
      <c r="JEP1" s="6"/>
      <c r="JEQ1" s="6"/>
      <c r="JER1" s="6"/>
      <c r="JES1" s="6"/>
      <c r="JET1" s="6"/>
      <c r="JEU1" s="6"/>
      <c r="JEV1" s="6"/>
      <c r="JEW1" s="6"/>
      <c r="JEX1" s="6"/>
      <c r="JEY1" s="6"/>
      <c r="JEZ1" s="6"/>
      <c r="JFA1" s="6"/>
      <c r="JFB1" s="6"/>
      <c r="JFC1" s="6"/>
      <c r="JFD1" s="6"/>
      <c r="JFE1" s="6"/>
      <c r="JFF1" s="6"/>
      <c r="JFG1" s="6"/>
      <c r="JFH1" s="6"/>
      <c r="JFI1" s="6"/>
      <c r="JFJ1" s="6"/>
      <c r="JFK1" s="6"/>
      <c r="JFL1" s="6"/>
      <c r="JFM1" s="6"/>
      <c r="JFN1" s="6"/>
      <c r="JFO1" s="6"/>
      <c r="JFP1" s="6"/>
      <c r="JFQ1" s="6"/>
      <c r="JFR1" s="6"/>
      <c r="JFS1" s="6"/>
      <c r="JFT1" s="6"/>
      <c r="JFU1" s="6"/>
      <c r="JFV1" s="6"/>
      <c r="JFW1" s="6"/>
      <c r="JFX1" s="6"/>
      <c r="JFY1" s="6"/>
      <c r="JFZ1" s="6"/>
      <c r="JGA1" s="6"/>
      <c r="JGB1" s="6"/>
      <c r="JGC1" s="6"/>
      <c r="JGD1" s="6"/>
      <c r="JGE1" s="6"/>
      <c r="JGF1" s="6"/>
      <c r="JGG1" s="6"/>
      <c r="JGH1" s="6"/>
      <c r="JGI1" s="6"/>
      <c r="JGJ1" s="6"/>
      <c r="JGK1" s="6"/>
      <c r="JGL1" s="6"/>
      <c r="JGM1" s="6"/>
      <c r="JGN1" s="6"/>
      <c r="JGO1" s="6"/>
      <c r="JGP1" s="6"/>
      <c r="JGQ1" s="6"/>
      <c r="JGR1" s="6"/>
      <c r="JGS1" s="6"/>
      <c r="JGT1" s="6"/>
      <c r="JGU1" s="6"/>
      <c r="JGV1" s="6"/>
      <c r="JGW1" s="6"/>
      <c r="JGX1" s="6"/>
      <c r="JGY1" s="6"/>
      <c r="JGZ1" s="6"/>
      <c r="JHA1" s="6"/>
      <c r="JHB1" s="6"/>
      <c r="JHC1" s="6"/>
      <c r="JHD1" s="6"/>
      <c r="JHE1" s="6"/>
      <c r="JHF1" s="6"/>
      <c r="JHG1" s="6"/>
      <c r="JHH1" s="6"/>
      <c r="JHI1" s="6"/>
      <c r="JHJ1" s="6"/>
      <c r="JHK1" s="6"/>
      <c r="JHL1" s="6"/>
      <c r="JHM1" s="6"/>
      <c r="JHN1" s="6"/>
      <c r="JHO1" s="6"/>
      <c r="JHP1" s="6"/>
      <c r="JHQ1" s="6"/>
      <c r="JHR1" s="6"/>
      <c r="JHS1" s="6"/>
      <c r="JHT1" s="6"/>
      <c r="JHU1" s="6"/>
      <c r="JHV1" s="6"/>
      <c r="JHW1" s="6"/>
      <c r="JHX1" s="6"/>
      <c r="JHY1" s="6"/>
      <c r="JHZ1" s="6"/>
      <c r="JIA1" s="6"/>
      <c r="JIB1" s="6"/>
      <c r="JIC1" s="6"/>
      <c r="JID1" s="6"/>
      <c r="JIE1" s="6"/>
      <c r="JIF1" s="6"/>
      <c r="JIG1" s="6"/>
      <c r="JIH1" s="6"/>
      <c r="JII1" s="6"/>
      <c r="JIJ1" s="6"/>
      <c r="JIK1" s="6"/>
      <c r="JIL1" s="6"/>
      <c r="JIM1" s="6"/>
      <c r="JIN1" s="6"/>
      <c r="JIO1" s="6"/>
      <c r="JIP1" s="6"/>
      <c r="JIQ1" s="6"/>
      <c r="JIR1" s="6"/>
      <c r="JIS1" s="6"/>
      <c r="JIT1" s="6"/>
      <c r="JIU1" s="6"/>
      <c r="JIV1" s="6"/>
      <c r="JIW1" s="6"/>
      <c r="JIX1" s="6"/>
      <c r="JIY1" s="6"/>
      <c r="JIZ1" s="6"/>
      <c r="JJA1" s="6"/>
      <c r="JJB1" s="6"/>
      <c r="JJC1" s="6"/>
      <c r="JJD1" s="6"/>
      <c r="JJE1" s="6"/>
      <c r="JJF1" s="6"/>
      <c r="JJG1" s="6"/>
      <c r="JJH1" s="6"/>
      <c r="JJI1" s="6"/>
      <c r="JJJ1" s="6"/>
      <c r="JJK1" s="6"/>
      <c r="JJL1" s="6"/>
      <c r="JJM1" s="6"/>
      <c r="JJN1" s="6"/>
      <c r="JJO1" s="6"/>
      <c r="JJP1" s="6"/>
      <c r="JJQ1" s="6"/>
      <c r="JJR1" s="6"/>
      <c r="JJS1" s="6"/>
      <c r="JJT1" s="6"/>
      <c r="JJU1" s="6"/>
      <c r="JJV1" s="6"/>
      <c r="JJW1" s="6"/>
      <c r="JJX1" s="6"/>
      <c r="JJY1" s="6"/>
      <c r="JJZ1" s="6"/>
      <c r="JKA1" s="6"/>
      <c r="JKB1" s="6"/>
      <c r="JKC1" s="6"/>
      <c r="JKD1" s="6"/>
      <c r="JKE1" s="6"/>
      <c r="JKF1" s="6"/>
      <c r="JKG1" s="6"/>
      <c r="JKH1" s="6"/>
      <c r="JKI1" s="6"/>
      <c r="JKJ1" s="6"/>
      <c r="JKK1" s="6"/>
      <c r="JKL1" s="6"/>
      <c r="JKM1" s="6"/>
      <c r="JKN1" s="6"/>
      <c r="JKO1" s="6"/>
      <c r="JKP1" s="6"/>
      <c r="JKQ1" s="6"/>
      <c r="JKR1" s="6"/>
      <c r="JKS1" s="6"/>
      <c r="JKT1" s="6"/>
      <c r="JKU1" s="6"/>
      <c r="JKV1" s="6"/>
      <c r="JKW1" s="6"/>
      <c r="JKX1" s="6"/>
      <c r="JKY1" s="6"/>
      <c r="JKZ1" s="6"/>
      <c r="JLA1" s="6"/>
      <c r="JLB1" s="6"/>
      <c r="JLC1" s="6"/>
      <c r="JLD1" s="6"/>
      <c r="JLE1" s="6"/>
      <c r="JLF1" s="6"/>
      <c r="JLG1" s="6"/>
      <c r="JLH1" s="6"/>
      <c r="JLI1" s="6"/>
      <c r="JLJ1" s="6"/>
      <c r="JLK1" s="6"/>
      <c r="JLL1" s="6"/>
      <c r="JLM1" s="6"/>
      <c r="JLN1" s="6"/>
      <c r="JLO1" s="6"/>
      <c r="JLP1" s="6"/>
      <c r="JLQ1" s="6"/>
      <c r="JLR1" s="6"/>
      <c r="JLS1" s="6"/>
      <c r="JLT1" s="6"/>
      <c r="JLU1" s="6"/>
      <c r="JLV1" s="6"/>
      <c r="JLW1" s="6"/>
      <c r="JLX1" s="6"/>
      <c r="JLY1" s="6"/>
      <c r="JLZ1" s="6"/>
      <c r="JMA1" s="6"/>
      <c r="JMB1" s="6"/>
      <c r="JMC1" s="6"/>
      <c r="JMD1" s="6"/>
      <c r="JME1" s="6"/>
      <c r="JMF1" s="6"/>
      <c r="JMG1" s="6"/>
      <c r="JMH1" s="6"/>
      <c r="JMI1" s="6"/>
      <c r="JMJ1" s="6"/>
      <c r="JMK1" s="6"/>
      <c r="JML1" s="6"/>
      <c r="JMM1" s="6"/>
      <c r="JMN1" s="6"/>
      <c r="JMO1" s="6"/>
      <c r="JMP1" s="6"/>
      <c r="JMQ1" s="6"/>
      <c r="JMR1" s="6"/>
      <c r="JMS1" s="6"/>
      <c r="JMT1" s="6"/>
      <c r="JMU1" s="6"/>
      <c r="JMV1" s="6"/>
      <c r="JMW1" s="6"/>
      <c r="JMX1" s="6"/>
      <c r="JMY1" s="6"/>
      <c r="JMZ1" s="6"/>
      <c r="JNA1" s="6"/>
      <c r="JNB1" s="6"/>
      <c r="JNC1" s="6"/>
      <c r="JND1" s="6"/>
      <c r="JNE1" s="6"/>
      <c r="JNF1" s="6"/>
      <c r="JNG1" s="6"/>
      <c r="JNH1" s="6"/>
      <c r="JNI1" s="6"/>
      <c r="JNJ1" s="6"/>
      <c r="JNK1" s="6"/>
      <c r="JNL1" s="6"/>
      <c r="JNM1" s="6"/>
      <c r="JNN1" s="6"/>
      <c r="JNO1" s="6"/>
      <c r="JNP1" s="6"/>
      <c r="JNQ1" s="6"/>
      <c r="JNR1" s="6"/>
      <c r="JNS1" s="6"/>
      <c r="JNT1" s="6"/>
      <c r="JNU1" s="6"/>
      <c r="JNV1" s="6"/>
      <c r="JNW1" s="6"/>
      <c r="JNX1" s="6"/>
      <c r="JNY1" s="6"/>
      <c r="JNZ1" s="6"/>
      <c r="JOA1" s="6"/>
      <c r="JOB1" s="6"/>
      <c r="JOC1" s="6"/>
      <c r="JOD1" s="6"/>
      <c r="JOE1" s="6"/>
      <c r="JOF1" s="6"/>
      <c r="JOG1" s="6"/>
      <c r="JOH1" s="6"/>
      <c r="JOI1" s="6"/>
      <c r="JOJ1" s="6"/>
      <c r="JOK1" s="6"/>
      <c r="JOL1" s="6"/>
      <c r="JOM1" s="6"/>
      <c r="JON1" s="6"/>
      <c r="JOO1" s="6"/>
      <c r="JOP1" s="6"/>
      <c r="JOQ1" s="6"/>
      <c r="JOR1" s="6"/>
      <c r="JOS1" s="6"/>
      <c r="JOT1" s="6"/>
      <c r="JOU1" s="6"/>
      <c r="JOV1" s="6"/>
      <c r="JOW1" s="6"/>
      <c r="JOX1" s="6"/>
      <c r="JOY1" s="6"/>
      <c r="JOZ1" s="6"/>
      <c r="JPA1" s="6"/>
      <c r="JPB1" s="6"/>
      <c r="JPC1" s="6"/>
      <c r="JPD1" s="6"/>
      <c r="JPE1" s="6"/>
      <c r="JPF1" s="6"/>
      <c r="JPG1" s="6"/>
      <c r="JPH1" s="6"/>
      <c r="JPI1" s="6"/>
      <c r="JPJ1" s="6"/>
      <c r="JPK1" s="6"/>
      <c r="JPL1" s="6"/>
      <c r="JPM1" s="6"/>
      <c r="JPN1" s="6"/>
      <c r="JPO1" s="6"/>
      <c r="JPP1" s="6"/>
      <c r="JPQ1" s="6"/>
      <c r="JPR1" s="6"/>
      <c r="JPS1" s="6"/>
      <c r="JPT1" s="6"/>
      <c r="JPU1" s="6"/>
      <c r="JPV1" s="6"/>
      <c r="JPW1" s="6"/>
      <c r="JPX1" s="6"/>
      <c r="JPY1" s="6"/>
      <c r="JPZ1" s="6"/>
      <c r="JQA1" s="6"/>
      <c r="JQB1" s="6"/>
      <c r="JQC1" s="6"/>
      <c r="JQD1" s="6"/>
      <c r="JQE1" s="6"/>
      <c r="JQF1" s="6"/>
      <c r="JQG1" s="6"/>
      <c r="JQH1" s="6"/>
      <c r="JQI1" s="6"/>
      <c r="JQJ1" s="6"/>
      <c r="JQK1" s="6"/>
      <c r="JQL1" s="6"/>
      <c r="JQM1" s="6"/>
      <c r="JQN1" s="6"/>
      <c r="JQO1" s="6"/>
      <c r="JQP1" s="6"/>
      <c r="JQQ1" s="6"/>
      <c r="JQR1" s="6"/>
      <c r="JQS1" s="6"/>
      <c r="JQT1" s="6"/>
      <c r="JQU1" s="6"/>
      <c r="JQV1" s="6"/>
      <c r="JQW1" s="6"/>
      <c r="JQX1" s="6"/>
      <c r="JQY1" s="6"/>
      <c r="JQZ1" s="6"/>
      <c r="JRA1" s="6"/>
      <c r="JRB1" s="6"/>
      <c r="JRC1" s="6"/>
      <c r="JRD1" s="6"/>
      <c r="JRE1" s="6"/>
      <c r="JRF1" s="6"/>
      <c r="JRG1" s="6"/>
      <c r="JRH1" s="6"/>
      <c r="JRI1" s="6"/>
      <c r="JRJ1" s="6"/>
      <c r="JRK1" s="6"/>
      <c r="JRL1" s="6"/>
      <c r="JRM1" s="6"/>
      <c r="JRN1" s="6"/>
      <c r="JRO1" s="6"/>
      <c r="JRP1" s="6"/>
      <c r="JRQ1" s="6"/>
      <c r="JRR1" s="6"/>
      <c r="JRS1" s="6"/>
      <c r="JRT1" s="6"/>
      <c r="JRU1" s="6"/>
      <c r="JRV1" s="6"/>
      <c r="JRW1" s="6"/>
      <c r="JRX1" s="6"/>
      <c r="JRY1" s="6"/>
      <c r="JRZ1" s="6"/>
      <c r="JSA1" s="6"/>
      <c r="JSB1" s="6"/>
      <c r="JSC1" s="6"/>
      <c r="JSD1" s="6"/>
      <c r="JSE1" s="6"/>
      <c r="JSF1" s="6"/>
      <c r="JSG1" s="6"/>
      <c r="JSH1" s="6"/>
      <c r="JSI1" s="6"/>
      <c r="JSJ1" s="6"/>
      <c r="JSK1" s="6"/>
      <c r="JSL1" s="6"/>
      <c r="JSM1" s="6"/>
      <c r="JSN1" s="6"/>
      <c r="JSO1" s="6"/>
      <c r="JSP1" s="6"/>
      <c r="JSQ1" s="6"/>
      <c r="JSR1" s="6"/>
      <c r="JSS1" s="6"/>
      <c r="JST1" s="6"/>
      <c r="JSU1" s="6"/>
      <c r="JSV1" s="6"/>
      <c r="JSW1" s="6"/>
      <c r="JSX1" s="6"/>
      <c r="JSY1" s="6"/>
      <c r="JSZ1" s="6"/>
      <c r="JTA1" s="6"/>
      <c r="JTB1" s="6"/>
      <c r="JTC1" s="6"/>
      <c r="JTD1" s="6"/>
      <c r="JTE1" s="6"/>
      <c r="JTF1" s="6"/>
      <c r="JTG1" s="6"/>
      <c r="JTH1" s="6"/>
      <c r="JTI1" s="6"/>
      <c r="JTJ1" s="6"/>
      <c r="JTK1" s="6"/>
      <c r="JTL1" s="6"/>
      <c r="JTM1" s="6"/>
      <c r="JTN1" s="6"/>
      <c r="JTO1" s="6"/>
      <c r="JTP1" s="6"/>
      <c r="JTQ1" s="6"/>
      <c r="JTR1" s="6"/>
      <c r="JTS1" s="6"/>
      <c r="JTT1" s="6"/>
      <c r="JTU1" s="6"/>
      <c r="JTV1" s="6"/>
      <c r="JTW1" s="6"/>
      <c r="JTX1" s="6"/>
      <c r="JTY1" s="6"/>
      <c r="JTZ1" s="6"/>
      <c r="JUA1" s="6"/>
      <c r="JUB1" s="6"/>
      <c r="JUC1" s="6"/>
      <c r="JUD1" s="6"/>
      <c r="JUE1" s="6"/>
      <c r="JUF1" s="6"/>
      <c r="JUG1" s="6"/>
      <c r="JUH1" s="6"/>
      <c r="JUI1" s="6"/>
      <c r="JUJ1" s="6"/>
      <c r="JUK1" s="6"/>
      <c r="JUL1" s="6"/>
      <c r="JUM1" s="6"/>
      <c r="JUN1" s="6"/>
      <c r="JUO1" s="6"/>
      <c r="JUP1" s="6"/>
      <c r="JUQ1" s="6"/>
      <c r="JUR1" s="6"/>
      <c r="JUS1" s="6"/>
      <c r="JUT1" s="6"/>
      <c r="JUU1" s="6"/>
      <c r="JUV1" s="6"/>
      <c r="JUW1" s="6"/>
      <c r="JUX1" s="6"/>
      <c r="JUY1" s="6"/>
      <c r="JUZ1" s="6"/>
      <c r="JVA1" s="6"/>
      <c r="JVB1" s="6"/>
      <c r="JVC1" s="6"/>
      <c r="JVD1" s="6"/>
      <c r="JVE1" s="6"/>
      <c r="JVF1" s="6"/>
      <c r="JVG1" s="6"/>
      <c r="JVH1" s="6"/>
      <c r="JVI1" s="6"/>
      <c r="JVJ1" s="6"/>
      <c r="JVK1" s="6"/>
      <c r="JVL1" s="6"/>
      <c r="JVM1" s="6"/>
      <c r="JVN1" s="6"/>
      <c r="JVO1" s="6"/>
      <c r="JVP1" s="6"/>
      <c r="JVQ1" s="6"/>
      <c r="JVR1" s="6"/>
      <c r="JVS1" s="6"/>
      <c r="JVT1" s="6"/>
      <c r="JVU1" s="6"/>
      <c r="JVV1" s="6"/>
      <c r="JVW1" s="6"/>
      <c r="JVX1" s="6"/>
      <c r="JVY1" s="6"/>
      <c r="JVZ1" s="6"/>
      <c r="JWA1" s="6"/>
      <c r="JWB1" s="6"/>
      <c r="JWC1" s="6"/>
      <c r="JWD1" s="6"/>
      <c r="JWE1" s="6"/>
      <c r="JWF1" s="6"/>
      <c r="JWG1" s="6"/>
      <c r="JWH1" s="6"/>
      <c r="JWI1" s="6"/>
      <c r="JWJ1" s="6"/>
      <c r="JWK1" s="6"/>
      <c r="JWL1" s="6"/>
      <c r="JWM1" s="6"/>
      <c r="JWN1" s="6"/>
      <c r="JWO1" s="6"/>
      <c r="JWP1" s="6"/>
      <c r="JWQ1" s="6"/>
      <c r="JWR1" s="6"/>
      <c r="JWS1" s="6"/>
      <c r="JWT1" s="6"/>
      <c r="JWU1" s="6"/>
      <c r="JWV1" s="6"/>
      <c r="JWW1" s="6"/>
      <c r="JWX1" s="6"/>
      <c r="JWY1" s="6"/>
      <c r="JWZ1" s="6"/>
      <c r="JXA1" s="6"/>
      <c r="JXB1" s="6"/>
      <c r="JXC1" s="6"/>
      <c r="JXD1" s="6"/>
      <c r="JXE1" s="6"/>
      <c r="JXF1" s="6"/>
      <c r="JXG1" s="6"/>
      <c r="JXH1" s="6"/>
      <c r="JXI1" s="6"/>
      <c r="JXJ1" s="6"/>
      <c r="JXK1" s="6"/>
      <c r="JXL1" s="6"/>
      <c r="JXM1" s="6"/>
      <c r="JXN1" s="6"/>
      <c r="JXO1" s="6"/>
      <c r="JXP1" s="6"/>
      <c r="JXQ1" s="6"/>
      <c r="JXR1" s="6"/>
      <c r="JXS1" s="6"/>
      <c r="JXT1" s="6"/>
      <c r="JXU1" s="6"/>
      <c r="JXV1" s="6"/>
      <c r="JXW1" s="6"/>
      <c r="JXX1" s="6"/>
      <c r="JXY1" s="6"/>
      <c r="JXZ1" s="6"/>
      <c r="JYA1" s="6"/>
      <c r="JYB1" s="6"/>
      <c r="JYC1" s="6"/>
      <c r="JYD1" s="6"/>
      <c r="JYE1" s="6"/>
      <c r="JYF1" s="6"/>
      <c r="JYG1" s="6"/>
      <c r="JYH1" s="6"/>
      <c r="JYI1" s="6"/>
      <c r="JYJ1" s="6"/>
      <c r="JYK1" s="6"/>
      <c r="JYL1" s="6"/>
      <c r="JYM1" s="6"/>
      <c r="JYN1" s="6"/>
      <c r="JYO1" s="6"/>
      <c r="JYP1" s="6"/>
      <c r="JYQ1" s="6"/>
      <c r="JYR1" s="6"/>
      <c r="JYS1" s="6"/>
      <c r="JYT1" s="6"/>
      <c r="JYU1" s="6"/>
      <c r="JYV1" s="6"/>
      <c r="JYW1" s="6"/>
      <c r="JYX1" s="6"/>
      <c r="JYY1" s="6"/>
      <c r="JYZ1" s="6"/>
      <c r="JZA1" s="6"/>
      <c r="JZB1" s="6"/>
      <c r="JZC1" s="6"/>
      <c r="JZD1" s="6"/>
      <c r="JZE1" s="6"/>
      <c r="JZF1" s="6"/>
      <c r="JZG1" s="6"/>
      <c r="JZH1" s="6"/>
      <c r="JZI1" s="6"/>
      <c r="JZJ1" s="6"/>
      <c r="JZK1" s="6"/>
      <c r="JZL1" s="6"/>
      <c r="JZM1" s="6"/>
      <c r="JZN1" s="6"/>
      <c r="JZO1" s="6"/>
      <c r="JZP1" s="6"/>
      <c r="JZQ1" s="6"/>
      <c r="JZR1" s="6"/>
      <c r="JZS1" s="6"/>
      <c r="JZT1" s="6"/>
      <c r="JZU1" s="6"/>
      <c r="JZV1" s="6"/>
      <c r="JZW1" s="6"/>
      <c r="JZX1" s="6"/>
      <c r="JZY1" s="6"/>
      <c r="JZZ1" s="6"/>
      <c r="KAA1" s="6"/>
      <c r="KAB1" s="6"/>
      <c r="KAC1" s="6"/>
      <c r="KAD1" s="6"/>
      <c r="KAE1" s="6"/>
      <c r="KAF1" s="6"/>
      <c r="KAG1" s="6"/>
      <c r="KAH1" s="6"/>
      <c r="KAI1" s="6"/>
      <c r="KAJ1" s="6"/>
      <c r="KAK1" s="6"/>
      <c r="KAL1" s="6"/>
      <c r="KAM1" s="6"/>
      <c r="KAN1" s="6"/>
      <c r="KAO1" s="6"/>
      <c r="KAP1" s="6"/>
      <c r="KAQ1" s="6"/>
      <c r="KAR1" s="6"/>
      <c r="KAS1" s="6"/>
      <c r="KAT1" s="6"/>
      <c r="KAU1" s="6"/>
      <c r="KAV1" s="6"/>
      <c r="KAW1" s="6"/>
      <c r="KAX1" s="6"/>
      <c r="KAY1" s="6"/>
      <c r="KAZ1" s="6"/>
      <c r="KBA1" s="6"/>
      <c r="KBB1" s="6"/>
      <c r="KBC1" s="6"/>
      <c r="KBD1" s="6"/>
      <c r="KBE1" s="6"/>
      <c r="KBF1" s="6"/>
      <c r="KBG1" s="6"/>
      <c r="KBH1" s="6"/>
      <c r="KBI1" s="6"/>
      <c r="KBJ1" s="6"/>
      <c r="KBK1" s="6"/>
      <c r="KBL1" s="6"/>
      <c r="KBM1" s="6"/>
      <c r="KBN1" s="6"/>
      <c r="KBO1" s="6"/>
      <c r="KBP1" s="6"/>
      <c r="KBQ1" s="6"/>
      <c r="KBR1" s="6"/>
      <c r="KBS1" s="6"/>
      <c r="KBT1" s="6"/>
      <c r="KBU1" s="6"/>
      <c r="KBV1" s="6"/>
      <c r="KBW1" s="6"/>
      <c r="KBX1" s="6"/>
      <c r="KBY1" s="6"/>
      <c r="KBZ1" s="6"/>
      <c r="KCA1" s="6"/>
      <c r="KCB1" s="6"/>
      <c r="KCC1" s="6"/>
      <c r="KCD1" s="6"/>
      <c r="KCE1" s="6"/>
      <c r="KCF1" s="6"/>
      <c r="KCG1" s="6"/>
      <c r="KCH1" s="6"/>
      <c r="KCI1" s="6"/>
      <c r="KCJ1" s="6"/>
      <c r="KCK1" s="6"/>
      <c r="KCL1" s="6"/>
      <c r="KCM1" s="6"/>
      <c r="KCN1" s="6"/>
      <c r="KCO1" s="6"/>
      <c r="KCP1" s="6"/>
      <c r="KCQ1" s="6"/>
      <c r="KCR1" s="6"/>
      <c r="KCS1" s="6"/>
      <c r="KCT1" s="6"/>
      <c r="KCU1" s="6"/>
      <c r="KCV1" s="6"/>
      <c r="KCW1" s="6"/>
      <c r="KCX1" s="6"/>
      <c r="KCY1" s="6"/>
      <c r="KCZ1" s="6"/>
      <c r="KDA1" s="6"/>
      <c r="KDB1" s="6"/>
      <c r="KDC1" s="6"/>
      <c r="KDD1" s="6"/>
      <c r="KDE1" s="6"/>
      <c r="KDF1" s="6"/>
      <c r="KDG1" s="6"/>
      <c r="KDH1" s="6"/>
      <c r="KDI1" s="6"/>
      <c r="KDJ1" s="6"/>
      <c r="KDK1" s="6"/>
      <c r="KDL1" s="6"/>
      <c r="KDM1" s="6"/>
      <c r="KDN1" s="6"/>
      <c r="KDO1" s="6"/>
      <c r="KDP1" s="6"/>
      <c r="KDQ1" s="6"/>
      <c r="KDR1" s="6"/>
      <c r="KDS1" s="6"/>
      <c r="KDT1" s="6"/>
      <c r="KDU1" s="6"/>
      <c r="KDV1" s="6"/>
      <c r="KDW1" s="6"/>
      <c r="KDX1" s="6"/>
      <c r="KDY1" s="6"/>
      <c r="KDZ1" s="6"/>
      <c r="KEA1" s="6"/>
      <c r="KEB1" s="6"/>
      <c r="KEC1" s="6"/>
      <c r="KED1" s="6"/>
      <c r="KEE1" s="6"/>
      <c r="KEF1" s="6"/>
      <c r="KEG1" s="6"/>
      <c r="KEH1" s="6"/>
      <c r="KEI1" s="6"/>
      <c r="KEJ1" s="6"/>
      <c r="KEK1" s="6"/>
      <c r="KEL1" s="6"/>
      <c r="KEM1" s="6"/>
      <c r="KEN1" s="6"/>
      <c r="KEO1" s="6"/>
      <c r="KEP1" s="6"/>
      <c r="KEQ1" s="6"/>
      <c r="KER1" s="6"/>
      <c r="KES1" s="6"/>
      <c r="KET1" s="6"/>
      <c r="KEU1" s="6"/>
      <c r="KEV1" s="6"/>
      <c r="KEW1" s="6"/>
      <c r="KEX1" s="6"/>
      <c r="KEY1" s="6"/>
      <c r="KEZ1" s="6"/>
      <c r="KFA1" s="6"/>
      <c r="KFB1" s="6"/>
      <c r="KFC1" s="6"/>
      <c r="KFD1" s="6"/>
      <c r="KFE1" s="6"/>
      <c r="KFF1" s="6"/>
      <c r="KFG1" s="6"/>
      <c r="KFH1" s="6"/>
      <c r="KFI1" s="6"/>
      <c r="KFJ1" s="6"/>
      <c r="KFK1" s="6"/>
      <c r="KFL1" s="6"/>
      <c r="KFM1" s="6"/>
      <c r="KFN1" s="6"/>
      <c r="KFO1" s="6"/>
      <c r="KFP1" s="6"/>
      <c r="KFQ1" s="6"/>
      <c r="KFR1" s="6"/>
      <c r="KFS1" s="6"/>
      <c r="KFT1" s="6"/>
      <c r="KFU1" s="6"/>
      <c r="KFV1" s="6"/>
      <c r="KFW1" s="6"/>
      <c r="KFX1" s="6"/>
      <c r="KFY1" s="6"/>
      <c r="KFZ1" s="6"/>
      <c r="KGA1" s="6"/>
      <c r="KGB1" s="6"/>
      <c r="KGC1" s="6"/>
      <c r="KGD1" s="6"/>
      <c r="KGE1" s="6"/>
      <c r="KGF1" s="6"/>
      <c r="KGG1" s="6"/>
      <c r="KGH1" s="6"/>
      <c r="KGI1" s="6"/>
      <c r="KGJ1" s="6"/>
      <c r="KGK1" s="6"/>
      <c r="KGL1" s="6"/>
      <c r="KGM1" s="6"/>
      <c r="KGN1" s="6"/>
      <c r="KGO1" s="6"/>
      <c r="KGP1" s="6"/>
      <c r="KGQ1" s="6"/>
      <c r="KGR1" s="6"/>
      <c r="KGS1" s="6"/>
      <c r="KGT1" s="6"/>
      <c r="KGU1" s="6"/>
      <c r="KGV1" s="6"/>
      <c r="KGW1" s="6"/>
      <c r="KGX1" s="6"/>
      <c r="KGY1" s="6"/>
      <c r="KGZ1" s="6"/>
      <c r="KHA1" s="6"/>
      <c r="KHB1" s="6"/>
      <c r="KHC1" s="6"/>
      <c r="KHD1" s="6"/>
      <c r="KHE1" s="6"/>
      <c r="KHF1" s="6"/>
      <c r="KHG1" s="6"/>
      <c r="KHH1" s="6"/>
      <c r="KHI1" s="6"/>
      <c r="KHJ1" s="6"/>
      <c r="KHK1" s="6"/>
      <c r="KHL1" s="6"/>
      <c r="KHM1" s="6"/>
      <c r="KHN1" s="6"/>
      <c r="KHO1" s="6"/>
      <c r="KHP1" s="6"/>
      <c r="KHQ1" s="6"/>
      <c r="KHR1" s="6"/>
      <c r="KHS1" s="6"/>
      <c r="KHT1" s="6"/>
      <c r="KHU1" s="6"/>
      <c r="KHV1" s="6"/>
      <c r="KHW1" s="6"/>
      <c r="KHX1" s="6"/>
      <c r="KHY1" s="6"/>
      <c r="KHZ1" s="6"/>
      <c r="KIA1" s="6"/>
      <c r="KIB1" s="6"/>
      <c r="KIC1" s="6"/>
      <c r="KID1" s="6"/>
      <c r="KIE1" s="6"/>
      <c r="KIF1" s="6"/>
      <c r="KIG1" s="6"/>
      <c r="KIH1" s="6"/>
      <c r="KII1" s="6"/>
      <c r="KIJ1" s="6"/>
      <c r="KIK1" s="6"/>
      <c r="KIL1" s="6"/>
      <c r="KIM1" s="6"/>
      <c r="KIN1" s="6"/>
      <c r="KIO1" s="6"/>
      <c r="KIP1" s="6"/>
      <c r="KIQ1" s="6"/>
      <c r="KIR1" s="6"/>
      <c r="KIS1" s="6"/>
      <c r="KIT1" s="6"/>
      <c r="KIU1" s="6"/>
      <c r="KIV1" s="6"/>
      <c r="KIW1" s="6"/>
      <c r="KIX1" s="6"/>
      <c r="KIY1" s="6"/>
      <c r="KIZ1" s="6"/>
      <c r="KJA1" s="6"/>
      <c r="KJB1" s="6"/>
      <c r="KJC1" s="6"/>
      <c r="KJD1" s="6"/>
      <c r="KJE1" s="6"/>
      <c r="KJF1" s="6"/>
      <c r="KJG1" s="6"/>
      <c r="KJH1" s="6"/>
      <c r="KJI1" s="6"/>
      <c r="KJJ1" s="6"/>
      <c r="KJK1" s="6"/>
      <c r="KJL1" s="6"/>
      <c r="KJM1" s="6"/>
      <c r="KJN1" s="6"/>
      <c r="KJO1" s="6"/>
      <c r="KJP1" s="6"/>
      <c r="KJQ1" s="6"/>
      <c r="KJR1" s="6"/>
      <c r="KJS1" s="6"/>
      <c r="KJT1" s="6"/>
      <c r="KJU1" s="6"/>
      <c r="KJV1" s="6"/>
      <c r="KJW1" s="6"/>
      <c r="KJX1" s="6"/>
      <c r="KJY1" s="6"/>
      <c r="KJZ1" s="6"/>
      <c r="KKA1" s="6"/>
      <c r="KKB1" s="6"/>
      <c r="KKC1" s="6"/>
      <c r="KKD1" s="6"/>
      <c r="KKE1" s="6"/>
      <c r="KKF1" s="6"/>
      <c r="KKG1" s="6"/>
      <c r="KKH1" s="6"/>
      <c r="KKI1" s="6"/>
      <c r="KKJ1" s="6"/>
      <c r="KKK1" s="6"/>
      <c r="KKL1" s="6"/>
      <c r="KKM1" s="6"/>
      <c r="KKN1" s="6"/>
      <c r="KKO1" s="6"/>
      <c r="KKP1" s="6"/>
      <c r="KKQ1" s="6"/>
      <c r="KKR1" s="6"/>
      <c r="KKS1" s="6"/>
      <c r="KKT1" s="6"/>
      <c r="KKU1" s="6"/>
      <c r="KKV1" s="6"/>
      <c r="KKW1" s="6"/>
      <c r="KKX1" s="6"/>
      <c r="KKY1" s="6"/>
      <c r="KKZ1" s="6"/>
      <c r="KLA1" s="6"/>
      <c r="KLB1" s="6"/>
      <c r="KLC1" s="6"/>
      <c r="KLD1" s="6"/>
      <c r="KLE1" s="6"/>
      <c r="KLF1" s="6"/>
      <c r="KLG1" s="6"/>
      <c r="KLH1" s="6"/>
      <c r="KLI1" s="6"/>
      <c r="KLJ1" s="6"/>
      <c r="KLK1" s="6"/>
      <c r="KLL1" s="6"/>
      <c r="KLM1" s="6"/>
      <c r="KLN1" s="6"/>
      <c r="KLO1" s="6"/>
      <c r="KLP1" s="6"/>
      <c r="KLQ1" s="6"/>
      <c r="KLR1" s="6"/>
      <c r="KLS1" s="6"/>
      <c r="KLT1" s="6"/>
      <c r="KLU1" s="6"/>
      <c r="KLV1" s="6"/>
      <c r="KLW1" s="6"/>
      <c r="KLX1" s="6"/>
      <c r="KLY1" s="6"/>
      <c r="KLZ1" s="6"/>
      <c r="KMA1" s="6"/>
      <c r="KMB1" s="6"/>
      <c r="KMC1" s="6"/>
      <c r="KMD1" s="6"/>
      <c r="KME1" s="6"/>
      <c r="KMF1" s="6"/>
      <c r="KMG1" s="6"/>
      <c r="KMH1" s="6"/>
      <c r="KMI1" s="6"/>
      <c r="KMJ1" s="6"/>
      <c r="KMK1" s="6"/>
      <c r="KML1" s="6"/>
      <c r="KMM1" s="6"/>
      <c r="KMN1" s="6"/>
      <c r="KMO1" s="6"/>
      <c r="KMP1" s="6"/>
      <c r="KMQ1" s="6"/>
      <c r="KMR1" s="6"/>
      <c r="KMS1" s="6"/>
      <c r="KMT1" s="6"/>
      <c r="KMU1" s="6"/>
      <c r="KMV1" s="6"/>
      <c r="KMW1" s="6"/>
      <c r="KMX1" s="6"/>
      <c r="KMY1" s="6"/>
      <c r="KMZ1" s="6"/>
      <c r="KNA1" s="6"/>
      <c r="KNB1" s="6"/>
      <c r="KNC1" s="6"/>
      <c r="KND1" s="6"/>
      <c r="KNE1" s="6"/>
      <c r="KNF1" s="6"/>
      <c r="KNG1" s="6"/>
      <c r="KNH1" s="6"/>
      <c r="KNI1" s="6"/>
      <c r="KNJ1" s="6"/>
      <c r="KNK1" s="6"/>
      <c r="KNL1" s="6"/>
      <c r="KNM1" s="6"/>
      <c r="KNN1" s="6"/>
      <c r="KNO1" s="6"/>
      <c r="KNP1" s="6"/>
      <c r="KNQ1" s="6"/>
      <c r="KNR1" s="6"/>
      <c r="KNS1" s="6"/>
      <c r="KNT1" s="6"/>
      <c r="KNU1" s="6"/>
      <c r="KNV1" s="6"/>
      <c r="KNW1" s="6"/>
      <c r="KNX1" s="6"/>
      <c r="KNY1" s="6"/>
      <c r="KNZ1" s="6"/>
      <c r="KOA1" s="6"/>
      <c r="KOB1" s="6"/>
      <c r="KOC1" s="6"/>
      <c r="KOD1" s="6"/>
      <c r="KOE1" s="6"/>
      <c r="KOF1" s="6"/>
      <c r="KOG1" s="6"/>
      <c r="KOH1" s="6"/>
      <c r="KOI1" s="6"/>
      <c r="KOJ1" s="6"/>
      <c r="KOK1" s="6"/>
      <c r="KOL1" s="6"/>
      <c r="KOM1" s="6"/>
      <c r="KON1" s="6"/>
      <c r="KOO1" s="6"/>
      <c r="KOP1" s="6"/>
      <c r="KOQ1" s="6"/>
      <c r="KOR1" s="6"/>
      <c r="KOS1" s="6"/>
      <c r="KOT1" s="6"/>
      <c r="KOU1" s="6"/>
      <c r="KOV1" s="6"/>
      <c r="KOW1" s="6"/>
      <c r="KOX1" s="6"/>
      <c r="KOY1" s="6"/>
      <c r="KOZ1" s="6"/>
      <c r="KPA1" s="6"/>
      <c r="KPB1" s="6"/>
      <c r="KPC1" s="6"/>
      <c r="KPD1" s="6"/>
      <c r="KPE1" s="6"/>
      <c r="KPF1" s="6"/>
      <c r="KPG1" s="6"/>
      <c r="KPH1" s="6"/>
      <c r="KPI1" s="6"/>
      <c r="KPJ1" s="6"/>
      <c r="KPK1" s="6"/>
      <c r="KPL1" s="6"/>
      <c r="KPM1" s="6"/>
      <c r="KPN1" s="6"/>
      <c r="KPO1" s="6"/>
      <c r="KPP1" s="6"/>
      <c r="KPQ1" s="6"/>
      <c r="KPR1" s="6"/>
      <c r="KPS1" s="6"/>
      <c r="KPT1" s="6"/>
      <c r="KPU1" s="6"/>
      <c r="KPV1" s="6"/>
      <c r="KPW1" s="6"/>
      <c r="KPX1" s="6"/>
      <c r="KPY1" s="6"/>
      <c r="KPZ1" s="6"/>
      <c r="KQA1" s="6"/>
      <c r="KQB1" s="6"/>
      <c r="KQC1" s="6"/>
      <c r="KQD1" s="6"/>
      <c r="KQE1" s="6"/>
      <c r="KQF1" s="6"/>
      <c r="KQG1" s="6"/>
      <c r="KQH1" s="6"/>
      <c r="KQI1" s="6"/>
      <c r="KQJ1" s="6"/>
      <c r="KQK1" s="6"/>
      <c r="KQL1" s="6"/>
      <c r="KQM1" s="6"/>
      <c r="KQN1" s="6"/>
      <c r="KQO1" s="6"/>
      <c r="KQP1" s="6"/>
      <c r="KQQ1" s="6"/>
      <c r="KQR1" s="6"/>
      <c r="KQS1" s="6"/>
      <c r="KQT1" s="6"/>
      <c r="KQU1" s="6"/>
      <c r="KQV1" s="6"/>
      <c r="KQW1" s="6"/>
      <c r="KQX1" s="6"/>
      <c r="KQY1" s="6"/>
      <c r="KQZ1" s="6"/>
      <c r="KRA1" s="6"/>
      <c r="KRB1" s="6"/>
      <c r="KRC1" s="6"/>
      <c r="KRD1" s="6"/>
      <c r="KRE1" s="6"/>
      <c r="KRF1" s="6"/>
      <c r="KRG1" s="6"/>
      <c r="KRH1" s="6"/>
      <c r="KRI1" s="6"/>
      <c r="KRJ1" s="6"/>
      <c r="KRK1" s="6"/>
      <c r="KRL1" s="6"/>
      <c r="KRM1" s="6"/>
      <c r="KRN1" s="6"/>
      <c r="KRO1" s="6"/>
      <c r="KRP1" s="6"/>
      <c r="KRQ1" s="6"/>
      <c r="KRR1" s="6"/>
      <c r="KRS1" s="6"/>
      <c r="KRT1" s="6"/>
      <c r="KRU1" s="6"/>
      <c r="KRV1" s="6"/>
      <c r="KRW1" s="6"/>
      <c r="KRX1" s="6"/>
      <c r="KRY1" s="6"/>
      <c r="KRZ1" s="6"/>
      <c r="KSA1" s="6"/>
      <c r="KSB1" s="6"/>
      <c r="KSC1" s="6"/>
      <c r="KSD1" s="6"/>
      <c r="KSE1" s="6"/>
      <c r="KSF1" s="6"/>
      <c r="KSG1" s="6"/>
      <c r="KSH1" s="6"/>
      <c r="KSI1" s="6"/>
      <c r="KSJ1" s="6"/>
      <c r="KSK1" s="6"/>
      <c r="KSL1" s="6"/>
      <c r="KSM1" s="6"/>
      <c r="KSN1" s="6"/>
      <c r="KSO1" s="6"/>
      <c r="KSP1" s="6"/>
      <c r="KSQ1" s="6"/>
      <c r="KSR1" s="6"/>
      <c r="KSS1" s="6"/>
      <c r="KST1" s="6"/>
      <c r="KSU1" s="6"/>
      <c r="KSV1" s="6"/>
      <c r="KSW1" s="6"/>
      <c r="KSX1" s="6"/>
      <c r="KSY1" s="6"/>
      <c r="KSZ1" s="6"/>
      <c r="KTA1" s="6"/>
      <c r="KTB1" s="6"/>
      <c r="KTC1" s="6"/>
      <c r="KTD1" s="6"/>
      <c r="KTE1" s="6"/>
      <c r="KTF1" s="6"/>
      <c r="KTG1" s="6"/>
      <c r="KTH1" s="6"/>
      <c r="KTI1" s="6"/>
      <c r="KTJ1" s="6"/>
      <c r="KTK1" s="6"/>
      <c r="KTL1" s="6"/>
      <c r="KTM1" s="6"/>
      <c r="KTN1" s="6"/>
      <c r="KTO1" s="6"/>
      <c r="KTP1" s="6"/>
      <c r="KTQ1" s="6"/>
      <c r="KTR1" s="6"/>
      <c r="KTS1" s="6"/>
      <c r="KTT1" s="6"/>
      <c r="KTU1" s="6"/>
      <c r="KTV1" s="6"/>
      <c r="KTW1" s="6"/>
      <c r="KTX1" s="6"/>
      <c r="KTY1" s="6"/>
      <c r="KTZ1" s="6"/>
      <c r="KUA1" s="6"/>
      <c r="KUB1" s="6"/>
      <c r="KUC1" s="6"/>
      <c r="KUD1" s="6"/>
      <c r="KUE1" s="6"/>
      <c r="KUF1" s="6"/>
      <c r="KUG1" s="6"/>
      <c r="KUH1" s="6"/>
      <c r="KUI1" s="6"/>
      <c r="KUJ1" s="6"/>
      <c r="KUK1" s="6"/>
      <c r="KUL1" s="6"/>
      <c r="KUM1" s="6"/>
      <c r="KUN1" s="6"/>
      <c r="KUO1" s="6"/>
      <c r="KUP1" s="6"/>
      <c r="KUQ1" s="6"/>
      <c r="KUR1" s="6"/>
      <c r="KUS1" s="6"/>
      <c r="KUT1" s="6"/>
      <c r="KUU1" s="6"/>
      <c r="KUV1" s="6"/>
      <c r="KUW1" s="6"/>
      <c r="KUX1" s="6"/>
      <c r="KUY1" s="6"/>
      <c r="KUZ1" s="6"/>
      <c r="KVA1" s="6"/>
      <c r="KVB1" s="6"/>
      <c r="KVC1" s="6"/>
      <c r="KVD1" s="6"/>
      <c r="KVE1" s="6"/>
      <c r="KVF1" s="6"/>
      <c r="KVG1" s="6"/>
      <c r="KVH1" s="6"/>
      <c r="KVI1" s="6"/>
      <c r="KVJ1" s="6"/>
      <c r="KVK1" s="6"/>
      <c r="KVL1" s="6"/>
      <c r="KVM1" s="6"/>
      <c r="KVN1" s="6"/>
      <c r="KVO1" s="6"/>
      <c r="KVP1" s="6"/>
      <c r="KVQ1" s="6"/>
      <c r="KVR1" s="6"/>
      <c r="KVS1" s="6"/>
      <c r="KVT1" s="6"/>
      <c r="KVU1" s="6"/>
      <c r="KVV1" s="6"/>
      <c r="KVW1" s="6"/>
      <c r="KVX1" s="6"/>
      <c r="KVY1" s="6"/>
      <c r="KVZ1" s="6"/>
      <c r="KWA1" s="6"/>
      <c r="KWB1" s="6"/>
      <c r="KWC1" s="6"/>
      <c r="KWD1" s="6"/>
      <c r="KWE1" s="6"/>
      <c r="KWF1" s="6"/>
      <c r="KWG1" s="6"/>
      <c r="KWH1" s="6"/>
      <c r="KWI1" s="6"/>
      <c r="KWJ1" s="6"/>
      <c r="KWK1" s="6"/>
      <c r="KWL1" s="6"/>
      <c r="KWM1" s="6"/>
      <c r="KWN1" s="6"/>
      <c r="KWO1" s="6"/>
      <c r="KWP1" s="6"/>
      <c r="KWQ1" s="6"/>
      <c r="KWR1" s="6"/>
      <c r="KWS1" s="6"/>
      <c r="KWT1" s="6"/>
      <c r="KWU1" s="6"/>
      <c r="KWV1" s="6"/>
      <c r="KWW1" s="6"/>
      <c r="KWX1" s="6"/>
      <c r="KWY1" s="6"/>
      <c r="KWZ1" s="6"/>
      <c r="KXA1" s="6"/>
      <c r="KXB1" s="6"/>
      <c r="KXC1" s="6"/>
      <c r="KXD1" s="6"/>
      <c r="KXE1" s="6"/>
      <c r="KXF1" s="6"/>
      <c r="KXG1" s="6"/>
      <c r="KXH1" s="6"/>
      <c r="KXI1" s="6"/>
      <c r="KXJ1" s="6"/>
      <c r="KXK1" s="6"/>
      <c r="KXL1" s="6"/>
      <c r="KXM1" s="6"/>
      <c r="KXN1" s="6"/>
      <c r="KXO1" s="6"/>
      <c r="KXP1" s="6"/>
      <c r="KXQ1" s="6"/>
      <c r="KXR1" s="6"/>
      <c r="KXS1" s="6"/>
      <c r="KXT1" s="6"/>
      <c r="KXU1" s="6"/>
      <c r="KXV1" s="6"/>
      <c r="KXW1" s="6"/>
      <c r="KXX1" s="6"/>
      <c r="KXY1" s="6"/>
      <c r="KXZ1" s="6"/>
      <c r="KYA1" s="6"/>
      <c r="KYB1" s="6"/>
      <c r="KYC1" s="6"/>
      <c r="KYD1" s="6"/>
      <c r="KYE1" s="6"/>
      <c r="KYF1" s="6"/>
      <c r="KYG1" s="6"/>
      <c r="KYH1" s="6"/>
      <c r="KYI1" s="6"/>
      <c r="KYJ1" s="6"/>
      <c r="KYK1" s="6"/>
      <c r="KYL1" s="6"/>
      <c r="KYM1" s="6"/>
      <c r="KYN1" s="6"/>
      <c r="KYO1" s="6"/>
      <c r="KYP1" s="6"/>
      <c r="KYQ1" s="6"/>
      <c r="KYR1" s="6"/>
      <c r="KYS1" s="6"/>
      <c r="KYT1" s="6"/>
      <c r="KYU1" s="6"/>
      <c r="KYV1" s="6"/>
      <c r="KYW1" s="6"/>
      <c r="KYX1" s="6"/>
      <c r="KYY1" s="6"/>
      <c r="KYZ1" s="6"/>
      <c r="KZA1" s="6"/>
      <c r="KZB1" s="6"/>
      <c r="KZC1" s="6"/>
      <c r="KZD1" s="6"/>
      <c r="KZE1" s="6"/>
      <c r="KZF1" s="6"/>
      <c r="KZG1" s="6"/>
      <c r="KZH1" s="6"/>
      <c r="KZI1" s="6"/>
      <c r="KZJ1" s="6"/>
      <c r="KZK1" s="6"/>
      <c r="KZL1" s="6"/>
      <c r="KZM1" s="6"/>
      <c r="KZN1" s="6"/>
      <c r="KZO1" s="6"/>
      <c r="KZP1" s="6"/>
      <c r="KZQ1" s="6"/>
      <c r="KZR1" s="6"/>
      <c r="KZS1" s="6"/>
      <c r="KZT1" s="6"/>
      <c r="KZU1" s="6"/>
      <c r="KZV1" s="6"/>
      <c r="KZW1" s="6"/>
      <c r="KZX1" s="6"/>
      <c r="KZY1" s="6"/>
      <c r="KZZ1" s="6"/>
      <c r="LAA1" s="6"/>
      <c r="LAB1" s="6"/>
      <c r="LAC1" s="6"/>
      <c r="LAD1" s="6"/>
      <c r="LAE1" s="6"/>
      <c r="LAF1" s="6"/>
      <c r="LAG1" s="6"/>
      <c r="LAH1" s="6"/>
      <c r="LAI1" s="6"/>
      <c r="LAJ1" s="6"/>
      <c r="LAK1" s="6"/>
      <c r="LAL1" s="6"/>
      <c r="LAM1" s="6"/>
      <c r="LAN1" s="6"/>
      <c r="LAO1" s="6"/>
      <c r="LAP1" s="6"/>
      <c r="LAQ1" s="6"/>
      <c r="LAR1" s="6"/>
      <c r="LAS1" s="6"/>
      <c r="LAT1" s="6"/>
      <c r="LAU1" s="6"/>
      <c r="LAV1" s="6"/>
      <c r="LAW1" s="6"/>
      <c r="LAX1" s="6"/>
      <c r="LAY1" s="6"/>
      <c r="LAZ1" s="6"/>
      <c r="LBA1" s="6"/>
      <c r="LBB1" s="6"/>
      <c r="LBC1" s="6"/>
      <c r="LBD1" s="6"/>
      <c r="LBE1" s="6"/>
      <c r="LBF1" s="6"/>
      <c r="LBG1" s="6"/>
      <c r="LBH1" s="6"/>
      <c r="LBI1" s="6"/>
      <c r="LBJ1" s="6"/>
      <c r="LBK1" s="6"/>
      <c r="LBL1" s="6"/>
      <c r="LBM1" s="6"/>
      <c r="LBN1" s="6"/>
      <c r="LBO1" s="6"/>
      <c r="LBP1" s="6"/>
      <c r="LBQ1" s="6"/>
      <c r="LBR1" s="6"/>
      <c r="LBS1" s="6"/>
      <c r="LBT1" s="6"/>
      <c r="LBU1" s="6"/>
      <c r="LBV1" s="6"/>
      <c r="LBW1" s="6"/>
      <c r="LBX1" s="6"/>
      <c r="LBY1" s="6"/>
      <c r="LBZ1" s="6"/>
      <c r="LCA1" s="6"/>
      <c r="LCB1" s="6"/>
      <c r="LCC1" s="6"/>
      <c r="LCD1" s="6"/>
      <c r="LCE1" s="6"/>
      <c r="LCF1" s="6"/>
      <c r="LCG1" s="6"/>
      <c r="LCH1" s="6"/>
      <c r="LCI1" s="6"/>
      <c r="LCJ1" s="6"/>
      <c r="LCK1" s="6"/>
      <c r="LCL1" s="6"/>
      <c r="LCM1" s="6"/>
      <c r="LCN1" s="6"/>
      <c r="LCO1" s="6"/>
      <c r="LCP1" s="6"/>
      <c r="LCQ1" s="6"/>
      <c r="LCR1" s="6"/>
      <c r="LCS1" s="6"/>
      <c r="LCT1" s="6"/>
      <c r="LCU1" s="6"/>
      <c r="LCV1" s="6"/>
      <c r="LCW1" s="6"/>
      <c r="LCX1" s="6"/>
      <c r="LCY1" s="6"/>
      <c r="LCZ1" s="6"/>
      <c r="LDA1" s="6"/>
      <c r="LDB1" s="6"/>
      <c r="LDC1" s="6"/>
      <c r="LDD1" s="6"/>
      <c r="LDE1" s="6"/>
      <c r="LDF1" s="6"/>
      <c r="LDG1" s="6"/>
      <c r="LDH1" s="6"/>
      <c r="LDI1" s="6"/>
      <c r="LDJ1" s="6"/>
      <c r="LDK1" s="6"/>
      <c r="LDL1" s="6"/>
      <c r="LDM1" s="6"/>
      <c r="LDN1" s="6"/>
      <c r="LDO1" s="6"/>
      <c r="LDP1" s="6"/>
      <c r="LDQ1" s="6"/>
      <c r="LDR1" s="6"/>
      <c r="LDS1" s="6"/>
      <c r="LDT1" s="6"/>
      <c r="LDU1" s="6"/>
      <c r="LDV1" s="6"/>
      <c r="LDW1" s="6"/>
      <c r="LDX1" s="6"/>
      <c r="LDY1" s="6"/>
      <c r="LDZ1" s="6"/>
      <c r="LEA1" s="6"/>
      <c r="LEB1" s="6"/>
      <c r="LEC1" s="6"/>
      <c r="LED1" s="6"/>
      <c r="LEE1" s="6"/>
      <c r="LEF1" s="6"/>
      <c r="LEG1" s="6"/>
      <c r="LEH1" s="6"/>
      <c r="LEI1" s="6"/>
      <c r="LEJ1" s="6"/>
      <c r="LEK1" s="6"/>
      <c r="LEL1" s="6"/>
      <c r="LEM1" s="6"/>
      <c r="LEN1" s="6"/>
      <c r="LEO1" s="6"/>
      <c r="LEP1" s="6"/>
      <c r="LEQ1" s="6"/>
      <c r="LER1" s="6"/>
      <c r="LES1" s="6"/>
      <c r="LET1" s="6"/>
      <c r="LEU1" s="6"/>
      <c r="LEV1" s="6"/>
      <c r="LEW1" s="6"/>
      <c r="LEX1" s="6"/>
      <c r="LEY1" s="6"/>
      <c r="LEZ1" s="6"/>
      <c r="LFA1" s="6"/>
      <c r="LFB1" s="6"/>
      <c r="LFC1" s="6"/>
      <c r="LFD1" s="6"/>
      <c r="LFE1" s="6"/>
      <c r="LFF1" s="6"/>
      <c r="LFG1" s="6"/>
      <c r="LFH1" s="6"/>
      <c r="LFI1" s="6"/>
      <c r="LFJ1" s="6"/>
      <c r="LFK1" s="6"/>
      <c r="LFL1" s="6"/>
      <c r="LFM1" s="6"/>
      <c r="LFN1" s="6"/>
      <c r="LFO1" s="6"/>
      <c r="LFP1" s="6"/>
      <c r="LFQ1" s="6"/>
      <c r="LFR1" s="6"/>
      <c r="LFS1" s="6"/>
      <c r="LFT1" s="6"/>
      <c r="LFU1" s="6"/>
      <c r="LFV1" s="6"/>
      <c r="LFW1" s="6"/>
      <c r="LFX1" s="6"/>
      <c r="LFY1" s="6"/>
      <c r="LFZ1" s="6"/>
      <c r="LGA1" s="6"/>
      <c r="LGB1" s="6"/>
      <c r="LGC1" s="6"/>
      <c r="LGD1" s="6"/>
      <c r="LGE1" s="6"/>
      <c r="LGF1" s="6"/>
      <c r="LGG1" s="6"/>
      <c r="LGH1" s="6"/>
      <c r="LGI1" s="6"/>
      <c r="LGJ1" s="6"/>
      <c r="LGK1" s="6"/>
      <c r="LGL1" s="6"/>
      <c r="LGM1" s="6"/>
      <c r="LGN1" s="6"/>
      <c r="LGO1" s="6"/>
      <c r="LGP1" s="6"/>
      <c r="LGQ1" s="6"/>
      <c r="LGR1" s="6"/>
      <c r="LGS1" s="6"/>
      <c r="LGT1" s="6"/>
      <c r="LGU1" s="6"/>
      <c r="LGV1" s="6"/>
      <c r="LGW1" s="6"/>
      <c r="LGX1" s="6"/>
      <c r="LGY1" s="6"/>
      <c r="LGZ1" s="6"/>
      <c r="LHA1" s="6"/>
      <c r="LHB1" s="6"/>
      <c r="LHC1" s="6"/>
      <c r="LHD1" s="6"/>
      <c r="LHE1" s="6"/>
      <c r="LHF1" s="6"/>
      <c r="LHG1" s="6"/>
      <c r="LHH1" s="6"/>
      <c r="LHI1" s="6"/>
      <c r="LHJ1" s="6"/>
      <c r="LHK1" s="6"/>
      <c r="LHL1" s="6"/>
      <c r="LHM1" s="6"/>
      <c r="LHN1" s="6"/>
      <c r="LHO1" s="6"/>
      <c r="LHP1" s="6"/>
      <c r="LHQ1" s="6"/>
      <c r="LHR1" s="6"/>
      <c r="LHS1" s="6"/>
      <c r="LHT1" s="6"/>
      <c r="LHU1" s="6"/>
      <c r="LHV1" s="6"/>
      <c r="LHW1" s="6"/>
      <c r="LHX1" s="6"/>
      <c r="LHY1" s="6"/>
      <c r="LHZ1" s="6"/>
      <c r="LIA1" s="6"/>
      <c r="LIB1" s="6"/>
      <c r="LIC1" s="6"/>
      <c r="LID1" s="6"/>
      <c r="LIE1" s="6"/>
      <c r="LIF1" s="6"/>
      <c r="LIG1" s="6"/>
      <c r="LIH1" s="6"/>
      <c r="LII1" s="6"/>
      <c r="LIJ1" s="6"/>
      <c r="LIK1" s="6"/>
      <c r="LIL1" s="6"/>
      <c r="LIM1" s="6"/>
      <c r="LIN1" s="6"/>
      <c r="LIO1" s="6"/>
      <c r="LIP1" s="6"/>
      <c r="LIQ1" s="6"/>
      <c r="LIR1" s="6"/>
      <c r="LIS1" s="6"/>
      <c r="LIT1" s="6"/>
      <c r="LIU1" s="6"/>
      <c r="LIV1" s="6"/>
      <c r="LIW1" s="6"/>
      <c r="LIX1" s="6"/>
      <c r="LIY1" s="6"/>
      <c r="LIZ1" s="6"/>
      <c r="LJA1" s="6"/>
      <c r="LJB1" s="6"/>
      <c r="LJC1" s="6"/>
      <c r="LJD1" s="6"/>
      <c r="LJE1" s="6"/>
      <c r="LJF1" s="6"/>
      <c r="LJG1" s="6"/>
      <c r="LJH1" s="6"/>
      <c r="LJI1" s="6"/>
      <c r="LJJ1" s="6"/>
      <c r="LJK1" s="6"/>
      <c r="LJL1" s="6"/>
      <c r="LJM1" s="6"/>
      <c r="LJN1" s="6"/>
      <c r="LJO1" s="6"/>
      <c r="LJP1" s="6"/>
      <c r="LJQ1" s="6"/>
      <c r="LJR1" s="6"/>
      <c r="LJS1" s="6"/>
      <c r="LJT1" s="6"/>
      <c r="LJU1" s="6"/>
      <c r="LJV1" s="6"/>
      <c r="LJW1" s="6"/>
      <c r="LJX1" s="6"/>
      <c r="LJY1" s="6"/>
      <c r="LJZ1" s="6"/>
      <c r="LKA1" s="6"/>
      <c r="LKB1" s="6"/>
      <c r="LKC1" s="6"/>
      <c r="LKD1" s="6"/>
      <c r="LKE1" s="6"/>
      <c r="LKF1" s="6"/>
      <c r="LKG1" s="6"/>
      <c r="LKH1" s="6"/>
      <c r="LKI1" s="6"/>
      <c r="LKJ1" s="6"/>
      <c r="LKK1" s="6"/>
      <c r="LKL1" s="6"/>
      <c r="LKM1" s="6"/>
      <c r="LKN1" s="6"/>
      <c r="LKO1" s="6"/>
      <c r="LKP1" s="6"/>
      <c r="LKQ1" s="6"/>
      <c r="LKR1" s="6"/>
      <c r="LKS1" s="6"/>
      <c r="LKT1" s="6"/>
      <c r="LKU1" s="6"/>
      <c r="LKV1" s="6"/>
      <c r="LKW1" s="6"/>
      <c r="LKX1" s="6"/>
      <c r="LKY1" s="6"/>
      <c r="LKZ1" s="6"/>
      <c r="LLA1" s="6"/>
      <c r="LLB1" s="6"/>
      <c r="LLC1" s="6"/>
      <c r="LLD1" s="6"/>
      <c r="LLE1" s="6"/>
      <c r="LLF1" s="6"/>
      <c r="LLG1" s="6"/>
      <c r="LLH1" s="6"/>
      <c r="LLI1" s="6"/>
      <c r="LLJ1" s="6"/>
      <c r="LLK1" s="6"/>
      <c r="LLL1" s="6"/>
      <c r="LLM1" s="6"/>
      <c r="LLN1" s="6"/>
      <c r="LLO1" s="6"/>
      <c r="LLP1" s="6"/>
      <c r="LLQ1" s="6"/>
      <c r="LLR1" s="6"/>
      <c r="LLS1" s="6"/>
      <c r="LLT1" s="6"/>
      <c r="LLU1" s="6"/>
      <c r="LLV1" s="6"/>
      <c r="LLW1" s="6"/>
      <c r="LLX1" s="6"/>
      <c r="LLY1" s="6"/>
      <c r="LLZ1" s="6"/>
      <c r="LMA1" s="6"/>
      <c r="LMB1" s="6"/>
      <c r="LMC1" s="6"/>
      <c r="LMD1" s="6"/>
      <c r="LME1" s="6"/>
      <c r="LMF1" s="6"/>
      <c r="LMG1" s="6"/>
      <c r="LMH1" s="6"/>
      <c r="LMI1" s="6"/>
      <c r="LMJ1" s="6"/>
      <c r="LMK1" s="6"/>
      <c r="LML1" s="6"/>
      <c r="LMM1" s="6"/>
      <c r="LMN1" s="6"/>
      <c r="LMO1" s="6"/>
      <c r="LMP1" s="6"/>
      <c r="LMQ1" s="6"/>
      <c r="LMR1" s="6"/>
      <c r="LMS1" s="6"/>
      <c r="LMT1" s="6"/>
      <c r="LMU1" s="6"/>
      <c r="LMV1" s="6"/>
      <c r="LMW1" s="6"/>
      <c r="LMX1" s="6"/>
      <c r="LMY1" s="6"/>
      <c r="LMZ1" s="6"/>
      <c r="LNA1" s="6"/>
      <c r="LNB1" s="6"/>
      <c r="LNC1" s="6"/>
      <c r="LND1" s="6"/>
      <c r="LNE1" s="6"/>
      <c r="LNF1" s="6"/>
      <c r="LNG1" s="6"/>
      <c r="LNH1" s="6"/>
      <c r="LNI1" s="6"/>
      <c r="LNJ1" s="6"/>
      <c r="LNK1" s="6"/>
      <c r="LNL1" s="6"/>
      <c r="LNM1" s="6"/>
      <c r="LNN1" s="6"/>
      <c r="LNO1" s="6"/>
      <c r="LNP1" s="6"/>
      <c r="LNQ1" s="6"/>
      <c r="LNR1" s="6"/>
      <c r="LNS1" s="6"/>
      <c r="LNT1" s="6"/>
      <c r="LNU1" s="6"/>
      <c r="LNV1" s="6"/>
      <c r="LNW1" s="6"/>
      <c r="LNX1" s="6"/>
      <c r="LNY1" s="6"/>
      <c r="LNZ1" s="6"/>
      <c r="LOA1" s="6"/>
      <c r="LOB1" s="6"/>
      <c r="LOC1" s="6"/>
      <c r="LOD1" s="6"/>
      <c r="LOE1" s="6"/>
      <c r="LOF1" s="6"/>
      <c r="LOG1" s="6"/>
      <c r="LOH1" s="6"/>
      <c r="LOI1" s="6"/>
      <c r="LOJ1" s="6"/>
      <c r="LOK1" s="6"/>
      <c r="LOL1" s="6"/>
      <c r="LOM1" s="6"/>
      <c r="LON1" s="6"/>
      <c r="LOO1" s="6"/>
      <c r="LOP1" s="6"/>
      <c r="LOQ1" s="6"/>
      <c r="LOR1" s="6"/>
      <c r="LOS1" s="6"/>
      <c r="LOT1" s="6"/>
      <c r="LOU1" s="6"/>
      <c r="LOV1" s="6"/>
      <c r="LOW1" s="6"/>
      <c r="LOX1" s="6"/>
      <c r="LOY1" s="6"/>
      <c r="LOZ1" s="6"/>
      <c r="LPA1" s="6"/>
      <c r="LPB1" s="6"/>
      <c r="LPC1" s="6"/>
      <c r="LPD1" s="6"/>
      <c r="LPE1" s="6"/>
      <c r="LPF1" s="6"/>
      <c r="LPG1" s="6"/>
      <c r="LPH1" s="6"/>
      <c r="LPI1" s="6"/>
      <c r="LPJ1" s="6"/>
      <c r="LPK1" s="6"/>
      <c r="LPL1" s="6"/>
      <c r="LPM1" s="6"/>
      <c r="LPN1" s="6"/>
      <c r="LPO1" s="6"/>
      <c r="LPP1" s="6"/>
      <c r="LPQ1" s="6"/>
      <c r="LPR1" s="6"/>
      <c r="LPS1" s="6"/>
      <c r="LPT1" s="6"/>
      <c r="LPU1" s="6"/>
      <c r="LPV1" s="6"/>
      <c r="LPW1" s="6"/>
      <c r="LPX1" s="6"/>
      <c r="LPY1" s="6"/>
      <c r="LPZ1" s="6"/>
      <c r="LQA1" s="6"/>
      <c r="LQB1" s="6"/>
      <c r="LQC1" s="6"/>
      <c r="LQD1" s="6"/>
      <c r="LQE1" s="6"/>
      <c r="LQF1" s="6"/>
      <c r="LQG1" s="6"/>
      <c r="LQH1" s="6"/>
      <c r="LQI1" s="6"/>
      <c r="LQJ1" s="6"/>
      <c r="LQK1" s="6"/>
      <c r="LQL1" s="6"/>
      <c r="LQM1" s="6"/>
      <c r="LQN1" s="6"/>
      <c r="LQO1" s="6"/>
      <c r="LQP1" s="6"/>
      <c r="LQQ1" s="6"/>
      <c r="LQR1" s="6"/>
      <c r="LQS1" s="6"/>
      <c r="LQT1" s="6"/>
      <c r="LQU1" s="6"/>
      <c r="LQV1" s="6"/>
      <c r="LQW1" s="6"/>
      <c r="LQX1" s="6"/>
      <c r="LQY1" s="6"/>
      <c r="LQZ1" s="6"/>
      <c r="LRA1" s="6"/>
      <c r="LRB1" s="6"/>
      <c r="LRC1" s="6"/>
      <c r="LRD1" s="6"/>
      <c r="LRE1" s="6"/>
      <c r="LRF1" s="6"/>
      <c r="LRG1" s="6"/>
      <c r="LRH1" s="6"/>
      <c r="LRI1" s="6"/>
      <c r="LRJ1" s="6"/>
      <c r="LRK1" s="6"/>
      <c r="LRL1" s="6"/>
      <c r="LRM1" s="6"/>
      <c r="LRN1" s="6"/>
      <c r="LRO1" s="6"/>
      <c r="LRP1" s="6"/>
      <c r="LRQ1" s="6"/>
      <c r="LRR1" s="6"/>
      <c r="LRS1" s="6"/>
      <c r="LRT1" s="6"/>
      <c r="LRU1" s="6"/>
      <c r="LRV1" s="6"/>
      <c r="LRW1" s="6"/>
      <c r="LRX1" s="6"/>
      <c r="LRY1" s="6"/>
      <c r="LRZ1" s="6"/>
      <c r="LSA1" s="6"/>
      <c r="LSB1" s="6"/>
      <c r="LSC1" s="6"/>
      <c r="LSD1" s="6"/>
      <c r="LSE1" s="6"/>
      <c r="LSF1" s="6"/>
      <c r="LSG1" s="6"/>
      <c r="LSH1" s="6"/>
      <c r="LSI1" s="6"/>
      <c r="LSJ1" s="6"/>
      <c r="LSK1" s="6"/>
      <c r="LSL1" s="6"/>
      <c r="LSM1" s="6"/>
      <c r="LSN1" s="6"/>
      <c r="LSO1" s="6"/>
      <c r="LSP1" s="6"/>
      <c r="LSQ1" s="6"/>
      <c r="LSR1" s="6"/>
      <c r="LSS1" s="6"/>
      <c r="LST1" s="6"/>
      <c r="LSU1" s="6"/>
      <c r="LSV1" s="6"/>
      <c r="LSW1" s="6"/>
      <c r="LSX1" s="6"/>
      <c r="LSY1" s="6"/>
      <c r="LSZ1" s="6"/>
      <c r="LTA1" s="6"/>
      <c r="LTB1" s="6"/>
      <c r="LTC1" s="6"/>
      <c r="LTD1" s="6"/>
      <c r="LTE1" s="6"/>
      <c r="LTF1" s="6"/>
      <c r="LTG1" s="6"/>
      <c r="LTH1" s="6"/>
      <c r="LTI1" s="6"/>
      <c r="LTJ1" s="6"/>
      <c r="LTK1" s="6"/>
      <c r="LTL1" s="6"/>
      <c r="LTM1" s="6"/>
      <c r="LTN1" s="6"/>
      <c r="LTO1" s="6"/>
      <c r="LTP1" s="6"/>
      <c r="LTQ1" s="6"/>
      <c r="LTR1" s="6"/>
      <c r="LTS1" s="6"/>
      <c r="LTT1" s="6"/>
      <c r="LTU1" s="6"/>
      <c r="LTV1" s="6"/>
      <c r="LTW1" s="6"/>
      <c r="LTX1" s="6"/>
      <c r="LTY1" s="6"/>
      <c r="LTZ1" s="6"/>
      <c r="LUA1" s="6"/>
      <c r="LUB1" s="6"/>
      <c r="LUC1" s="6"/>
      <c r="LUD1" s="6"/>
      <c r="LUE1" s="6"/>
      <c r="LUF1" s="6"/>
      <c r="LUG1" s="6"/>
      <c r="LUH1" s="6"/>
      <c r="LUI1" s="6"/>
      <c r="LUJ1" s="6"/>
      <c r="LUK1" s="6"/>
      <c r="LUL1" s="6"/>
      <c r="LUM1" s="6"/>
      <c r="LUN1" s="6"/>
      <c r="LUO1" s="6"/>
      <c r="LUP1" s="6"/>
      <c r="LUQ1" s="6"/>
      <c r="LUR1" s="6"/>
      <c r="LUS1" s="6"/>
      <c r="LUT1" s="6"/>
      <c r="LUU1" s="6"/>
      <c r="LUV1" s="6"/>
      <c r="LUW1" s="6"/>
      <c r="LUX1" s="6"/>
      <c r="LUY1" s="6"/>
      <c r="LUZ1" s="6"/>
      <c r="LVA1" s="6"/>
      <c r="LVB1" s="6"/>
      <c r="LVC1" s="6"/>
      <c r="LVD1" s="6"/>
      <c r="LVE1" s="6"/>
      <c r="LVF1" s="6"/>
      <c r="LVG1" s="6"/>
      <c r="LVH1" s="6"/>
      <c r="LVI1" s="6"/>
      <c r="LVJ1" s="6"/>
      <c r="LVK1" s="6"/>
      <c r="LVL1" s="6"/>
      <c r="LVM1" s="6"/>
      <c r="LVN1" s="6"/>
      <c r="LVO1" s="6"/>
      <c r="LVP1" s="6"/>
      <c r="LVQ1" s="6"/>
      <c r="LVR1" s="6"/>
      <c r="LVS1" s="6"/>
      <c r="LVT1" s="6"/>
      <c r="LVU1" s="6"/>
      <c r="LVV1" s="6"/>
      <c r="LVW1" s="6"/>
      <c r="LVX1" s="6"/>
      <c r="LVY1" s="6"/>
      <c r="LVZ1" s="6"/>
      <c r="LWA1" s="6"/>
      <c r="LWB1" s="6"/>
      <c r="LWC1" s="6"/>
      <c r="LWD1" s="6"/>
      <c r="LWE1" s="6"/>
      <c r="LWF1" s="6"/>
      <c r="LWG1" s="6"/>
      <c r="LWH1" s="6"/>
      <c r="LWI1" s="6"/>
      <c r="LWJ1" s="6"/>
      <c r="LWK1" s="6"/>
      <c r="LWL1" s="6"/>
      <c r="LWM1" s="6"/>
      <c r="LWN1" s="6"/>
      <c r="LWO1" s="6"/>
      <c r="LWP1" s="6"/>
      <c r="LWQ1" s="6"/>
      <c r="LWR1" s="6"/>
      <c r="LWS1" s="6"/>
      <c r="LWT1" s="6"/>
      <c r="LWU1" s="6"/>
      <c r="LWV1" s="6"/>
      <c r="LWW1" s="6"/>
      <c r="LWX1" s="6"/>
      <c r="LWY1" s="6"/>
      <c r="LWZ1" s="6"/>
      <c r="LXA1" s="6"/>
      <c r="LXB1" s="6"/>
      <c r="LXC1" s="6"/>
      <c r="LXD1" s="6"/>
      <c r="LXE1" s="6"/>
      <c r="LXF1" s="6"/>
      <c r="LXG1" s="6"/>
      <c r="LXH1" s="6"/>
      <c r="LXI1" s="6"/>
      <c r="LXJ1" s="6"/>
      <c r="LXK1" s="6"/>
      <c r="LXL1" s="6"/>
      <c r="LXM1" s="6"/>
      <c r="LXN1" s="6"/>
      <c r="LXO1" s="6"/>
      <c r="LXP1" s="6"/>
      <c r="LXQ1" s="6"/>
      <c r="LXR1" s="6"/>
      <c r="LXS1" s="6"/>
      <c r="LXT1" s="6"/>
      <c r="LXU1" s="6"/>
      <c r="LXV1" s="6"/>
      <c r="LXW1" s="6"/>
      <c r="LXX1" s="6"/>
      <c r="LXY1" s="6"/>
      <c r="LXZ1" s="6"/>
      <c r="LYA1" s="6"/>
      <c r="LYB1" s="6"/>
      <c r="LYC1" s="6"/>
      <c r="LYD1" s="6"/>
      <c r="LYE1" s="6"/>
      <c r="LYF1" s="6"/>
      <c r="LYG1" s="6"/>
      <c r="LYH1" s="6"/>
      <c r="LYI1" s="6"/>
      <c r="LYJ1" s="6"/>
      <c r="LYK1" s="6"/>
      <c r="LYL1" s="6"/>
      <c r="LYM1" s="6"/>
      <c r="LYN1" s="6"/>
      <c r="LYO1" s="6"/>
      <c r="LYP1" s="6"/>
      <c r="LYQ1" s="6"/>
      <c r="LYR1" s="6"/>
      <c r="LYS1" s="6"/>
      <c r="LYT1" s="6"/>
      <c r="LYU1" s="6"/>
      <c r="LYV1" s="6"/>
      <c r="LYW1" s="6"/>
      <c r="LYX1" s="6"/>
      <c r="LYY1" s="6"/>
      <c r="LYZ1" s="6"/>
      <c r="LZA1" s="6"/>
      <c r="LZB1" s="6"/>
      <c r="LZC1" s="6"/>
      <c r="LZD1" s="6"/>
      <c r="LZE1" s="6"/>
      <c r="LZF1" s="6"/>
      <c r="LZG1" s="6"/>
      <c r="LZH1" s="6"/>
      <c r="LZI1" s="6"/>
      <c r="LZJ1" s="6"/>
      <c r="LZK1" s="6"/>
      <c r="LZL1" s="6"/>
      <c r="LZM1" s="6"/>
      <c r="LZN1" s="6"/>
      <c r="LZO1" s="6"/>
      <c r="LZP1" s="6"/>
      <c r="LZQ1" s="6"/>
      <c r="LZR1" s="6"/>
      <c r="LZS1" s="6"/>
      <c r="LZT1" s="6"/>
      <c r="LZU1" s="6"/>
      <c r="LZV1" s="6"/>
      <c r="LZW1" s="6"/>
      <c r="LZX1" s="6"/>
      <c r="LZY1" s="6"/>
      <c r="LZZ1" s="6"/>
      <c r="MAA1" s="6"/>
      <c r="MAB1" s="6"/>
      <c r="MAC1" s="6"/>
      <c r="MAD1" s="6"/>
      <c r="MAE1" s="6"/>
      <c r="MAF1" s="6"/>
      <c r="MAG1" s="6"/>
      <c r="MAH1" s="6"/>
      <c r="MAI1" s="6"/>
      <c r="MAJ1" s="6"/>
      <c r="MAK1" s="6"/>
      <c r="MAL1" s="6"/>
      <c r="MAM1" s="6"/>
      <c r="MAN1" s="6"/>
      <c r="MAO1" s="6"/>
      <c r="MAP1" s="6"/>
      <c r="MAQ1" s="6"/>
      <c r="MAR1" s="6"/>
      <c r="MAS1" s="6"/>
      <c r="MAT1" s="6"/>
      <c r="MAU1" s="6"/>
      <c r="MAV1" s="6"/>
      <c r="MAW1" s="6"/>
      <c r="MAX1" s="6"/>
      <c r="MAY1" s="6"/>
      <c r="MAZ1" s="6"/>
      <c r="MBA1" s="6"/>
      <c r="MBB1" s="6"/>
      <c r="MBC1" s="6"/>
      <c r="MBD1" s="6"/>
      <c r="MBE1" s="6"/>
      <c r="MBF1" s="6"/>
      <c r="MBG1" s="6"/>
      <c r="MBH1" s="6"/>
      <c r="MBI1" s="6"/>
      <c r="MBJ1" s="6"/>
      <c r="MBK1" s="6"/>
      <c r="MBL1" s="6"/>
      <c r="MBM1" s="6"/>
      <c r="MBN1" s="6"/>
      <c r="MBO1" s="6"/>
      <c r="MBP1" s="6"/>
      <c r="MBQ1" s="6"/>
      <c r="MBR1" s="6"/>
      <c r="MBS1" s="6"/>
      <c r="MBT1" s="6"/>
      <c r="MBU1" s="6"/>
      <c r="MBV1" s="6"/>
      <c r="MBW1" s="6"/>
      <c r="MBX1" s="6"/>
      <c r="MBY1" s="6"/>
      <c r="MBZ1" s="6"/>
      <c r="MCA1" s="6"/>
      <c r="MCB1" s="6"/>
      <c r="MCC1" s="6"/>
      <c r="MCD1" s="6"/>
      <c r="MCE1" s="6"/>
      <c r="MCF1" s="6"/>
      <c r="MCG1" s="6"/>
      <c r="MCH1" s="6"/>
      <c r="MCI1" s="6"/>
      <c r="MCJ1" s="6"/>
      <c r="MCK1" s="6"/>
      <c r="MCL1" s="6"/>
      <c r="MCM1" s="6"/>
      <c r="MCN1" s="6"/>
      <c r="MCO1" s="6"/>
      <c r="MCP1" s="6"/>
      <c r="MCQ1" s="6"/>
      <c r="MCR1" s="6"/>
      <c r="MCS1" s="6"/>
      <c r="MCT1" s="6"/>
      <c r="MCU1" s="6"/>
      <c r="MCV1" s="6"/>
      <c r="MCW1" s="6"/>
      <c r="MCX1" s="6"/>
      <c r="MCY1" s="6"/>
      <c r="MCZ1" s="6"/>
      <c r="MDA1" s="6"/>
      <c r="MDB1" s="6"/>
      <c r="MDC1" s="6"/>
      <c r="MDD1" s="6"/>
      <c r="MDE1" s="6"/>
      <c r="MDF1" s="6"/>
      <c r="MDG1" s="6"/>
      <c r="MDH1" s="6"/>
      <c r="MDI1" s="6"/>
      <c r="MDJ1" s="6"/>
      <c r="MDK1" s="6"/>
      <c r="MDL1" s="6"/>
      <c r="MDM1" s="6"/>
      <c r="MDN1" s="6"/>
      <c r="MDO1" s="6"/>
      <c r="MDP1" s="6"/>
      <c r="MDQ1" s="6"/>
      <c r="MDR1" s="6"/>
      <c r="MDS1" s="6"/>
      <c r="MDT1" s="6"/>
      <c r="MDU1" s="6"/>
      <c r="MDV1" s="6"/>
      <c r="MDW1" s="6"/>
      <c r="MDX1" s="6"/>
      <c r="MDY1" s="6"/>
      <c r="MDZ1" s="6"/>
      <c r="MEA1" s="6"/>
      <c r="MEB1" s="6"/>
      <c r="MEC1" s="6"/>
      <c r="MED1" s="6"/>
      <c r="MEE1" s="6"/>
      <c r="MEF1" s="6"/>
      <c r="MEG1" s="6"/>
      <c r="MEH1" s="6"/>
      <c r="MEI1" s="6"/>
      <c r="MEJ1" s="6"/>
      <c r="MEK1" s="6"/>
      <c r="MEL1" s="6"/>
      <c r="MEM1" s="6"/>
      <c r="MEN1" s="6"/>
      <c r="MEO1" s="6"/>
      <c r="MEP1" s="6"/>
      <c r="MEQ1" s="6"/>
      <c r="MER1" s="6"/>
      <c r="MES1" s="6"/>
      <c r="MET1" s="6"/>
      <c r="MEU1" s="6"/>
      <c r="MEV1" s="6"/>
      <c r="MEW1" s="6"/>
      <c r="MEX1" s="6"/>
      <c r="MEY1" s="6"/>
      <c r="MEZ1" s="6"/>
      <c r="MFA1" s="6"/>
      <c r="MFB1" s="6"/>
      <c r="MFC1" s="6"/>
      <c r="MFD1" s="6"/>
      <c r="MFE1" s="6"/>
      <c r="MFF1" s="6"/>
      <c r="MFG1" s="6"/>
      <c r="MFH1" s="6"/>
      <c r="MFI1" s="6"/>
      <c r="MFJ1" s="6"/>
      <c r="MFK1" s="6"/>
      <c r="MFL1" s="6"/>
      <c r="MFM1" s="6"/>
      <c r="MFN1" s="6"/>
      <c r="MFO1" s="6"/>
      <c r="MFP1" s="6"/>
      <c r="MFQ1" s="6"/>
      <c r="MFR1" s="6"/>
      <c r="MFS1" s="6"/>
      <c r="MFT1" s="6"/>
      <c r="MFU1" s="6"/>
      <c r="MFV1" s="6"/>
      <c r="MFW1" s="6"/>
      <c r="MFX1" s="6"/>
      <c r="MFY1" s="6"/>
      <c r="MFZ1" s="6"/>
      <c r="MGA1" s="6"/>
      <c r="MGB1" s="6"/>
      <c r="MGC1" s="6"/>
      <c r="MGD1" s="6"/>
      <c r="MGE1" s="6"/>
      <c r="MGF1" s="6"/>
      <c r="MGG1" s="6"/>
      <c r="MGH1" s="6"/>
      <c r="MGI1" s="6"/>
      <c r="MGJ1" s="6"/>
      <c r="MGK1" s="6"/>
      <c r="MGL1" s="6"/>
      <c r="MGM1" s="6"/>
      <c r="MGN1" s="6"/>
      <c r="MGO1" s="6"/>
      <c r="MGP1" s="6"/>
      <c r="MGQ1" s="6"/>
      <c r="MGR1" s="6"/>
      <c r="MGS1" s="6"/>
      <c r="MGT1" s="6"/>
      <c r="MGU1" s="6"/>
      <c r="MGV1" s="6"/>
      <c r="MGW1" s="6"/>
      <c r="MGX1" s="6"/>
      <c r="MGY1" s="6"/>
      <c r="MGZ1" s="6"/>
      <c r="MHA1" s="6"/>
      <c r="MHB1" s="6"/>
      <c r="MHC1" s="6"/>
      <c r="MHD1" s="6"/>
      <c r="MHE1" s="6"/>
      <c r="MHF1" s="6"/>
      <c r="MHG1" s="6"/>
      <c r="MHH1" s="6"/>
      <c r="MHI1" s="6"/>
      <c r="MHJ1" s="6"/>
      <c r="MHK1" s="6"/>
      <c r="MHL1" s="6"/>
      <c r="MHM1" s="6"/>
      <c r="MHN1" s="6"/>
      <c r="MHO1" s="6"/>
      <c r="MHP1" s="6"/>
      <c r="MHQ1" s="6"/>
      <c r="MHR1" s="6"/>
      <c r="MHS1" s="6"/>
      <c r="MHT1" s="6"/>
      <c r="MHU1" s="6"/>
      <c r="MHV1" s="6"/>
      <c r="MHW1" s="6"/>
      <c r="MHX1" s="6"/>
      <c r="MHY1" s="6"/>
      <c r="MHZ1" s="6"/>
      <c r="MIA1" s="6"/>
      <c r="MIB1" s="6"/>
      <c r="MIC1" s="6"/>
      <c r="MID1" s="6"/>
      <c r="MIE1" s="6"/>
      <c r="MIF1" s="6"/>
      <c r="MIG1" s="6"/>
      <c r="MIH1" s="6"/>
      <c r="MII1" s="6"/>
      <c r="MIJ1" s="6"/>
      <c r="MIK1" s="6"/>
      <c r="MIL1" s="6"/>
      <c r="MIM1" s="6"/>
      <c r="MIN1" s="6"/>
      <c r="MIO1" s="6"/>
      <c r="MIP1" s="6"/>
      <c r="MIQ1" s="6"/>
      <c r="MIR1" s="6"/>
      <c r="MIS1" s="6"/>
      <c r="MIT1" s="6"/>
      <c r="MIU1" s="6"/>
      <c r="MIV1" s="6"/>
      <c r="MIW1" s="6"/>
      <c r="MIX1" s="6"/>
      <c r="MIY1" s="6"/>
      <c r="MIZ1" s="6"/>
      <c r="MJA1" s="6"/>
      <c r="MJB1" s="6"/>
      <c r="MJC1" s="6"/>
      <c r="MJD1" s="6"/>
      <c r="MJE1" s="6"/>
      <c r="MJF1" s="6"/>
      <c r="MJG1" s="6"/>
      <c r="MJH1" s="6"/>
      <c r="MJI1" s="6"/>
      <c r="MJJ1" s="6"/>
      <c r="MJK1" s="6"/>
      <c r="MJL1" s="6"/>
      <c r="MJM1" s="6"/>
      <c r="MJN1" s="6"/>
      <c r="MJO1" s="6"/>
      <c r="MJP1" s="6"/>
      <c r="MJQ1" s="6"/>
      <c r="MJR1" s="6"/>
      <c r="MJS1" s="6"/>
      <c r="MJT1" s="6"/>
      <c r="MJU1" s="6"/>
      <c r="MJV1" s="6"/>
      <c r="MJW1" s="6"/>
      <c r="MJX1" s="6"/>
      <c r="MJY1" s="6"/>
      <c r="MJZ1" s="6"/>
      <c r="MKA1" s="6"/>
      <c r="MKB1" s="6"/>
      <c r="MKC1" s="6"/>
      <c r="MKD1" s="6"/>
      <c r="MKE1" s="6"/>
      <c r="MKF1" s="6"/>
      <c r="MKG1" s="6"/>
      <c r="MKH1" s="6"/>
      <c r="MKI1" s="6"/>
      <c r="MKJ1" s="6"/>
      <c r="MKK1" s="6"/>
      <c r="MKL1" s="6"/>
      <c r="MKM1" s="6"/>
      <c r="MKN1" s="6"/>
      <c r="MKO1" s="6"/>
      <c r="MKP1" s="6"/>
      <c r="MKQ1" s="6"/>
      <c r="MKR1" s="6"/>
      <c r="MKS1" s="6"/>
      <c r="MKT1" s="6"/>
      <c r="MKU1" s="6"/>
      <c r="MKV1" s="6"/>
      <c r="MKW1" s="6"/>
      <c r="MKX1" s="6"/>
      <c r="MKY1" s="6"/>
      <c r="MKZ1" s="6"/>
      <c r="MLA1" s="6"/>
      <c r="MLB1" s="6"/>
      <c r="MLC1" s="6"/>
      <c r="MLD1" s="6"/>
      <c r="MLE1" s="6"/>
      <c r="MLF1" s="6"/>
      <c r="MLG1" s="6"/>
      <c r="MLH1" s="6"/>
      <c r="MLI1" s="6"/>
      <c r="MLJ1" s="6"/>
      <c r="MLK1" s="6"/>
      <c r="MLL1" s="6"/>
      <c r="MLM1" s="6"/>
      <c r="MLN1" s="6"/>
      <c r="MLO1" s="6"/>
      <c r="MLP1" s="6"/>
      <c r="MLQ1" s="6"/>
      <c r="MLR1" s="6"/>
      <c r="MLS1" s="6"/>
      <c r="MLT1" s="6"/>
      <c r="MLU1" s="6"/>
      <c r="MLV1" s="6"/>
      <c r="MLW1" s="6"/>
      <c r="MLX1" s="6"/>
      <c r="MLY1" s="6"/>
      <c r="MLZ1" s="6"/>
      <c r="MMA1" s="6"/>
      <c r="MMB1" s="6"/>
      <c r="MMC1" s="6"/>
      <c r="MMD1" s="6"/>
      <c r="MME1" s="6"/>
      <c r="MMF1" s="6"/>
      <c r="MMG1" s="6"/>
      <c r="MMH1" s="6"/>
      <c r="MMI1" s="6"/>
      <c r="MMJ1" s="6"/>
      <c r="MMK1" s="6"/>
      <c r="MML1" s="6"/>
      <c r="MMM1" s="6"/>
      <c r="MMN1" s="6"/>
      <c r="MMO1" s="6"/>
      <c r="MMP1" s="6"/>
      <c r="MMQ1" s="6"/>
      <c r="MMR1" s="6"/>
      <c r="MMS1" s="6"/>
      <c r="MMT1" s="6"/>
      <c r="MMU1" s="6"/>
      <c r="MMV1" s="6"/>
      <c r="MMW1" s="6"/>
      <c r="MMX1" s="6"/>
      <c r="MMY1" s="6"/>
      <c r="MMZ1" s="6"/>
      <c r="MNA1" s="6"/>
      <c r="MNB1" s="6"/>
      <c r="MNC1" s="6"/>
      <c r="MND1" s="6"/>
      <c r="MNE1" s="6"/>
      <c r="MNF1" s="6"/>
      <c r="MNG1" s="6"/>
      <c r="MNH1" s="6"/>
      <c r="MNI1" s="6"/>
      <c r="MNJ1" s="6"/>
      <c r="MNK1" s="6"/>
      <c r="MNL1" s="6"/>
      <c r="MNM1" s="6"/>
      <c r="MNN1" s="6"/>
      <c r="MNO1" s="6"/>
      <c r="MNP1" s="6"/>
      <c r="MNQ1" s="6"/>
      <c r="MNR1" s="6"/>
      <c r="MNS1" s="6"/>
      <c r="MNT1" s="6"/>
      <c r="MNU1" s="6"/>
      <c r="MNV1" s="6"/>
      <c r="MNW1" s="6"/>
      <c r="MNX1" s="6"/>
      <c r="MNY1" s="6"/>
      <c r="MNZ1" s="6"/>
      <c r="MOA1" s="6"/>
      <c r="MOB1" s="6"/>
      <c r="MOC1" s="6"/>
      <c r="MOD1" s="6"/>
      <c r="MOE1" s="6"/>
      <c r="MOF1" s="6"/>
      <c r="MOG1" s="6"/>
      <c r="MOH1" s="6"/>
      <c r="MOI1" s="6"/>
      <c r="MOJ1" s="6"/>
      <c r="MOK1" s="6"/>
      <c r="MOL1" s="6"/>
      <c r="MOM1" s="6"/>
      <c r="MON1" s="6"/>
      <c r="MOO1" s="6"/>
      <c r="MOP1" s="6"/>
      <c r="MOQ1" s="6"/>
      <c r="MOR1" s="6"/>
      <c r="MOS1" s="6"/>
      <c r="MOT1" s="6"/>
      <c r="MOU1" s="6"/>
      <c r="MOV1" s="6"/>
      <c r="MOW1" s="6"/>
      <c r="MOX1" s="6"/>
      <c r="MOY1" s="6"/>
      <c r="MOZ1" s="6"/>
      <c r="MPA1" s="6"/>
      <c r="MPB1" s="6"/>
      <c r="MPC1" s="6"/>
      <c r="MPD1" s="6"/>
      <c r="MPE1" s="6"/>
      <c r="MPF1" s="6"/>
      <c r="MPG1" s="6"/>
      <c r="MPH1" s="6"/>
      <c r="MPI1" s="6"/>
      <c r="MPJ1" s="6"/>
      <c r="MPK1" s="6"/>
      <c r="MPL1" s="6"/>
      <c r="MPM1" s="6"/>
      <c r="MPN1" s="6"/>
      <c r="MPO1" s="6"/>
      <c r="MPP1" s="6"/>
      <c r="MPQ1" s="6"/>
      <c r="MPR1" s="6"/>
      <c r="MPS1" s="6"/>
      <c r="MPT1" s="6"/>
      <c r="MPU1" s="6"/>
      <c r="MPV1" s="6"/>
      <c r="MPW1" s="6"/>
      <c r="MPX1" s="6"/>
      <c r="MPY1" s="6"/>
      <c r="MPZ1" s="6"/>
      <c r="MQA1" s="6"/>
      <c r="MQB1" s="6"/>
      <c r="MQC1" s="6"/>
      <c r="MQD1" s="6"/>
      <c r="MQE1" s="6"/>
      <c r="MQF1" s="6"/>
      <c r="MQG1" s="6"/>
      <c r="MQH1" s="6"/>
      <c r="MQI1" s="6"/>
      <c r="MQJ1" s="6"/>
      <c r="MQK1" s="6"/>
      <c r="MQL1" s="6"/>
      <c r="MQM1" s="6"/>
      <c r="MQN1" s="6"/>
      <c r="MQO1" s="6"/>
      <c r="MQP1" s="6"/>
      <c r="MQQ1" s="6"/>
      <c r="MQR1" s="6"/>
      <c r="MQS1" s="6"/>
      <c r="MQT1" s="6"/>
      <c r="MQU1" s="6"/>
      <c r="MQV1" s="6"/>
      <c r="MQW1" s="6"/>
      <c r="MQX1" s="6"/>
      <c r="MQY1" s="6"/>
      <c r="MQZ1" s="6"/>
      <c r="MRA1" s="6"/>
      <c r="MRB1" s="6"/>
      <c r="MRC1" s="6"/>
      <c r="MRD1" s="6"/>
      <c r="MRE1" s="6"/>
      <c r="MRF1" s="6"/>
      <c r="MRG1" s="6"/>
      <c r="MRH1" s="6"/>
      <c r="MRI1" s="6"/>
      <c r="MRJ1" s="6"/>
      <c r="MRK1" s="6"/>
      <c r="MRL1" s="6"/>
      <c r="MRM1" s="6"/>
      <c r="MRN1" s="6"/>
      <c r="MRO1" s="6"/>
      <c r="MRP1" s="6"/>
      <c r="MRQ1" s="6"/>
      <c r="MRR1" s="6"/>
      <c r="MRS1" s="6"/>
      <c r="MRT1" s="6"/>
      <c r="MRU1" s="6"/>
      <c r="MRV1" s="6"/>
      <c r="MRW1" s="6"/>
      <c r="MRX1" s="6"/>
      <c r="MRY1" s="6"/>
      <c r="MRZ1" s="6"/>
      <c r="MSA1" s="6"/>
      <c r="MSB1" s="6"/>
      <c r="MSC1" s="6"/>
      <c r="MSD1" s="6"/>
      <c r="MSE1" s="6"/>
      <c r="MSF1" s="6"/>
      <c r="MSG1" s="6"/>
      <c r="MSH1" s="6"/>
      <c r="MSI1" s="6"/>
      <c r="MSJ1" s="6"/>
      <c r="MSK1" s="6"/>
      <c r="MSL1" s="6"/>
      <c r="MSM1" s="6"/>
      <c r="MSN1" s="6"/>
      <c r="MSO1" s="6"/>
      <c r="MSP1" s="6"/>
      <c r="MSQ1" s="6"/>
      <c r="MSR1" s="6"/>
      <c r="MSS1" s="6"/>
      <c r="MST1" s="6"/>
      <c r="MSU1" s="6"/>
      <c r="MSV1" s="6"/>
      <c r="MSW1" s="6"/>
      <c r="MSX1" s="6"/>
      <c r="MSY1" s="6"/>
      <c r="MSZ1" s="6"/>
      <c r="MTA1" s="6"/>
      <c r="MTB1" s="6"/>
      <c r="MTC1" s="6"/>
      <c r="MTD1" s="6"/>
      <c r="MTE1" s="6"/>
      <c r="MTF1" s="6"/>
      <c r="MTG1" s="6"/>
      <c r="MTH1" s="6"/>
      <c r="MTI1" s="6"/>
      <c r="MTJ1" s="6"/>
      <c r="MTK1" s="6"/>
      <c r="MTL1" s="6"/>
      <c r="MTM1" s="6"/>
      <c r="MTN1" s="6"/>
      <c r="MTO1" s="6"/>
      <c r="MTP1" s="6"/>
      <c r="MTQ1" s="6"/>
      <c r="MTR1" s="6"/>
      <c r="MTS1" s="6"/>
      <c r="MTT1" s="6"/>
      <c r="MTU1" s="6"/>
      <c r="MTV1" s="6"/>
      <c r="MTW1" s="6"/>
      <c r="MTX1" s="6"/>
      <c r="MTY1" s="6"/>
      <c r="MTZ1" s="6"/>
      <c r="MUA1" s="6"/>
      <c r="MUB1" s="6"/>
      <c r="MUC1" s="6"/>
      <c r="MUD1" s="6"/>
      <c r="MUE1" s="6"/>
      <c r="MUF1" s="6"/>
      <c r="MUG1" s="6"/>
      <c r="MUH1" s="6"/>
      <c r="MUI1" s="6"/>
      <c r="MUJ1" s="6"/>
      <c r="MUK1" s="6"/>
      <c r="MUL1" s="6"/>
      <c r="MUM1" s="6"/>
      <c r="MUN1" s="6"/>
      <c r="MUO1" s="6"/>
      <c r="MUP1" s="6"/>
      <c r="MUQ1" s="6"/>
      <c r="MUR1" s="6"/>
      <c r="MUS1" s="6"/>
      <c r="MUT1" s="6"/>
      <c r="MUU1" s="6"/>
      <c r="MUV1" s="6"/>
      <c r="MUW1" s="6"/>
      <c r="MUX1" s="6"/>
      <c r="MUY1" s="6"/>
      <c r="MUZ1" s="6"/>
      <c r="MVA1" s="6"/>
      <c r="MVB1" s="6"/>
      <c r="MVC1" s="6"/>
      <c r="MVD1" s="6"/>
      <c r="MVE1" s="6"/>
      <c r="MVF1" s="6"/>
      <c r="MVG1" s="6"/>
      <c r="MVH1" s="6"/>
      <c r="MVI1" s="6"/>
      <c r="MVJ1" s="6"/>
      <c r="MVK1" s="6"/>
      <c r="MVL1" s="6"/>
      <c r="MVM1" s="6"/>
      <c r="MVN1" s="6"/>
      <c r="MVO1" s="6"/>
      <c r="MVP1" s="6"/>
      <c r="MVQ1" s="6"/>
      <c r="MVR1" s="6"/>
      <c r="MVS1" s="6"/>
      <c r="MVT1" s="6"/>
      <c r="MVU1" s="6"/>
      <c r="MVV1" s="6"/>
      <c r="MVW1" s="6"/>
      <c r="MVX1" s="6"/>
      <c r="MVY1" s="6"/>
      <c r="MVZ1" s="6"/>
      <c r="MWA1" s="6"/>
      <c r="MWB1" s="6"/>
      <c r="MWC1" s="6"/>
      <c r="MWD1" s="6"/>
      <c r="MWE1" s="6"/>
      <c r="MWF1" s="6"/>
      <c r="MWG1" s="6"/>
      <c r="MWH1" s="6"/>
      <c r="MWI1" s="6"/>
      <c r="MWJ1" s="6"/>
      <c r="MWK1" s="6"/>
      <c r="MWL1" s="6"/>
      <c r="MWM1" s="6"/>
      <c r="MWN1" s="6"/>
      <c r="MWO1" s="6"/>
      <c r="MWP1" s="6"/>
      <c r="MWQ1" s="6"/>
      <c r="MWR1" s="6"/>
      <c r="MWS1" s="6"/>
      <c r="MWT1" s="6"/>
      <c r="MWU1" s="6"/>
      <c r="MWV1" s="6"/>
      <c r="MWW1" s="6"/>
      <c r="MWX1" s="6"/>
      <c r="MWY1" s="6"/>
      <c r="MWZ1" s="6"/>
      <c r="MXA1" s="6"/>
      <c r="MXB1" s="6"/>
      <c r="MXC1" s="6"/>
      <c r="MXD1" s="6"/>
      <c r="MXE1" s="6"/>
      <c r="MXF1" s="6"/>
      <c r="MXG1" s="6"/>
      <c r="MXH1" s="6"/>
      <c r="MXI1" s="6"/>
      <c r="MXJ1" s="6"/>
      <c r="MXK1" s="6"/>
      <c r="MXL1" s="6"/>
      <c r="MXM1" s="6"/>
      <c r="MXN1" s="6"/>
      <c r="MXO1" s="6"/>
      <c r="MXP1" s="6"/>
      <c r="MXQ1" s="6"/>
      <c r="MXR1" s="6"/>
      <c r="MXS1" s="6"/>
      <c r="MXT1" s="6"/>
      <c r="MXU1" s="6"/>
      <c r="MXV1" s="6"/>
      <c r="MXW1" s="6"/>
      <c r="MXX1" s="6"/>
      <c r="MXY1" s="6"/>
      <c r="MXZ1" s="6"/>
      <c r="MYA1" s="6"/>
      <c r="MYB1" s="6"/>
      <c r="MYC1" s="6"/>
      <c r="MYD1" s="6"/>
      <c r="MYE1" s="6"/>
      <c r="MYF1" s="6"/>
      <c r="MYG1" s="6"/>
      <c r="MYH1" s="6"/>
      <c r="MYI1" s="6"/>
      <c r="MYJ1" s="6"/>
      <c r="MYK1" s="6"/>
      <c r="MYL1" s="6"/>
      <c r="MYM1" s="6"/>
      <c r="MYN1" s="6"/>
      <c r="MYO1" s="6"/>
      <c r="MYP1" s="6"/>
      <c r="MYQ1" s="6"/>
      <c r="MYR1" s="6"/>
      <c r="MYS1" s="6"/>
      <c r="MYT1" s="6"/>
      <c r="MYU1" s="6"/>
      <c r="MYV1" s="6"/>
      <c r="MYW1" s="6"/>
      <c r="MYX1" s="6"/>
      <c r="MYY1" s="6"/>
      <c r="MYZ1" s="6"/>
      <c r="MZA1" s="6"/>
      <c r="MZB1" s="6"/>
      <c r="MZC1" s="6"/>
      <c r="MZD1" s="6"/>
      <c r="MZE1" s="6"/>
      <c r="MZF1" s="6"/>
      <c r="MZG1" s="6"/>
      <c r="MZH1" s="6"/>
      <c r="MZI1" s="6"/>
      <c r="MZJ1" s="6"/>
      <c r="MZK1" s="6"/>
      <c r="MZL1" s="6"/>
      <c r="MZM1" s="6"/>
      <c r="MZN1" s="6"/>
      <c r="MZO1" s="6"/>
      <c r="MZP1" s="6"/>
      <c r="MZQ1" s="6"/>
      <c r="MZR1" s="6"/>
      <c r="MZS1" s="6"/>
      <c r="MZT1" s="6"/>
      <c r="MZU1" s="6"/>
      <c r="MZV1" s="6"/>
      <c r="MZW1" s="6"/>
      <c r="MZX1" s="6"/>
      <c r="MZY1" s="6"/>
      <c r="MZZ1" s="6"/>
      <c r="NAA1" s="6"/>
      <c r="NAB1" s="6"/>
      <c r="NAC1" s="6"/>
      <c r="NAD1" s="6"/>
      <c r="NAE1" s="6"/>
      <c r="NAF1" s="6"/>
      <c r="NAG1" s="6"/>
      <c r="NAH1" s="6"/>
      <c r="NAI1" s="6"/>
      <c r="NAJ1" s="6"/>
      <c r="NAK1" s="6"/>
      <c r="NAL1" s="6"/>
      <c r="NAM1" s="6"/>
      <c r="NAN1" s="6"/>
      <c r="NAO1" s="6"/>
      <c r="NAP1" s="6"/>
      <c r="NAQ1" s="6"/>
      <c r="NAR1" s="6"/>
      <c r="NAS1" s="6"/>
      <c r="NAT1" s="6"/>
      <c r="NAU1" s="6"/>
      <c r="NAV1" s="6"/>
      <c r="NAW1" s="6"/>
      <c r="NAX1" s="6"/>
      <c r="NAY1" s="6"/>
      <c r="NAZ1" s="6"/>
      <c r="NBA1" s="6"/>
      <c r="NBB1" s="6"/>
      <c r="NBC1" s="6"/>
      <c r="NBD1" s="6"/>
      <c r="NBE1" s="6"/>
      <c r="NBF1" s="6"/>
      <c r="NBG1" s="6"/>
      <c r="NBH1" s="6"/>
      <c r="NBI1" s="6"/>
      <c r="NBJ1" s="6"/>
      <c r="NBK1" s="6"/>
      <c r="NBL1" s="6"/>
      <c r="NBM1" s="6"/>
      <c r="NBN1" s="6"/>
      <c r="NBO1" s="6"/>
      <c r="NBP1" s="6"/>
      <c r="NBQ1" s="6"/>
      <c r="NBR1" s="6"/>
      <c r="NBS1" s="6"/>
      <c r="NBT1" s="6"/>
      <c r="NBU1" s="6"/>
      <c r="NBV1" s="6"/>
      <c r="NBW1" s="6"/>
      <c r="NBX1" s="6"/>
      <c r="NBY1" s="6"/>
      <c r="NBZ1" s="6"/>
      <c r="NCA1" s="6"/>
      <c r="NCB1" s="6"/>
      <c r="NCC1" s="6"/>
      <c r="NCD1" s="6"/>
      <c r="NCE1" s="6"/>
      <c r="NCF1" s="6"/>
      <c r="NCG1" s="6"/>
      <c r="NCH1" s="6"/>
      <c r="NCI1" s="6"/>
      <c r="NCJ1" s="6"/>
      <c r="NCK1" s="6"/>
      <c r="NCL1" s="6"/>
      <c r="NCM1" s="6"/>
      <c r="NCN1" s="6"/>
      <c r="NCO1" s="6"/>
      <c r="NCP1" s="6"/>
      <c r="NCQ1" s="6"/>
      <c r="NCR1" s="6"/>
      <c r="NCS1" s="6"/>
      <c r="NCT1" s="6"/>
      <c r="NCU1" s="6"/>
      <c r="NCV1" s="6"/>
      <c r="NCW1" s="6"/>
      <c r="NCX1" s="6"/>
      <c r="NCY1" s="6"/>
      <c r="NCZ1" s="6"/>
      <c r="NDA1" s="6"/>
      <c r="NDB1" s="6"/>
      <c r="NDC1" s="6"/>
      <c r="NDD1" s="6"/>
      <c r="NDE1" s="6"/>
      <c r="NDF1" s="6"/>
      <c r="NDG1" s="6"/>
      <c r="NDH1" s="6"/>
      <c r="NDI1" s="6"/>
      <c r="NDJ1" s="6"/>
      <c r="NDK1" s="6"/>
      <c r="NDL1" s="6"/>
      <c r="NDM1" s="6"/>
      <c r="NDN1" s="6"/>
      <c r="NDO1" s="6"/>
      <c r="NDP1" s="6"/>
      <c r="NDQ1" s="6"/>
      <c r="NDR1" s="6"/>
      <c r="NDS1" s="6"/>
      <c r="NDT1" s="6"/>
      <c r="NDU1" s="6"/>
      <c r="NDV1" s="6"/>
      <c r="NDW1" s="6"/>
      <c r="NDX1" s="6"/>
      <c r="NDY1" s="6"/>
      <c r="NDZ1" s="6"/>
      <c r="NEA1" s="6"/>
      <c r="NEB1" s="6"/>
      <c r="NEC1" s="6"/>
      <c r="NED1" s="6"/>
      <c r="NEE1" s="6"/>
      <c r="NEF1" s="6"/>
      <c r="NEG1" s="6"/>
      <c r="NEH1" s="6"/>
      <c r="NEI1" s="6"/>
      <c r="NEJ1" s="6"/>
      <c r="NEK1" s="6"/>
      <c r="NEL1" s="6"/>
      <c r="NEM1" s="6"/>
      <c r="NEN1" s="6"/>
      <c r="NEO1" s="6"/>
      <c r="NEP1" s="6"/>
      <c r="NEQ1" s="6"/>
      <c r="NER1" s="6"/>
      <c r="NES1" s="6"/>
      <c r="NET1" s="6"/>
      <c r="NEU1" s="6"/>
      <c r="NEV1" s="6"/>
      <c r="NEW1" s="6"/>
      <c r="NEX1" s="6"/>
      <c r="NEY1" s="6"/>
      <c r="NEZ1" s="6"/>
      <c r="NFA1" s="6"/>
      <c r="NFB1" s="6"/>
      <c r="NFC1" s="6"/>
      <c r="NFD1" s="6"/>
      <c r="NFE1" s="6"/>
      <c r="NFF1" s="6"/>
      <c r="NFG1" s="6"/>
      <c r="NFH1" s="6"/>
      <c r="NFI1" s="6"/>
      <c r="NFJ1" s="6"/>
      <c r="NFK1" s="6"/>
      <c r="NFL1" s="6"/>
      <c r="NFM1" s="6"/>
      <c r="NFN1" s="6"/>
      <c r="NFO1" s="6"/>
      <c r="NFP1" s="6"/>
      <c r="NFQ1" s="6"/>
      <c r="NFR1" s="6"/>
      <c r="NFS1" s="6"/>
      <c r="NFT1" s="6"/>
      <c r="NFU1" s="6"/>
      <c r="NFV1" s="6"/>
      <c r="NFW1" s="6"/>
      <c r="NFX1" s="6"/>
      <c r="NFY1" s="6"/>
      <c r="NFZ1" s="6"/>
      <c r="NGA1" s="6"/>
      <c r="NGB1" s="6"/>
      <c r="NGC1" s="6"/>
      <c r="NGD1" s="6"/>
      <c r="NGE1" s="6"/>
      <c r="NGF1" s="6"/>
      <c r="NGG1" s="6"/>
      <c r="NGH1" s="6"/>
      <c r="NGI1" s="6"/>
      <c r="NGJ1" s="6"/>
      <c r="NGK1" s="6"/>
      <c r="NGL1" s="6"/>
      <c r="NGM1" s="6"/>
      <c r="NGN1" s="6"/>
      <c r="NGO1" s="6"/>
      <c r="NGP1" s="6"/>
      <c r="NGQ1" s="6"/>
      <c r="NGR1" s="6"/>
      <c r="NGS1" s="6"/>
      <c r="NGT1" s="6"/>
      <c r="NGU1" s="6"/>
      <c r="NGV1" s="6"/>
      <c r="NGW1" s="6"/>
      <c r="NGX1" s="6"/>
      <c r="NGY1" s="6"/>
      <c r="NGZ1" s="6"/>
      <c r="NHA1" s="6"/>
      <c r="NHB1" s="6"/>
      <c r="NHC1" s="6"/>
      <c r="NHD1" s="6"/>
      <c r="NHE1" s="6"/>
      <c r="NHF1" s="6"/>
      <c r="NHG1" s="6"/>
      <c r="NHH1" s="6"/>
      <c r="NHI1" s="6"/>
      <c r="NHJ1" s="6"/>
      <c r="NHK1" s="6"/>
      <c r="NHL1" s="6"/>
      <c r="NHM1" s="6"/>
      <c r="NHN1" s="6"/>
      <c r="NHO1" s="6"/>
      <c r="NHP1" s="6"/>
      <c r="NHQ1" s="6"/>
      <c r="NHR1" s="6"/>
      <c r="NHS1" s="6"/>
      <c r="NHT1" s="6"/>
      <c r="NHU1" s="6"/>
      <c r="NHV1" s="6"/>
      <c r="NHW1" s="6"/>
      <c r="NHX1" s="6"/>
      <c r="NHY1" s="6"/>
      <c r="NHZ1" s="6"/>
      <c r="NIA1" s="6"/>
      <c r="NIB1" s="6"/>
      <c r="NIC1" s="6"/>
      <c r="NID1" s="6"/>
      <c r="NIE1" s="6"/>
      <c r="NIF1" s="6"/>
      <c r="NIG1" s="6"/>
      <c r="NIH1" s="6"/>
      <c r="NII1" s="6"/>
      <c r="NIJ1" s="6"/>
      <c r="NIK1" s="6"/>
      <c r="NIL1" s="6"/>
      <c r="NIM1" s="6"/>
      <c r="NIN1" s="6"/>
      <c r="NIO1" s="6"/>
      <c r="NIP1" s="6"/>
      <c r="NIQ1" s="6"/>
      <c r="NIR1" s="6"/>
      <c r="NIS1" s="6"/>
      <c r="NIT1" s="6"/>
      <c r="NIU1" s="6"/>
      <c r="NIV1" s="6"/>
      <c r="NIW1" s="6"/>
      <c r="NIX1" s="6"/>
      <c r="NIY1" s="6"/>
      <c r="NIZ1" s="6"/>
      <c r="NJA1" s="6"/>
      <c r="NJB1" s="6"/>
      <c r="NJC1" s="6"/>
      <c r="NJD1" s="6"/>
      <c r="NJE1" s="6"/>
      <c r="NJF1" s="6"/>
      <c r="NJG1" s="6"/>
      <c r="NJH1" s="6"/>
      <c r="NJI1" s="6"/>
      <c r="NJJ1" s="6"/>
      <c r="NJK1" s="6"/>
      <c r="NJL1" s="6"/>
      <c r="NJM1" s="6"/>
      <c r="NJN1" s="6"/>
      <c r="NJO1" s="6"/>
      <c r="NJP1" s="6"/>
      <c r="NJQ1" s="6"/>
      <c r="NJR1" s="6"/>
      <c r="NJS1" s="6"/>
      <c r="NJT1" s="6"/>
      <c r="NJU1" s="6"/>
      <c r="NJV1" s="6"/>
      <c r="NJW1" s="6"/>
      <c r="NJX1" s="6"/>
      <c r="NJY1" s="6"/>
      <c r="NJZ1" s="6"/>
      <c r="NKA1" s="6"/>
      <c r="NKB1" s="6"/>
      <c r="NKC1" s="6"/>
      <c r="NKD1" s="6"/>
      <c r="NKE1" s="6"/>
      <c r="NKF1" s="6"/>
      <c r="NKG1" s="6"/>
      <c r="NKH1" s="6"/>
      <c r="NKI1" s="6"/>
      <c r="NKJ1" s="6"/>
      <c r="NKK1" s="6"/>
      <c r="NKL1" s="6"/>
      <c r="NKM1" s="6"/>
      <c r="NKN1" s="6"/>
      <c r="NKO1" s="6"/>
      <c r="NKP1" s="6"/>
      <c r="NKQ1" s="6"/>
      <c r="NKR1" s="6"/>
      <c r="NKS1" s="6"/>
      <c r="NKT1" s="6"/>
      <c r="NKU1" s="6"/>
      <c r="NKV1" s="6"/>
      <c r="NKW1" s="6"/>
      <c r="NKX1" s="6"/>
      <c r="NKY1" s="6"/>
      <c r="NKZ1" s="6"/>
      <c r="NLA1" s="6"/>
      <c r="NLB1" s="6"/>
      <c r="NLC1" s="6"/>
      <c r="NLD1" s="6"/>
      <c r="NLE1" s="6"/>
      <c r="NLF1" s="6"/>
      <c r="NLG1" s="6"/>
      <c r="NLH1" s="6"/>
      <c r="NLI1" s="6"/>
      <c r="NLJ1" s="6"/>
      <c r="NLK1" s="6"/>
      <c r="NLL1" s="6"/>
      <c r="NLM1" s="6"/>
      <c r="NLN1" s="6"/>
      <c r="NLO1" s="6"/>
      <c r="NLP1" s="6"/>
      <c r="NLQ1" s="6"/>
      <c r="NLR1" s="6"/>
      <c r="NLS1" s="6"/>
      <c r="NLT1" s="6"/>
      <c r="NLU1" s="6"/>
      <c r="NLV1" s="6"/>
      <c r="NLW1" s="6"/>
      <c r="NLX1" s="6"/>
      <c r="NLY1" s="6"/>
      <c r="NLZ1" s="6"/>
      <c r="NMA1" s="6"/>
      <c r="NMB1" s="6"/>
      <c r="NMC1" s="6"/>
      <c r="NMD1" s="6"/>
      <c r="NME1" s="6"/>
      <c r="NMF1" s="6"/>
      <c r="NMG1" s="6"/>
      <c r="NMH1" s="6"/>
      <c r="NMI1" s="6"/>
      <c r="NMJ1" s="6"/>
      <c r="NMK1" s="6"/>
      <c r="NML1" s="6"/>
      <c r="NMM1" s="6"/>
      <c r="NMN1" s="6"/>
      <c r="NMO1" s="6"/>
      <c r="NMP1" s="6"/>
      <c r="NMQ1" s="6"/>
      <c r="NMR1" s="6"/>
      <c r="NMS1" s="6"/>
      <c r="NMT1" s="6"/>
      <c r="NMU1" s="6"/>
      <c r="NMV1" s="6"/>
      <c r="NMW1" s="6"/>
      <c r="NMX1" s="6"/>
      <c r="NMY1" s="6"/>
      <c r="NMZ1" s="6"/>
      <c r="NNA1" s="6"/>
      <c r="NNB1" s="6"/>
      <c r="NNC1" s="6"/>
      <c r="NND1" s="6"/>
      <c r="NNE1" s="6"/>
      <c r="NNF1" s="6"/>
      <c r="NNG1" s="6"/>
      <c r="NNH1" s="6"/>
      <c r="NNI1" s="6"/>
      <c r="NNJ1" s="6"/>
      <c r="NNK1" s="6"/>
      <c r="NNL1" s="6"/>
      <c r="NNM1" s="6"/>
      <c r="NNN1" s="6"/>
      <c r="NNO1" s="6"/>
      <c r="NNP1" s="6"/>
      <c r="NNQ1" s="6"/>
      <c r="NNR1" s="6"/>
      <c r="NNS1" s="6"/>
      <c r="NNT1" s="6"/>
      <c r="NNU1" s="6"/>
      <c r="NNV1" s="6"/>
      <c r="NNW1" s="6"/>
      <c r="NNX1" s="6"/>
      <c r="NNY1" s="6"/>
      <c r="NNZ1" s="6"/>
      <c r="NOA1" s="6"/>
      <c r="NOB1" s="6"/>
      <c r="NOC1" s="6"/>
      <c r="NOD1" s="6"/>
      <c r="NOE1" s="6"/>
      <c r="NOF1" s="6"/>
      <c r="NOG1" s="6"/>
      <c r="NOH1" s="6"/>
      <c r="NOI1" s="6"/>
      <c r="NOJ1" s="6"/>
      <c r="NOK1" s="6"/>
      <c r="NOL1" s="6"/>
      <c r="NOM1" s="6"/>
      <c r="NON1" s="6"/>
      <c r="NOO1" s="6"/>
      <c r="NOP1" s="6"/>
      <c r="NOQ1" s="6"/>
      <c r="NOR1" s="6"/>
      <c r="NOS1" s="6"/>
      <c r="NOT1" s="6"/>
      <c r="NOU1" s="6"/>
      <c r="NOV1" s="6"/>
      <c r="NOW1" s="6"/>
      <c r="NOX1" s="6"/>
      <c r="NOY1" s="6"/>
      <c r="NOZ1" s="6"/>
      <c r="NPA1" s="6"/>
      <c r="NPB1" s="6"/>
      <c r="NPC1" s="6"/>
      <c r="NPD1" s="6"/>
      <c r="NPE1" s="6"/>
      <c r="NPF1" s="6"/>
      <c r="NPG1" s="6"/>
      <c r="NPH1" s="6"/>
      <c r="NPI1" s="6"/>
      <c r="NPJ1" s="6"/>
      <c r="NPK1" s="6"/>
      <c r="NPL1" s="6"/>
      <c r="NPM1" s="6"/>
      <c r="NPN1" s="6"/>
      <c r="NPO1" s="6"/>
      <c r="NPP1" s="6"/>
      <c r="NPQ1" s="6"/>
      <c r="NPR1" s="6"/>
      <c r="NPS1" s="6"/>
      <c r="NPT1" s="6"/>
      <c r="NPU1" s="6"/>
      <c r="NPV1" s="6"/>
      <c r="NPW1" s="6"/>
      <c r="NPX1" s="6"/>
      <c r="NPY1" s="6"/>
      <c r="NPZ1" s="6"/>
      <c r="NQA1" s="6"/>
      <c r="NQB1" s="6"/>
      <c r="NQC1" s="6"/>
      <c r="NQD1" s="6"/>
      <c r="NQE1" s="6"/>
      <c r="NQF1" s="6"/>
      <c r="NQG1" s="6"/>
      <c r="NQH1" s="6"/>
      <c r="NQI1" s="6"/>
      <c r="NQJ1" s="6"/>
      <c r="NQK1" s="6"/>
      <c r="NQL1" s="6"/>
      <c r="NQM1" s="6"/>
      <c r="NQN1" s="6"/>
      <c r="NQO1" s="6"/>
      <c r="NQP1" s="6"/>
      <c r="NQQ1" s="6"/>
      <c r="NQR1" s="6"/>
      <c r="NQS1" s="6"/>
      <c r="NQT1" s="6"/>
      <c r="NQU1" s="6"/>
      <c r="NQV1" s="6"/>
      <c r="NQW1" s="6"/>
      <c r="NQX1" s="6"/>
      <c r="NQY1" s="6"/>
      <c r="NQZ1" s="6"/>
      <c r="NRA1" s="6"/>
      <c r="NRB1" s="6"/>
      <c r="NRC1" s="6"/>
      <c r="NRD1" s="6"/>
      <c r="NRE1" s="6"/>
      <c r="NRF1" s="6"/>
      <c r="NRG1" s="6"/>
      <c r="NRH1" s="6"/>
      <c r="NRI1" s="6"/>
      <c r="NRJ1" s="6"/>
      <c r="NRK1" s="6"/>
      <c r="NRL1" s="6"/>
      <c r="NRM1" s="6"/>
      <c r="NRN1" s="6"/>
      <c r="NRO1" s="6"/>
      <c r="NRP1" s="6"/>
      <c r="NRQ1" s="6"/>
      <c r="NRR1" s="6"/>
      <c r="NRS1" s="6"/>
      <c r="NRT1" s="6"/>
      <c r="NRU1" s="6"/>
      <c r="NRV1" s="6"/>
      <c r="NRW1" s="6"/>
      <c r="NRX1" s="6"/>
      <c r="NRY1" s="6"/>
      <c r="NRZ1" s="6"/>
      <c r="NSA1" s="6"/>
      <c r="NSB1" s="6"/>
      <c r="NSC1" s="6"/>
      <c r="NSD1" s="6"/>
      <c r="NSE1" s="6"/>
      <c r="NSF1" s="6"/>
      <c r="NSG1" s="6"/>
      <c r="NSH1" s="6"/>
      <c r="NSI1" s="6"/>
      <c r="NSJ1" s="6"/>
      <c r="NSK1" s="6"/>
      <c r="NSL1" s="6"/>
      <c r="NSM1" s="6"/>
      <c r="NSN1" s="6"/>
      <c r="NSO1" s="6"/>
      <c r="NSP1" s="6"/>
      <c r="NSQ1" s="6"/>
      <c r="NSR1" s="6"/>
      <c r="NSS1" s="6"/>
      <c r="NST1" s="6"/>
      <c r="NSU1" s="6"/>
      <c r="NSV1" s="6"/>
      <c r="NSW1" s="6"/>
      <c r="NSX1" s="6"/>
      <c r="NSY1" s="6"/>
      <c r="NSZ1" s="6"/>
      <c r="NTA1" s="6"/>
      <c r="NTB1" s="6"/>
      <c r="NTC1" s="6"/>
      <c r="NTD1" s="6"/>
      <c r="NTE1" s="6"/>
      <c r="NTF1" s="6"/>
      <c r="NTG1" s="6"/>
      <c r="NTH1" s="6"/>
      <c r="NTI1" s="6"/>
      <c r="NTJ1" s="6"/>
      <c r="NTK1" s="6"/>
      <c r="NTL1" s="6"/>
      <c r="NTM1" s="6"/>
      <c r="NTN1" s="6"/>
      <c r="NTO1" s="6"/>
      <c r="NTP1" s="6"/>
      <c r="NTQ1" s="6"/>
      <c r="NTR1" s="6"/>
      <c r="NTS1" s="6"/>
      <c r="NTT1" s="6"/>
      <c r="NTU1" s="6"/>
      <c r="NTV1" s="6"/>
      <c r="NTW1" s="6"/>
      <c r="NTX1" s="6"/>
      <c r="NTY1" s="6"/>
      <c r="NTZ1" s="6"/>
      <c r="NUA1" s="6"/>
      <c r="NUB1" s="6"/>
      <c r="NUC1" s="6"/>
      <c r="NUD1" s="6"/>
      <c r="NUE1" s="6"/>
      <c r="NUF1" s="6"/>
      <c r="NUG1" s="6"/>
      <c r="NUH1" s="6"/>
      <c r="NUI1" s="6"/>
      <c r="NUJ1" s="6"/>
      <c r="NUK1" s="6"/>
      <c r="NUL1" s="6"/>
      <c r="NUM1" s="6"/>
      <c r="NUN1" s="6"/>
      <c r="NUO1" s="6"/>
      <c r="NUP1" s="6"/>
      <c r="NUQ1" s="6"/>
      <c r="NUR1" s="6"/>
      <c r="NUS1" s="6"/>
      <c r="NUT1" s="6"/>
      <c r="NUU1" s="6"/>
      <c r="NUV1" s="6"/>
      <c r="NUW1" s="6"/>
      <c r="NUX1" s="6"/>
      <c r="NUY1" s="6"/>
      <c r="NUZ1" s="6"/>
      <c r="NVA1" s="6"/>
      <c r="NVB1" s="6"/>
      <c r="NVC1" s="6"/>
      <c r="NVD1" s="6"/>
      <c r="NVE1" s="6"/>
      <c r="NVF1" s="6"/>
      <c r="NVG1" s="6"/>
      <c r="NVH1" s="6"/>
      <c r="NVI1" s="6"/>
      <c r="NVJ1" s="6"/>
      <c r="NVK1" s="6"/>
      <c r="NVL1" s="6"/>
      <c r="NVM1" s="6"/>
      <c r="NVN1" s="6"/>
      <c r="NVO1" s="6"/>
      <c r="NVP1" s="6"/>
      <c r="NVQ1" s="6"/>
      <c r="NVR1" s="6"/>
      <c r="NVS1" s="6"/>
      <c r="NVT1" s="6"/>
      <c r="NVU1" s="6"/>
      <c r="NVV1" s="6"/>
      <c r="NVW1" s="6"/>
      <c r="NVX1" s="6"/>
      <c r="NVY1" s="6"/>
      <c r="NVZ1" s="6"/>
      <c r="NWA1" s="6"/>
      <c r="NWB1" s="6"/>
      <c r="NWC1" s="6"/>
      <c r="NWD1" s="6"/>
      <c r="NWE1" s="6"/>
      <c r="NWF1" s="6"/>
      <c r="NWG1" s="6"/>
      <c r="NWH1" s="6"/>
      <c r="NWI1" s="6"/>
      <c r="NWJ1" s="6"/>
      <c r="NWK1" s="6"/>
      <c r="NWL1" s="6"/>
      <c r="NWM1" s="6"/>
      <c r="NWN1" s="6"/>
      <c r="NWO1" s="6"/>
      <c r="NWP1" s="6"/>
      <c r="NWQ1" s="6"/>
      <c r="NWR1" s="6"/>
      <c r="NWS1" s="6"/>
      <c r="NWT1" s="6"/>
      <c r="NWU1" s="6"/>
      <c r="NWV1" s="6"/>
      <c r="NWW1" s="6"/>
      <c r="NWX1" s="6"/>
      <c r="NWY1" s="6"/>
      <c r="NWZ1" s="6"/>
      <c r="NXA1" s="6"/>
      <c r="NXB1" s="6"/>
      <c r="NXC1" s="6"/>
      <c r="NXD1" s="6"/>
      <c r="NXE1" s="6"/>
      <c r="NXF1" s="6"/>
      <c r="NXG1" s="6"/>
      <c r="NXH1" s="6"/>
      <c r="NXI1" s="6"/>
      <c r="NXJ1" s="6"/>
      <c r="NXK1" s="6"/>
      <c r="NXL1" s="6"/>
      <c r="NXM1" s="6"/>
      <c r="NXN1" s="6"/>
      <c r="NXO1" s="6"/>
      <c r="NXP1" s="6"/>
      <c r="NXQ1" s="6"/>
      <c r="NXR1" s="6"/>
      <c r="NXS1" s="6"/>
      <c r="NXT1" s="6"/>
      <c r="NXU1" s="6"/>
      <c r="NXV1" s="6"/>
      <c r="NXW1" s="6"/>
      <c r="NXX1" s="6"/>
      <c r="NXY1" s="6"/>
      <c r="NXZ1" s="6"/>
      <c r="NYA1" s="6"/>
      <c r="NYB1" s="6"/>
      <c r="NYC1" s="6"/>
      <c r="NYD1" s="6"/>
      <c r="NYE1" s="6"/>
      <c r="NYF1" s="6"/>
      <c r="NYG1" s="6"/>
      <c r="NYH1" s="6"/>
      <c r="NYI1" s="6"/>
      <c r="NYJ1" s="6"/>
      <c r="NYK1" s="6"/>
      <c r="NYL1" s="6"/>
      <c r="NYM1" s="6"/>
      <c r="NYN1" s="6"/>
      <c r="NYO1" s="6"/>
      <c r="NYP1" s="6"/>
      <c r="NYQ1" s="6"/>
      <c r="NYR1" s="6"/>
      <c r="NYS1" s="6"/>
      <c r="NYT1" s="6"/>
      <c r="NYU1" s="6"/>
      <c r="NYV1" s="6"/>
      <c r="NYW1" s="6"/>
      <c r="NYX1" s="6"/>
      <c r="NYY1" s="6"/>
      <c r="NYZ1" s="6"/>
      <c r="NZA1" s="6"/>
      <c r="NZB1" s="6"/>
      <c r="NZC1" s="6"/>
      <c r="NZD1" s="6"/>
      <c r="NZE1" s="6"/>
      <c r="NZF1" s="6"/>
      <c r="NZG1" s="6"/>
      <c r="NZH1" s="6"/>
      <c r="NZI1" s="6"/>
      <c r="NZJ1" s="6"/>
      <c r="NZK1" s="6"/>
      <c r="NZL1" s="6"/>
      <c r="NZM1" s="6"/>
      <c r="NZN1" s="6"/>
      <c r="NZO1" s="6"/>
      <c r="NZP1" s="6"/>
      <c r="NZQ1" s="6"/>
      <c r="NZR1" s="6"/>
      <c r="NZS1" s="6"/>
      <c r="NZT1" s="6"/>
      <c r="NZU1" s="6"/>
      <c r="NZV1" s="6"/>
      <c r="NZW1" s="6"/>
      <c r="NZX1" s="6"/>
      <c r="NZY1" s="6"/>
      <c r="NZZ1" s="6"/>
      <c r="OAA1" s="6"/>
      <c r="OAB1" s="6"/>
      <c r="OAC1" s="6"/>
      <c r="OAD1" s="6"/>
      <c r="OAE1" s="6"/>
      <c r="OAF1" s="6"/>
      <c r="OAG1" s="6"/>
      <c r="OAH1" s="6"/>
      <c r="OAI1" s="6"/>
      <c r="OAJ1" s="6"/>
      <c r="OAK1" s="6"/>
      <c r="OAL1" s="6"/>
      <c r="OAM1" s="6"/>
      <c r="OAN1" s="6"/>
      <c r="OAO1" s="6"/>
      <c r="OAP1" s="6"/>
      <c r="OAQ1" s="6"/>
      <c r="OAR1" s="6"/>
      <c r="OAS1" s="6"/>
      <c r="OAT1" s="6"/>
      <c r="OAU1" s="6"/>
      <c r="OAV1" s="6"/>
      <c r="OAW1" s="6"/>
      <c r="OAX1" s="6"/>
      <c r="OAY1" s="6"/>
      <c r="OAZ1" s="6"/>
      <c r="OBA1" s="6"/>
      <c r="OBB1" s="6"/>
      <c r="OBC1" s="6"/>
      <c r="OBD1" s="6"/>
      <c r="OBE1" s="6"/>
      <c r="OBF1" s="6"/>
      <c r="OBG1" s="6"/>
      <c r="OBH1" s="6"/>
      <c r="OBI1" s="6"/>
      <c r="OBJ1" s="6"/>
      <c r="OBK1" s="6"/>
      <c r="OBL1" s="6"/>
      <c r="OBM1" s="6"/>
      <c r="OBN1" s="6"/>
      <c r="OBO1" s="6"/>
      <c r="OBP1" s="6"/>
      <c r="OBQ1" s="6"/>
      <c r="OBR1" s="6"/>
      <c r="OBS1" s="6"/>
      <c r="OBT1" s="6"/>
      <c r="OBU1" s="6"/>
      <c r="OBV1" s="6"/>
      <c r="OBW1" s="6"/>
      <c r="OBX1" s="6"/>
      <c r="OBY1" s="6"/>
      <c r="OBZ1" s="6"/>
      <c r="OCA1" s="6"/>
      <c r="OCB1" s="6"/>
      <c r="OCC1" s="6"/>
      <c r="OCD1" s="6"/>
      <c r="OCE1" s="6"/>
      <c r="OCF1" s="6"/>
      <c r="OCG1" s="6"/>
      <c r="OCH1" s="6"/>
      <c r="OCI1" s="6"/>
      <c r="OCJ1" s="6"/>
      <c r="OCK1" s="6"/>
      <c r="OCL1" s="6"/>
      <c r="OCM1" s="6"/>
      <c r="OCN1" s="6"/>
      <c r="OCO1" s="6"/>
      <c r="OCP1" s="6"/>
      <c r="OCQ1" s="6"/>
      <c r="OCR1" s="6"/>
      <c r="OCS1" s="6"/>
      <c r="OCT1" s="6"/>
      <c r="OCU1" s="6"/>
      <c r="OCV1" s="6"/>
      <c r="OCW1" s="6"/>
      <c r="OCX1" s="6"/>
      <c r="OCY1" s="6"/>
      <c r="OCZ1" s="6"/>
      <c r="ODA1" s="6"/>
      <c r="ODB1" s="6"/>
      <c r="ODC1" s="6"/>
      <c r="ODD1" s="6"/>
      <c r="ODE1" s="6"/>
      <c r="ODF1" s="6"/>
      <c r="ODG1" s="6"/>
      <c r="ODH1" s="6"/>
      <c r="ODI1" s="6"/>
      <c r="ODJ1" s="6"/>
      <c r="ODK1" s="6"/>
      <c r="ODL1" s="6"/>
      <c r="ODM1" s="6"/>
      <c r="ODN1" s="6"/>
      <c r="ODO1" s="6"/>
      <c r="ODP1" s="6"/>
      <c r="ODQ1" s="6"/>
      <c r="ODR1" s="6"/>
      <c r="ODS1" s="6"/>
      <c r="ODT1" s="6"/>
      <c r="ODU1" s="6"/>
      <c r="ODV1" s="6"/>
      <c r="ODW1" s="6"/>
      <c r="ODX1" s="6"/>
      <c r="ODY1" s="6"/>
      <c r="ODZ1" s="6"/>
      <c r="OEA1" s="6"/>
      <c r="OEB1" s="6"/>
      <c r="OEC1" s="6"/>
      <c r="OED1" s="6"/>
      <c r="OEE1" s="6"/>
      <c r="OEF1" s="6"/>
      <c r="OEG1" s="6"/>
      <c r="OEH1" s="6"/>
      <c r="OEI1" s="6"/>
      <c r="OEJ1" s="6"/>
      <c r="OEK1" s="6"/>
      <c r="OEL1" s="6"/>
      <c r="OEM1" s="6"/>
      <c r="OEN1" s="6"/>
      <c r="OEO1" s="6"/>
      <c r="OEP1" s="6"/>
      <c r="OEQ1" s="6"/>
      <c r="OER1" s="6"/>
      <c r="OES1" s="6"/>
      <c r="OET1" s="6"/>
      <c r="OEU1" s="6"/>
      <c r="OEV1" s="6"/>
      <c r="OEW1" s="6"/>
      <c r="OEX1" s="6"/>
      <c r="OEY1" s="6"/>
      <c r="OEZ1" s="6"/>
      <c r="OFA1" s="6"/>
      <c r="OFB1" s="6"/>
      <c r="OFC1" s="6"/>
      <c r="OFD1" s="6"/>
      <c r="OFE1" s="6"/>
      <c r="OFF1" s="6"/>
      <c r="OFG1" s="6"/>
      <c r="OFH1" s="6"/>
      <c r="OFI1" s="6"/>
      <c r="OFJ1" s="6"/>
      <c r="OFK1" s="6"/>
      <c r="OFL1" s="6"/>
      <c r="OFM1" s="6"/>
      <c r="OFN1" s="6"/>
      <c r="OFO1" s="6"/>
      <c r="OFP1" s="6"/>
      <c r="OFQ1" s="6"/>
      <c r="OFR1" s="6"/>
      <c r="OFS1" s="6"/>
      <c r="OFT1" s="6"/>
      <c r="OFU1" s="6"/>
      <c r="OFV1" s="6"/>
      <c r="OFW1" s="6"/>
      <c r="OFX1" s="6"/>
      <c r="OFY1" s="6"/>
      <c r="OFZ1" s="6"/>
      <c r="OGA1" s="6"/>
      <c r="OGB1" s="6"/>
      <c r="OGC1" s="6"/>
      <c r="OGD1" s="6"/>
      <c r="OGE1" s="6"/>
      <c r="OGF1" s="6"/>
      <c r="OGG1" s="6"/>
      <c r="OGH1" s="6"/>
      <c r="OGI1" s="6"/>
      <c r="OGJ1" s="6"/>
      <c r="OGK1" s="6"/>
      <c r="OGL1" s="6"/>
      <c r="OGM1" s="6"/>
      <c r="OGN1" s="6"/>
      <c r="OGO1" s="6"/>
      <c r="OGP1" s="6"/>
      <c r="OGQ1" s="6"/>
      <c r="OGR1" s="6"/>
      <c r="OGS1" s="6"/>
      <c r="OGT1" s="6"/>
      <c r="OGU1" s="6"/>
      <c r="OGV1" s="6"/>
      <c r="OGW1" s="6"/>
      <c r="OGX1" s="6"/>
      <c r="OGY1" s="6"/>
      <c r="OGZ1" s="6"/>
      <c r="OHA1" s="6"/>
      <c r="OHB1" s="6"/>
      <c r="OHC1" s="6"/>
      <c r="OHD1" s="6"/>
      <c r="OHE1" s="6"/>
      <c r="OHF1" s="6"/>
      <c r="OHG1" s="6"/>
      <c r="OHH1" s="6"/>
      <c r="OHI1" s="6"/>
      <c r="OHJ1" s="6"/>
      <c r="OHK1" s="6"/>
      <c r="OHL1" s="6"/>
      <c r="OHM1" s="6"/>
      <c r="OHN1" s="6"/>
      <c r="OHO1" s="6"/>
      <c r="OHP1" s="6"/>
      <c r="OHQ1" s="6"/>
      <c r="OHR1" s="6"/>
      <c r="OHS1" s="6"/>
      <c r="OHT1" s="6"/>
      <c r="OHU1" s="6"/>
      <c r="OHV1" s="6"/>
      <c r="OHW1" s="6"/>
      <c r="OHX1" s="6"/>
      <c r="OHY1" s="6"/>
      <c r="OHZ1" s="6"/>
      <c r="OIA1" s="6"/>
      <c r="OIB1" s="6"/>
      <c r="OIC1" s="6"/>
      <c r="OID1" s="6"/>
      <c r="OIE1" s="6"/>
      <c r="OIF1" s="6"/>
      <c r="OIG1" s="6"/>
      <c r="OIH1" s="6"/>
      <c r="OII1" s="6"/>
      <c r="OIJ1" s="6"/>
      <c r="OIK1" s="6"/>
      <c r="OIL1" s="6"/>
      <c r="OIM1" s="6"/>
      <c r="OIN1" s="6"/>
      <c r="OIO1" s="6"/>
      <c r="OIP1" s="6"/>
      <c r="OIQ1" s="6"/>
      <c r="OIR1" s="6"/>
      <c r="OIS1" s="6"/>
      <c r="OIT1" s="6"/>
      <c r="OIU1" s="6"/>
      <c r="OIV1" s="6"/>
      <c r="OIW1" s="6"/>
      <c r="OIX1" s="6"/>
      <c r="OIY1" s="6"/>
      <c r="OIZ1" s="6"/>
      <c r="OJA1" s="6"/>
      <c r="OJB1" s="6"/>
      <c r="OJC1" s="6"/>
      <c r="OJD1" s="6"/>
      <c r="OJE1" s="6"/>
      <c r="OJF1" s="6"/>
      <c r="OJG1" s="6"/>
      <c r="OJH1" s="6"/>
      <c r="OJI1" s="6"/>
      <c r="OJJ1" s="6"/>
      <c r="OJK1" s="6"/>
      <c r="OJL1" s="6"/>
      <c r="OJM1" s="6"/>
      <c r="OJN1" s="6"/>
      <c r="OJO1" s="6"/>
      <c r="OJP1" s="6"/>
      <c r="OJQ1" s="6"/>
      <c r="OJR1" s="6"/>
      <c r="OJS1" s="6"/>
      <c r="OJT1" s="6"/>
      <c r="OJU1" s="6"/>
      <c r="OJV1" s="6"/>
      <c r="OJW1" s="6"/>
      <c r="OJX1" s="6"/>
      <c r="OJY1" s="6"/>
      <c r="OJZ1" s="6"/>
      <c r="OKA1" s="6"/>
      <c r="OKB1" s="6"/>
      <c r="OKC1" s="6"/>
      <c r="OKD1" s="6"/>
      <c r="OKE1" s="6"/>
      <c r="OKF1" s="6"/>
      <c r="OKG1" s="6"/>
      <c r="OKH1" s="6"/>
      <c r="OKI1" s="6"/>
      <c r="OKJ1" s="6"/>
      <c r="OKK1" s="6"/>
      <c r="OKL1" s="6"/>
      <c r="OKM1" s="6"/>
      <c r="OKN1" s="6"/>
      <c r="OKO1" s="6"/>
      <c r="OKP1" s="6"/>
      <c r="OKQ1" s="6"/>
      <c r="OKR1" s="6"/>
      <c r="OKS1" s="6"/>
      <c r="OKT1" s="6"/>
      <c r="OKU1" s="6"/>
      <c r="OKV1" s="6"/>
      <c r="OKW1" s="6"/>
      <c r="OKX1" s="6"/>
      <c r="OKY1" s="6"/>
      <c r="OKZ1" s="6"/>
      <c r="OLA1" s="6"/>
      <c r="OLB1" s="6"/>
      <c r="OLC1" s="6"/>
      <c r="OLD1" s="6"/>
      <c r="OLE1" s="6"/>
      <c r="OLF1" s="6"/>
      <c r="OLG1" s="6"/>
      <c r="OLH1" s="6"/>
      <c r="OLI1" s="6"/>
      <c r="OLJ1" s="6"/>
      <c r="OLK1" s="6"/>
      <c r="OLL1" s="6"/>
      <c r="OLM1" s="6"/>
      <c r="OLN1" s="6"/>
      <c r="OLO1" s="6"/>
      <c r="OLP1" s="6"/>
      <c r="OLQ1" s="6"/>
      <c r="OLR1" s="6"/>
      <c r="OLS1" s="6"/>
      <c r="OLT1" s="6"/>
      <c r="OLU1" s="6"/>
      <c r="OLV1" s="6"/>
      <c r="OLW1" s="6"/>
      <c r="OLX1" s="6"/>
      <c r="OLY1" s="6"/>
      <c r="OLZ1" s="6"/>
      <c r="OMA1" s="6"/>
      <c r="OMB1" s="6"/>
      <c r="OMC1" s="6"/>
      <c r="OMD1" s="6"/>
      <c r="OME1" s="6"/>
      <c r="OMF1" s="6"/>
      <c r="OMG1" s="6"/>
      <c r="OMH1" s="6"/>
      <c r="OMI1" s="6"/>
      <c r="OMJ1" s="6"/>
      <c r="OMK1" s="6"/>
      <c r="OML1" s="6"/>
      <c r="OMM1" s="6"/>
      <c r="OMN1" s="6"/>
      <c r="OMO1" s="6"/>
      <c r="OMP1" s="6"/>
      <c r="OMQ1" s="6"/>
      <c r="OMR1" s="6"/>
      <c r="OMS1" s="6"/>
      <c r="OMT1" s="6"/>
      <c r="OMU1" s="6"/>
      <c r="OMV1" s="6"/>
      <c r="OMW1" s="6"/>
      <c r="OMX1" s="6"/>
      <c r="OMY1" s="6"/>
      <c r="OMZ1" s="6"/>
      <c r="ONA1" s="6"/>
      <c r="ONB1" s="6"/>
      <c r="ONC1" s="6"/>
      <c r="OND1" s="6"/>
      <c r="ONE1" s="6"/>
      <c r="ONF1" s="6"/>
      <c r="ONG1" s="6"/>
      <c r="ONH1" s="6"/>
      <c r="ONI1" s="6"/>
      <c r="ONJ1" s="6"/>
      <c r="ONK1" s="6"/>
      <c r="ONL1" s="6"/>
      <c r="ONM1" s="6"/>
      <c r="ONN1" s="6"/>
      <c r="ONO1" s="6"/>
      <c r="ONP1" s="6"/>
      <c r="ONQ1" s="6"/>
      <c r="ONR1" s="6"/>
      <c r="ONS1" s="6"/>
      <c r="ONT1" s="6"/>
      <c r="ONU1" s="6"/>
      <c r="ONV1" s="6"/>
      <c r="ONW1" s="6"/>
      <c r="ONX1" s="6"/>
      <c r="ONY1" s="6"/>
      <c r="ONZ1" s="6"/>
      <c r="OOA1" s="6"/>
      <c r="OOB1" s="6"/>
      <c r="OOC1" s="6"/>
      <c r="OOD1" s="6"/>
      <c r="OOE1" s="6"/>
      <c r="OOF1" s="6"/>
      <c r="OOG1" s="6"/>
      <c r="OOH1" s="6"/>
      <c r="OOI1" s="6"/>
      <c r="OOJ1" s="6"/>
      <c r="OOK1" s="6"/>
      <c r="OOL1" s="6"/>
      <c r="OOM1" s="6"/>
      <c r="OON1" s="6"/>
      <c r="OOO1" s="6"/>
      <c r="OOP1" s="6"/>
      <c r="OOQ1" s="6"/>
      <c r="OOR1" s="6"/>
      <c r="OOS1" s="6"/>
      <c r="OOT1" s="6"/>
      <c r="OOU1" s="6"/>
      <c r="OOV1" s="6"/>
      <c r="OOW1" s="6"/>
      <c r="OOX1" s="6"/>
      <c r="OOY1" s="6"/>
      <c r="OOZ1" s="6"/>
      <c r="OPA1" s="6"/>
      <c r="OPB1" s="6"/>
      <c r="OPC1" s="6"/>
      <c r="OPD1" s="6"/>
      <c r="OPE1" s="6"/>
      <c r="OPF1" s="6"/>
      <c r="OPG1" s="6"/>
      <c r="OPH1" s="6"/>
      <c r="OPI1" s="6"/>
      <c r="OPJ1" s="6"/>
      <c r="OPK1" s="6"/>
      <c r="OPL1" s="6"/>
      <c r="OPM1" s="6"/>
      <c r="OPN1" s="6"/>
      <c r="OPO1" s="6"/>
      <c r="OPP1" s="6"/>
      <c r="OPQ1" s="6"/>
      <c r="OPR1" s="6"/>
      <c r="OPS1" s="6"/>
      <c r="OPT1" s="6"/>
      <c r="OPU1" s="6"/>
      <c r="OPV1" s="6"/>
      <c r="OPW1" s="6"/>
      <c r="OPX1" s="6"/>
      <c r="OPY1" s="6"/>
      <c r="OPZ1" s="6"/>
      <c r="OQA1" s="6"/>
      <c r="OQB1" s="6"/>
      <c r="OQC1" s="6"/>
      <c r="OQD1" s="6"/>
      <c r="OQE1" s="6"/>
      <c r="OQF1" s="6"/>
      <c r="OQG1" s="6"/>
      <c r="OQH1" s="6"/>
      <c r="OQI1" s="6"/>
      <c r="OQJ1" s="6"/>
      <c r="OQK1" s="6"/>
      <c r="OQL1" s="6"/>
      <c r="OQM1" s="6"/>
      <c r="OQN1" s="6"/>
      <c r="OQO1" s="6"/>
      <c r="OQP1" s="6"/>
      <c r="OQQ1" s="6"/>
      <c r="OQR1" s="6"/>
      <c r="OQS1" s="6"/>
      <c r="OQT1" s="6"/>
      <c r="OQU1" s="6"/>
      <c r="OQV1" s="6"/>
      <c r="OQW1" s="6"/>
      <c r="OQX1" s="6"/>
      <c r="OQY1" s="6"/>
      <c r="OQZ1" s="6"/>
      <c r="ORA1" s="6"/>
      <c r="ORB1" s="6"/>
      <c r="ORC1" s="6"/>
      <c r="ORD1" s="6"/>
      <c r="ORE1" s="6"/>
      <c r="ORF1" s="6"/>
      <c r="ORG1" s="6"/>
      <c r="ORH1" s="6"/>
      <c r="ORI1" s="6"/>
      <c r="ORJ1" s="6"/>
      <c r="ORK1" s="6"/>
      <c r="ORL1" s="6"/>
      <c r="ORM1" s="6"/>
      <c r="ORN1" s="6"/>
      <c r="ORO1" s="6"/>
      <c r="ORP1" s="6"/>
      <c r="ORQ1" s="6"/>
      <c r="ORR1" s="6"/>
      <c r="ORS1" s="6"/>
      <c r="ORT1" s="6"/>
      <c r="ORU1" s="6"/>
      <c r="ORV1" s="6"/>
      <c r="ORW1" s="6"/>
      <c r="ORX1" s="6"/>
      <c r="ORY1" s="6"/>
      <c r="ORZ1" s="6"/>
      <c r="OSA1" s="6"/>
      <c r="OSB1" s="6"/>
      <c r="OSC1" s="6"/>
      <c r="OSD1" s="6"/>
      <c r="OSE1" s="6"/>
      <c r="OSF1" s="6"/>
      <c r="OSG1" s="6"/>
      <c r="OSH1" s="6"/>
      <c r="OSI1" s="6"/>
      <c r="OSJ1" s="6"/>
      <c r="OSK1" s="6"/>
      <c r="OSL1" s="6"/>
      <c r="OSM1" s="6"/>
      <c r="OSN1" s="6"/>
      <c r="OSO1" s="6"/>
      <c r="OSP1" s="6"/>
      <c r="OSQ1" s="6"/>
      <c r="OSR1" s="6"/>
      <c r="OSS1" s="6"/>
      <c r="OST1" s="6"/>
      <c r="OSU1" s="6"/>
      <c r="OSV1" s="6"/>
      <c r="OSW1" s="6"/>
      <c r="OSX1" s="6"/>
      <c r="OSY1" s="6"/>
      <c r="OSZ1" s="6"/>
      <c r="OTA1" s="6"/>
      <c r="OTB1" s="6"/>
      <c r="OTC1" s="6"/>
      <c r="OTD1" s="6"/>
      <c r="OTE1" s="6"/>
      <c r="OTF1" s="6"/>
      <c r="OTG1" s="6"/>
      <c r="OTH1" s="6"/>
      <c r="OTI1" s="6"/>
      <c r="OTJ1" s="6"/>
      <c r="OTK1" s="6"/>
      <c r="OTL1" s="6"/>
      <c r="OTM1" s="6"/>
      <c r="OTN1" s="6"/>
      <c r="OTO1" s="6"/>
      <c r="OTP1" s="6"/>
      <c r="OTQ1" s="6"/>
      <c r="OTR1" s="6"/>
      <c r="OTS1" s="6"/>
      <c r="OTT1" s="6"/>
      <c r="OTU1" s="6"/>
      <c r="OTV1" s="6"/>
      <c r="OTW1" s="6"/>
      <c r="OTX1" s="6"/>
      <c r="OTY1" s="6"/>
      <c r="OTZ1" s="6"/>
      <c r="OUA1" s="6"/>
      <c r="OUB1" s="6"/>
      <c r="OUC1" s="6"/>
      <c r="OUD1" s="6"/>
      <c r="OUE1" s="6"/>
      <c r="OUF1" s="6"/>
      <c r="OUG1" s="6"/>
      <c r="OUH1" s="6"/>
      <c r="OUI1" s="6"/>
      <c r="OUJ1" s="6"/>
      <c r="OUK1" s="6"/>
      <c r="OUL1" s="6"/>
      <c r="OUM1" s="6"/>
      <c r="OUN1" s="6"/>
      <c r="OUO1" s="6"/>
      <c r="OUP1" s="6"/>
      <c r="OUQ1" s="6"/>
      <c r="OUR1" s="6"/>
      <c r="OUS1" s="6"/>
      <c r="OUT1" s="6"/>
      <c r="OUU1" s="6"/>
      <c r="OUV1" s="6"/>
      <c r="OUW1" s="6"/>
      <c r="OUX1" s="6"/>
      <c r="OUY1" s="6"/>
      <c r="OUZ1" s="6"/>
      <c r="OVA1" s="6"/>
      <c r="OVB1" s="6"/>
      <c r="OVC1" s="6"/>
      <c r="OVD1" s="6"/>
      <c r="OVE1" s="6"/>
      <c r="OVF1" s="6"/>
      <c r="OVG1" s="6"/>
      <c r="OVH1" s="6"/>
      <c r="OVI1" s="6"/>
      <c r="OVJ1" s="6"/>
      <c r="OVK1" s="6"/>
      <c r="OVL1" s="6"/>
      <c r="OVM1" s="6"/>
      <c r="OVN1" s="6"/>
      <c r="OVO1" s="6"/>
      <c r="OVP1" s="6"/>
      <c r="OVQ1" s="6"/>
      <c r="OVR1" s="6"/>
      <c r="OVS1" s="6"/>
      <c r="OVT1" s="6"/>
      <c r="OVU1" s="6"/>
      <c r="OVV1" s="6"/>
      <c r="OVW1" s="6"/>
      <c r="OVX1" s="6"/>
      <c r="OVY1" s="6"/>
      <c r="OVZ1" s="6"/>
      <c r="OWA1" s="6"/>
      <c r="OWB1" s="6"/>
      <c r="OWC1" s="6"/>
      <c r="OWD1" s="6"/>
      <c r="OWE1" s="6"/>
      <c r="OWF1" s="6"/>
      <c r="OWG1" s="6"/>
      <c r="OWH1" s="6"/>
      <c r="OWI1" s="6"/>
      <c r="OWJ1" s="6"/>
      <c r="OWK1" s="6"/>
      <c r="OWL1" s="6"/>
      <c r="OWM1" s="6"/>
      <c r="OWN1" s="6"/>
      <c r="OWO1" s="6"/>
      <c r="OWP1" s="6"/>
      <c r="OWQ1" s="6"/>
      <c r="OWR1" s="6"/>
      <c r="OWS1" s="6"/>
      <c r="OWT1" s="6"/>
      <c r="OWU1" s="6"/>
      <c r="OWV1" s="6"/>
      <c r="OWW1" s="6"/>
      <c r="OWX1" s="6"/>
      <c r="OWY1" s="6"/>
      <c r="OWZ1" s="6"/>
      <c r="OXA1" s="6"/>
      <c r="OXB1" s="6"/>
      <c r="OXC1" s="6"/>
      <c r="OXD1" s="6"/>
      <c r="OXE1" s="6"/>
      <c r="OXF1" s="6"/>
      <c r="OXG1" s="6"/>
      <c r="OXH1" s="6"/>
      <c r="OXI1" s="6"/>
      <c r="OXJ1" s="6"/>
      <c r="OXK1" s="6"/>
      <c r="OXL1" s="6"/>
      <c r="OXM1" s="6"/>
      <c r="OXN1" s="6"/>
      <c r="OXO1" s="6"/>
      <c r="OXP1" s="6"/>
      <c r="OXQ1" s="6"/>
      <c r="OXR1" s="6"/>
      <c r="OXS1" s="6"/>
      <c r="OXT1" s="6"/>
      <c r="OXU1" s="6"/>
      <c r="OXV1" s="6"/>
      <c r="OXW1" s="6"/>
      <c r="OXX1" s="6"/>
      <c r="OXY1" s="6"/>
      <c r="OXZ1" s="6"/>
      <c r="OYA1" s="6"/>
      <c r="OYB1" s="6"/>
      <c r="OYC1" s="6"/>
      <c r="OYD1" s="6"/>
      <c r="OYE1" s="6"/>
      <c r="OYF1" s="6"/>
      <c r="OYG1" s="6"/>
      <c r="OYH1" s="6"/>
      <c r="OYI1" s="6"/>
      <c r="OYJ1" s="6"/>
      <c r="OYK1" s="6"/>
      <c r="OYL1" s="6"/>
      <c r="OYM1" s="6"/>
      <c r="OYN1" s="6"/>
      <c r="OYO1" s="6"/>
      <c r="OYP1" s="6"/>
      <c r="OYQ1" s="6"/>
      <c r="OYR1" s="6"/>
      <c r="OYS1" s="6"/>
      <c r="OYT1" s="6"/>
      <c r="OYU1" s="6"/>
      <c r="OYV1" s="6"/>
      <c r="OYW1" s="6"/>
      <c r="OYX1" s="6"/>
      <c r="OYY1" s="6"/>
      <c r="OYZ1" s="6"/>
      <c r="OZA1" s="6"/>
      <c r="OZB1" s="6"/>
      <c r="OZC1" s="6"/>
      <c r="OZD1" s="6"/>
      <c r="OZE1" s="6"/>
      <c r="OZF1" s="6"/>
      <c r="OZG1" s="6"/>
      <c r="OZH1" s="6"/>
      <c r="OZI1" s="6"/>
      <c r="OZJ1" s="6"/>
      <c r="OZK1" s="6"/>
      <c r="OZL1" s="6"/>
      <c r="OZM1" s="6"/>
      <c r="OZN1" s="6"/>
      <c r="OZO1" s="6"/>
      <c r="OZP1" s="6"/>
      <c r="OZQ1" s="6"/>
      <c r="OZR1" s="6"/>
      <c r="OZS1" s="6"/>
      <c r="OZT1" s="6"/>
      <c r="OZU1" s="6"/>
      <c r="OZV1" s="6"/>
      <c r="OZW1" s="6"/>
      <c r="OZX1" s="6"/>
      <c r="OZY1" s="6"/>
      <c r="OZZ1" s="6"/>
      <c r="PAA1" s="6"/>
      <c r="PAB1" s="6"/>
      <c r="PAC1" s="6"/>
      <c r="PAD1" s="6"/>
      <c r="PAE1" s="6"/>
      <c r="PAF1" s="6"/>
      <c r="PAG1" s="6"/>
      <c r="PAH1" s="6"/>
      <c r="PAI1" s="6"/>
      <c r="PAJ1" s="6"/>
      <c r="PAK1" s="6"/>
      <c r="PAL1" s="6"/>
      <c r="PAM1" s="6"/>
      <c r="PAN1" s="6"/>
      <c r="PAO1" s="6"/>
      <c r="PAP1" s="6"/>
      <c r="PAQ1" s="6"/>
      <c r="PAR1" s="6"/>
      <c r="PAS1" s="6"/>
      <c r="PAT1" s="6"/>
      <c r="PAU1" s="6"/>
      <c r="PAV1" s="6"/>
      <c r="PAW1" s="6"/>
      <c r="PAX1" s="6"/>
      <c r="PAY1" s="6"/>
      <c r="PAZ1" s="6"/>
      <c r="PBA1" s="6"/>
      <c r="PBB1" s="6"/>
      <c r="PBC1" s="6"/>
      <c r="PBD1" s="6"/>
      <c r="PBE1" s="6"/>
      <c r="PBF1" s="6"/>
      <c r="PBG1" s="6"/>
      <c r="PBH1" s="6"/>
      <c r="PBI1" s="6"/>
      <c r="PBJ1" s="6"/>
      <c r="PBK1" s="6"/>
      <c r="PBL1" s="6"/>
      <c r="PBM1" s="6"/>
      <c r="PBN1" s="6"/>
      <c r="PBO1" s="6"/>
      <c r="PBP1" s="6"/>
      <c r="PBQ1" s="6"/>
      <c r="PBR1" s="6"/>
      <c r="PBS1" s="6"/>
      <c r="PBT1" s="6"/>
      <c r="PBU1" s="6"/>
      <c r="PBV1" s="6"/>
      <c r="PBW1" s="6"/>
      <c r="PBX1" s="6"/>
      <c r="PBY1" s="6"/>
      <c r="PBZ1" s="6"/>
      <c r="PCA1" s="6"/>
      <c r="PCB1" s="6"/>
      <c r="PCC1" s="6"/>
      <c r="PCD1" s="6"/>
      <c r="PCE1" s="6"/>
      <c r="PCF1" s="6"/>
      <c r="PCG1" s="6"/>
      <c r="PCH1" s="6"/>
      <c r="PCI1" s="6"/>
      <c r="PCJ1" s="6"/>
      <c r="PCK1" s="6"/>
      <c r="PCL1" s="6"/>
      <c r="PCM1" s="6"/>
      <c r="PCN1" s="6"/>
      <c r="PCO1" s="6"/>
      <c r="PCP1" s="6"/>
      <c r="PCQ1" s="6"/>
      <c r="PCR1" s="6"/>
      <c r="PCS1" s="6"/>
      <c r="PCT1" s="6"/>
      <c r="PCU1" s="6"/>
      <c r="PCV1" s="6"/>
      <c r="PCW1" s="6"/>
      <c r="PCX1" s="6"/>
      <c r="PCY1" s="6"/>
      <c r="PCZ1" s="6"/>
      <c r="PDA1" s="6"/>
      <c r="PDB1" s="6"/>
      <c r="PDC1" s="6"/>
      <c r="PDD1" s="6"/>
      <c r="PDE1" s="6"/>
      <c r="PDF1" s="6"/>
      <c r="PDG1" s="6"/>
      <c r="PDH1" s="6"/>
      <c r="PDI1" s="6"/>
      <c r="PDJ1" s="6"/>
      <c r="PDK1" s="6"/>
      <c r="PDL1" s="6"/>
      <c r="PDM1" s="6"/>
      <c r="PDN1" s="6"/>
      <c r="PDO1" s="6"/>
      <c r="PDP1" s="6"/>
      <c r="PDQ1" s="6"/>
      <c r="PDR1" s="6"/>
      <c r="PDS1" s="6"/>
      <c r="PDT1" s="6"/>
      <c r="PDU1" s="6"/>
      <c r="PDV1" s="6"/>
      <c r="PDW1" s="6"/>
      <c r="PDX1" s="6"/>
      <c r="PDY1" s="6"/>
      <c r="PDZ1" s="6"/>
      <c r="PEA1" s="6"/>
      <c r="PEB1" s="6"/>
      <c r="PEC1" s="6"/>
      <c r="PED1" s="6"/>
      <c r="PEE1" s="6"/>
      <c r="PEF1" s="6"/>
      <c r="PEG1" s="6"/>
      <c r="PEH1" s="6"/>
      <c r="PEI1" s="6"/>
      <c r="PEJ1" s="6"/>
      <c r="PEK1" s="6"/>
      <c r="PEL1" s="6"/>
      <c r="PEM1" s="6"/>
      <c r="PEN1" s="6"/>
      <c r="PEO1" s="6"/>
      <c r="PEP1" s="6"/>
      <c r="PEQ1" s="6"/>
      <c r="PER1" s="6"/>
      <c r="PES1" s="6"/>
      <c r="PET1" s="6"/>
      <c r="PEU1" s="6"/>
      <c r="PEV1" s="6"/>
      <c r="PEW1" s="6"/>
      <c r="PEX1" s="6"/>
      <c r="PEY1" s="6"/>
      <c r="PEZ1" s="6"/>
      <c r="PFA1" s="6"/>
      <c r="PFB1" s="6"/>
      <c r="PFC1" s="6"/>
      <c r="PFD1" s="6"/>
      <c r="PFE1" s="6"/>
      <c r="PFF1" s="6"/>
      <c r="PFG1" s="6"/>
      <c r="PFH1" s="6"/>
      <c r="PFI1" s="6"/>
      <c r="PFJ1" s="6"/>
      <c r="PFK1" s="6"/>
      <c r="PFL1" s="6"/>
      <c r="PFM1" s="6"/>
      <c r="PFN1" s="6"/>
      <c r="PFO1" s="6"/>
      <c r="PFP1" s="6"/>
      <c r="PFQ1" s="6"/>
      <c r="PFR1" s="6"/>
      <c r="PFS1" s="6"/>
      <c r="PFT1" s="6"/>
      <c r="PFU1" s="6"/>
      <c r="PFV1" s="6"/>
      <c r="PFW1" s="6"/>
      <c r="PFX1" s="6"/>
      <c r="PFY1" s="6"/>
      <c r="PFZ1" s="6"/>
      <c r="PGA1" s="6"/>
      <c r="PGB1" s="6"/>
      <c r="PGC1" s="6"/>
      <c r="PGD1" s="6"/>
      <c r="PGE1" s="6"/>
      <c r="PGF1" s="6"/>
      <c r="PGG1" s="6"/>
      <c r="PGH1" s="6"/>
      <c r="PGI1" s="6"/>
      <c r="PGJ1" s="6"/>
      <c r="PGK1" s="6"/>
      <c r="PGL1" s="6"/>
      <c r="PGM1" s="6"/>
      <c r="PGN1" s="6"/>
      <c r="PGO1" s="6"/>
      <c r="PGP1" s="6"/>
      <c r="PGQ1" s="6"/>
      <c r="PGR1" s="6"/>
      <c r="PGS1" s="6"/>
      <c r="PGT1" s="6"/>
      <c r="PGU1" s="6"/>
      <c r="PGV1" s="6"/>
      <c r="PGW1" s="6"/>
      <c r="PGX1" s="6"/>
      <c r="PGY1" s="6"/>
      <c r="PGZ1" s="6"/>
      <c r="PHA1" s="6"/>
      <c r="PHB1" s="6"/>
      <c r="PHC1" s="6"/>
      <c r="PHD1" s="6"/>
      <c r="PHE1" s="6"/>
      <c r="PHF1" s="6"/>
      <c r="PHG1" s="6"/>
      <c r="PHH1" s="6"/>
      <c r="PHI1" s="6"/>
      <c r="PHJ1" s="6"/>
      <c r="PHK1" s="6"/>
      <c r="PHL1" s="6"/>
      <c r="PHM1" s="6"/>
      <c r="PHN1" s="6"/>
      <c r="PHO1" s="6"/>
      <c r="PHP1" s="6"/>
      <c r="PHQ1" s="6"/>
      <c r="PHR1" s="6"/>
      <c r="PHS1" s="6"/>
      <c r="PHT1" s="6"/>
      <c r="PHU1" s="6"/>
      <c r="PHV1" s="6"/>
      <c r="PHW1" s="6"/>
      <c r="PHX1" s="6"/>
      <c r="PHY1" s="6"/>
      <c r="PHZ1" s="6"/>
      <c r="PIA1" s="6"/>
      <c r="PIB1" s="6"/>
      <c r="PIC1" s="6"/>
      <c r="PID1" s="6"/>
      <c r="PIE1" s="6"/>
      <c r="PIF1" s="6"/>
      <c r="PIG1" s="6"/>
      <c r="PIH1" s="6"/>
      <c r="PII1" s="6"/>
      <c r="PIJ1" s="6"/>
      <c r="PIK1" s="6"/>
      <c r="PIL1" s="6"/>
      <c r="PIM1" s="6"/>
      <c r="PIN1" s="6"/>
      <c r="PIO1" s="6"/>
      <c r="PIP1" s="6"/>
      <c r="PIQ1" s="6"/>
      <c r="PIR1" s="6"/>
      <c r="PIS1" s="6"/>
      <c r="PIT1" s="6"/>
      <c r="PIU1" s="6"/>
      <c r="PIV1" s="6"/>
      <c r="PIW1" s="6"/>
      <c r="PIX1" s="6"/>
      <c r="PIY1" s="6"/>
      <c r="PIZ1" s="6"/>
      <c r="PJA1" s="6"/>
      <c r="PJB1" s="6"/>
      <c r="PJC1" s="6"/>
      <c r="PJD1" s="6"/>
      <c r="PJE1" s="6"/>
      <c r="PJF1" s="6"/>
      <c r="PJG1" s="6"/>
      <c r="PJH1" s="6"/>
      <c r="PJI1" s="6"/>
      <c r="PJJ1" s="6"/>
      <c r="PJK1" s="6"/>
      <c r="PJL1" s="6"/>
      <c r="PJM1" s="6"/>
      <c r="PJN1" s="6"/>
      <c r="PJO1" s="6"/>
      <c r="PJP1" s="6"/>
      <c r="PJQ1" s="6"/>
      <c r="PJR1" s="6"/>
      <c r="PJS1" s="6"/>
      <c r="PJT1" s="6"/>
      <c r="PJU1" s="6"/>
      <c r="PJV1" s="6"/>
      <c r="PJW1" s="6"/>
      <c r="PJX1" s="6"/>
      <c r="PJY1" s="6"/>
      <c r="PJZ1" s="6"/>
      <c r="PKA1" s="6"/>
      <c r="PKB1" s="6"/>
      <c r="PKC1" s="6"/>
      <c r="PKD1" s="6"/>
      <c r="PKE1" s="6"/>
      <c r="PKF1" s="6"/>
      <c r="PKG1" s="6"/>
      <c r="PKH1" s="6"/>
      <c r="PKI1" s="6"/>
      <c r="PKJ1" s="6"/>
      <c r="PKK1" s="6"/>
      <c r="PKL1" s="6"/>
      <c r="PKM1" s="6"/>
      <c r="PKN1" s="6"/>
      <c r="PKO1" s="6"/>
      <c r="PKP1" s="6"/>
      <c r="PKQ1" s="6"/>
      <c r="PKR1" s="6"/>
      <c r="PKS1" s="6"/>
      <c r="PKT1" s="6"/>
      <c r="PKU1" s="6"/>
      <c r="PKV1" s="6"/>
      <c r="PKW1" s="6"/>
      <c r="PKX1" s="6"/>
      <c r="PKY1" s="6"/>
      <c r="PKZ1" s="6"/>
      <c r="PLA1" s="6"/>
      <c r="PLB1" s="6"/>
      <c r="PLC1" s="6"/>
      <c r="PLD1" s="6"/>
      <c r="PLE1" s="6"/>
      <c r="PLF1" s="6"/>
      <c r="PLG1" s="6"/>
      <c r="PLH1" s="6"/>
      <c r="PLI1" s="6"/>
      <c r="PLJ1" s="6"/>
      <c r="PLK1" s="6"/>
      <c r="PLL1" s="6"/>
      <c r="PLM1" s="6"/>
      <c r="PLN1" s="6"/>
      <c r="PLO1" s="6"/>
      <c r="PLP1" s="6"/>
      <c r="PLQ1" s="6"/>
      <c r="PLR1" s="6"/>
      <c r="PLS1" s="6"/>
      <c r="PLT1" s="6"/>
      <c r="PLU1" s="6"/>
      <c r="PLV1" s="6"/>
      <c r="PLW1" s="6"/>
      <c r="PLX1" s="6"/>
      <c r="PLY1" s="6"/>
      <c r="PLZ1" s="6"/>
      <c r="PMA1" s="6"/>
      <c r="PMB1" s="6"/>
      <c r="PMC1" s="6"/>
      <c r="PMD1" s="6"/>
      <c r="PME1" s="6"/>
      <c r="PMF1" s="6"/>
      <c r="PMG1" s="6"/>
      <c r="PMH1" s="6"/>
      <c r="PMI1" s="6"/>
      <c r="PMJ1" s="6"/>
      <c r="PMK1" s="6"/>
      <c r="PML1" s="6"/>
      <c r="PMM1" s="6"/>
      <c r="PMN1" s="6"/>
      <c r="PMO1" s="6"/>
      <c r="PMP1" s="6"/>
      <c r="PMQ1" s="6"/>
      <c r="PMR1" s="6"/>
      <c r="PMS1" s="6"/>
      <c r="PMT1" s="6"/>
      <c r="PMU1" s="6"/>
      <c r="PMV1" s="6"/>
      <c r="PMW1" s="6"/>
      <c r="PMX1" s="6"/>
      <c r="PMY1" s="6"/>
      <c r="PMZ1" s="6"/>
      <c r="PNA1" s="6"/>
      <c r="PNB1" s="6"/>
      <c r="PNC1" s="6"/>
      <c r="PND1" s="6"/>
      <c r="PNE1" s="6"/>
      <c r="PNF1" s="6"/>
      <c r="PNG1" s="6"/>
      <c r="PNH1" s="6"/>
      <c r="PNI1" s="6"/>
      <c r="PNJ1" s="6"/>
      <c r="PNK1" s="6"/>
      <c r="PNL1" s="6"/>
      <c r="PNM1" s="6"/>
      <c r="PNN1" s="6"/>
      <c r="PNO1" s="6"/>
      <c r="PNP1" s="6"/>
      <c r="PNQ1" s="6"/>
      <c r="PNR1" s="6"/>
      <c r="PNS1" s="6"/>
      <c r="PNT1" s="6"/>
      <c r="PNU1" s="6"/>
      <c r="PNV1" s="6"/>
      <c r="PNW1" s="6"/>
      <c r="PNX1" s="6"/>
      <c r="PNY1" s="6"/>
      <c r="PNZ1" s="6"/>
      <c r="POA1" s="6"/>
      <c r="POB1" s="6"/>
      <c r="POC1" s="6"/>
      <c r="POD1" s="6"/>
      <c r="POE1" s="6"/>
      <c r="POF1" s="6"/>
      <c r="POG1" s="6"/>
      <c r="POH1" s="6"/>
      <c r="POI1" s="6"/>
      <c r="POJ1" s="6"/>
      <c r="POK1" s="6"/>
      <c r="POL1" s="6"/>
      <c r="POM1" s="6"/>
      <c r="PON1" s="6"/>
      <c r="POO1" s="6"/>
      <c r="POP1" s="6"/>
      <c r="POQ1" s="6"/>
      <c r="POR1" s="6"/>
      <c r="POS1" s="6"/>
      <c r="POT1" s="6"/>
      <c r="POU1" s="6"/>
      <c r="POV1" s="6"/>
      <c r="POW1" s="6"/>
      <c r="POX1" s="6"/>
      <c r="POY1" s="6"/>
      <c r="POZ1" s="6"/>
      <c r="PPA1" s="6"/>
      <c r="PPB1" s="6"/>
      <c r="PPC1" s="6"/>
      <c r="PPD1" s="6"/>
      <c r="PPE1" s="6"/>
      <c r="PPF1" s="6"/>
      <c r="PPG1" s="6"/>
      <c r="PPH1" s="6"/>
      <c r="PPI1" s="6"/>
      <c r="PPJ1" s="6"/>
      <c r="PPK1" s="6"/>
      <c r="PPL1" s="6"/>
      <c r="PPM1" s="6"/>
      <c r="PPN1" s="6"/>
      <c r="PPO1" s="6"/>
      <c r="PPP1" s="6"/>
      <c r="PPQ1" s="6"/>
      <c r="PPR1" s="6"/>
      <c r="PPS1" s="6"/>
      <c r="PPT1" s="6"/>
      <c r="PPU1" s="6"/>
      <c r="PPV1" s="6"/>
      <c r="PPW1" s="6"/>
      <c r="PPX1" s="6"/>
      <c r="PPY1" s="6"/>
      <c r="PPZ1" s="6"/>
      <c r="PQA1" s="6"/>
      <c r="PQB1" s="6"/>
      <c r="PQC1" s="6"/>
      <c r="PQD1" s="6"/>
      <c r="PQE1" s="6"/>
      <c r="PQF1" s="6"/>
      <c r="PQG1" s="6"/>
      <c r="PQH1" s="6"/>
      <c r="PQI1" s="6"/>
      <c r="PQJ1" s="6"/>
      <c r="PQK1" s="6"/>
      <c r="PQL1" s="6"/>
      <c r="PQM1" s="6"/>
      <c r="PQN1" s="6"/>
      <c r="PQO1" s="6"/>
      <c r="PQP1" s="6"/>
      <c r="PQQ1" s="6"/>
      <c r="PQR1" s="6"/>
      <c r="PQS1" s="6"/>
      <c r="PQT1" s="6"/>
      <c r="PQU1" s="6"/>
      <c r="PQV1" s="6"/>
      <c r="PQW1" s="6"/>
      <c r="PQX1" s="6"/>
      <c r="PQY1" s="6"/>
      <c r="PQZ1" s="6"/>
      <c r="PRA1" s="6"/>
      <c r="PRB1" s="6"/>
      <c r="PRC1" s="6"/>
      <c r="PRD1" s="6"/>
      <c r="PRE1" s="6"/>
      <c r="PRF1" s="6"/>
      <c r="PRG1" s="6"/>
      <c r="PRH1" s="6"/>
      <c r="PRI1" s="6"/>
      <c r="PRJ1" s="6"/>
      <c r="PRK1" s="6"/>
      <c r="PRL1" s="6"/>
      <c r="PRM1" s="6"/>
      <c r="PRN1" s="6"/>
      <c r="PRO1" s="6"/>
      <c r="PRP1" s="6"/>
      <c r="PRQ1" s="6"/>
      <c r="PRR1" s="6"/>
      <c r="PRS1" s="6"/>
      <c r="PRT1" s="6"/>
      <c r="PRU1" s="6"/>
      <c r="PRV1" s="6"/>
      <c r="PRW1" s="6"/>
      <c r="PRX1" s="6"/>
      <c r="PRY1" s="6"/>
      <c r="PRZ1" s="6"/>
      <c r="PSA1" s="6"/>
      <c r="PSB1" s="6"/>
      <c r="PSC1" s="6"/>
      <c r="PSD1" s="6"/>
      <c r="PSE1" s="6"/>
      <c r="PSF1" s="6"/>
      <c r="PSG1" s="6"/>
      <c r="PSH1" s="6"/>
      <c r="PSI1" s="6"/>
      <c r="PSJ1" s="6"/>
      <c r="PSK1" s="6"/>
      <c r="PSL1" s="6"/>
      <c r="PSM1" s="6"/>
      <c r="PSN1" s="6"/>
      <c r="PSO1" s="6"/>
      <c r="PSP1" s="6"/>
      <c r="PSQ1" s="6"/>
      <c r="PSR1" s="6"/>
      <c r="PSS1" s="6"/>
      <c r="PST1" s="6"/>
      <c r="PSU1" s="6"/>
      <c r="PSV1" s="6"/>
      <c r="PSW1" s="6"/>
      <c r="PSX1" s="6"/>
      <c r="PSY1" s="6"/>
      <c r="PSZ1" s="6"/>
      <c r="PTA1" s="6"/>
      <c r="PTB1" s="6"/>
      <c r="PTC1" s="6"/>
      <c r="PTD1" s="6"/>
      <c r="PTE1" s="6"/>
      <c r="PTF1" s="6"/>
      <c r="PTG1" s="6"/>
      <c r="PTH1" s="6"/>
      <c r="PTI1" s="6"/>
      <c r="PTJ1" s="6"/>
      <c r="PTK1" s="6"/>
      <c r="PTL1" s="6"/>
      <c r="PTM1" s="6"/>
      <c r="PTN1" s="6"/>
      <c r="PTO1" s="6"/>
      <c r="PTP1" s="6"/>
      <c r="PTQ1" s="6"/>
      <c r="PTR1" s="6"/>
      <c r="PTS1" s="6"/>
      <c r="PTT1" s="6"/>
      <c r="PTU1" s="6"/>
      <c r="PTV1" s="6"/>
      <c r="PTW1" s="6"/>
      <c r="PTX1" s="6"/>
      <c r="PTY1" s="6"/>
      <c r="PTZ1" s="6"/>
      <c r="PUA1" s="6"/>
      <c r="PUB1" s="6"/>
      <c r="PUC1" s="6"/>
      <c r="PUD1" s="6"/>
      <c r="PUE1" s="6"/>
      <c r="PUF1" s="6"/>
      <c r="PUG1" s="6"/>
      <c r="PUH1" s="6"/>
      <c r="PUI1" s="6"/>
      <c r="PUJ1" s="6"/>
      <c r="PUK1" s="6"/>
      <c r="PUL1" s="6"/>
      <c r="PUM1" s="6"/>
      <c r="PUN1" s="6"/>
      <c r="PUO1" s="6"/>
      <c r="PUP1" s="6"/>
      <c r="PUQ1" s="6"/>
      <c r="PUR1" s="6"/>
      <c r="PUS1" s="6"/>
      <c r="PUT1" s="6"/>
      <c r="PUU1" s="6"/>
      <c r="PUV1" s="6"/>
      <c r="PUW1" s="6"/>
      <c r="PUX1" s="6"/>
      <c r="PUY1" s="6"/>
      <c r="PUZ1" s="6"/>
      <c r="PVA1" s="6"/>
      <c r="PVB1" s="6"/>
      <c r="PVC1" s="6"/>
      <c r="PVD1" s="6"/>
      <c r="PVE1" s="6"/>
      <c r="PVF1" s="6"/>
      <c r="PVG1" s="6"/>
      <c r="PVH1" s="6"/>
      <c r="PVI1" s="6"/>
      <c r="PVJ1" s="6"/>
      <c r="PVK1" s="6"/>
      <c r="PVL1" s="6"/>
      <c r="PVM1" s="6"/>
      <c r="PVN1" s="6"/>
      <c r="PVO1" s="6"/>
      <c r="PVP1" s="6"/>
      <c r="PVQ1" s="6"/>
      <c r="PVR1" s="6"/>
      <c r="PVS1" s="6"/>
      <c r="PVT1" s="6"/>
      <c r="PVU1" s="6"/>
      <c r="PVV1" s="6"/>
      <c r="PVW1" s="6"/>
      <c r="PVX1" s="6"/>
      <c r="PVY1" s="6"/>
      <c r="PVZ1" s="6"/>
      <c r="PWA1" s="6"/>
      <c r="PWB1" s="6"/>
      <c r="PWC1" s="6"/>
      <c r="PWD1" s="6"/>
      <c r="PWE1" s="6"/>
      <c r="PWF1" s="6"/>
      <c r="PWG1" s="6"/>
      <c r="PWH1" s="6"/>
      <c r="PWI1" s="6"/>
      <c r="PWJ1" s="6"/>
      <c r="PWK1" s="6"/>
      <c r="PWL1" s="6"/>
      <c r="PWM1" s="6"/>
      <c r="PWN1" s="6"/>
      <c r="PWO1" s="6"/>
      <c r="PWP1" s="6"/>
      <c r="PWQ1" s="6"/>
      <c r="PWR1" s="6"/>
      <c r="PWS1" s="6"/>
      <c r="PWT1" s="6"/>
      <c r="PWU1" s="6"/>
      <c r="PWV1" s="6"/>
      <c r="PWW1" s="6"/>
      <c r="PWX1" s="6"/>
      <c r="PWY1" s="6"/>
      <c r="PWZ1" s="6"/>
      <c r="PXA1" s="6"/>
      <c r="PXB1" s="6"/>
      <c r="PXC1" s="6"/>
      <c r="PXD1" s="6"/>
      <c r="PXE1" s="6"/>
      <c r="PXF1" s="6"/>
      <c r="PXG1" s="6"/>
      <c r="PXH1" s="6"/>
      <c r="PXI1" s="6"/>
      <c r="PXJ1" s="6"/>
      <c r="PXK1" s="6"/>
      <c r="PXL1" s="6"/>
      <c r="PXM1" s="6"/>
      <c r="PXN1" s="6"/>
      <c r="PXO1" s="6"/>
      <c r="PXP1" s="6"/>
      <c r="PXQ1" s="6"/>
      <c r="PXR1" s="6"/>
      <c r="PXS1" s="6"/>
      <c r="PXT1" s="6"/>
      <c r="PXU1" s="6"/>
      <c r="PXV1" s="6"/>
      <c r="PXW1" s="6"/>
      <c r="PXX1" s="6"/>
      <c r="PXY1" s="6"/>
      <c r="PXZ1" s="6"/>
      <c r="PYA1" s="6"/>
      <c r="PYB1" s="6"/>
      <c r="PYC1" s="6"/>
      <c r="PYD1" s="6"/>
      <c r="PYE1" s="6"/>
      <c r="PYF1" s="6"/>
      <c r="PYG1" s="6"/>
      <c r="PYH1" s="6"/>
      <c r="PYI1" s="6"/>
      <c r="PYJ1" s="6"/>
      <c r="PYK1" s="6"/>
      <c r="PYL1" s="6"/>
      <c r="PYM1" s="6"/>
      <c r="PYN1" s="6"/>
      <c r="PYO1" s="6"/>
      <c r="PYP1" s="6"/>
      <c r="PYQ1" s="6"/>
      <c r="PYR1" s="6"/>
      <c r="PYS1" s="6"/>
      <c r="PYT1" s="6"/>
      <c r="PYU1" s="6"/>
      <c r="PYV1" s="6"/>
      <c r="PYW1" s="6"/>
      <c r="PYX1" s="6"/>
      <c r="PYY1" s="6"/>
      <c r="PYZ1" s="6"/>
      <c r="PZA1" s="6"/>
      <c r="PZB1" s="6"/>
      <c r="PZC1" s="6"/>
      <c r="PZD1" s="6"/>
      <c r="PZE1" s="6"/>
      <c r="PZF1" s="6"/>
      <c r="PZG1" s="6"/>
      <c r="PZH1" s="6"/>
      <c r="PZI1" s="6"/>
      <c r="PZJ1" s="6"/>
      <c r="PZK1" s="6"/>
      <c r="PZL1" s="6"/>
      <c r="PZM1" s="6"/>
      <c r="PZN1" s="6"/>
      <c r="PZO1" s="6"/>
      <c r="PZP1" s="6"/>
      <c r="PZQ1" s="6"/>
      <c r="PZR1" s="6"/>
      <c r="PZS1" s="6"/>
      <c r="PZT1" s="6"/>
      <c r="PZU1" s="6"/>
      <c r="PZV1" s="6"/>
      <c r="PZW1" s="6"/>
      <c r="PZX1" s="6"/>
      <c r="PZY1" s="6"/>
      <c r="PZZ1" s="6"/>
      <c r="QAA1" s="6"/>
      <c r="QAB1" s="6"/>
      <c r="QAC1" s="6"/>
      <c r="QAD1" s="6"/>
      <c r="QAE1" s="6"/>
      <c r="QAF1" s="6"/>
      <c r="QAG1" s="6"/>
      <c r="QAH1" s="6"/>
      <c r="QAI1" s="6"/>
      <c r="QAJ1" s="6"/>
      <c r="QAK1" s="6"/>
      <c r="QAL1" s="6"/>
      <c r="QAM1" s="6"/>
      <c r="QAN1" s="6"/>
      <c r="QAO1" s="6"/>
      <c r="QAP1" s="6"/>
      <c r="QAQ1" s="6"/>
      <c r="QAR1" s="6"/>
      <c r="QAS1" s="6"/>
      <c r="QAT1" s="6"/>
      <c r="QAU1" s="6"/>
      <c r="QAV1" s="6"/>
      <c r="QAW1" s="6"/>
      <c r="QAX1" s="6"/>
      <c r="QAY1" s="6"/>
      <c r="QAZ1" s="6"/>
      <c r="QBA1" s="6"/>
      <c r="QBB1" s="6"/>
      <c r="QBC1" s="6"/>
      <c r="QBD1" s="6"/>
      <c r="QBE1" s="6"/>
      <c r="QBF1" s="6"/>
      <c r="QBG1" s="6"/>
      <c r="QBH1" s="6"/>
      <c r="QBI1" s="6"/>
      <c r="QBJ1" s="6"/>
      <c r="QBK1" s="6"/>
      <c r="QBL1" s="6"/>
      <c r="QBM1" s="6"/>
      <c r="QBN1" s="6"/>
      <c r="QBO1" s="6"/>
      <c r="QBP1" s="6"/>
      <c r="QBQ1" s="6"/>
      <c r="QBR1" s="6"/>
      <c r="QBS1" s="6"/>
      <c r="QBT1" s="6"/>
      <c r="QBU1" s="6"/>
      <c r="QBV1" s="6"/>
      <c r="QBW1" s="6"/>
      <c r="QBX1" s="6"/>
      <c r="QBY1" s="6"/>
      <c r="QBZ1" s="6"/>
      <c r="QCA1" s="6"/>
      <c r="QCB1" s="6"/>
      <c r="QCC1" s="6"/>
      <c r="QCD1" s="6"/>
      <c r="QCE1" s="6"/>
      <c r="QCF1" s="6"/>
      <c r="QCG1" s="6"/>
      <c r="QCH1" s="6"/>
      <c r="QCI1" s="6"/>
      <c r="QCJ1" s="6"/>
      <c r="QCK1" s="6"/>
      <c r="QCL1" s="6"/>
      <c r="QCM1" s="6"/>
      <c r="QCN1" s="6"/>
      <c r="QCO1" s="6"/>
      <c r="QCP1" s="6"/>
      <c r="QCQ1" s="6"/>
      <c r="QCR1" s="6"/>
      <c r="QCS1" s="6"/>
      <c r="QCT1" s="6"/>
      <c r="QCU1" s="6"/>
      <c r="QCV1" s="6"/>
      <c r="QCW1" s="6"/>
      <c r="QCX1" s="6"/>
      <c r="QCY1" s="6"/>
      <c r="QCZ1" s="6"/>
      <c r="QDA1" s="6"/>
      <c r="QDB1" s="6"/>
      <c r="QDC1" s="6"/>
      <c r="QDD1" s="6"/>
      <c r="QDE1" s="6"/>
      <c r="QDF1" s="6"/>
      <c r="QDG1" s="6"/>
      <c r="QDH1" s="6"/>
      <c r="QDI1" s="6"/>
      <c r="QDJ1" s="6"/>
      <c r="QDK1" s="6"/>
      <c r="QDL1" s="6"/>
      <c r="QDM1" s="6"/>
      <c r="QDN1" s="6"/>
      <c r="QDO1" s="6"/>
      <c r="QDP1" s="6"/>
      <c r="QDQ1" s="6"/>
      <c r="QDR1" s="6"/>
      <c r="QDS1" s="6"/>
      <c r="QDT1" s="6"/>
      <c r="QDU1" s="6"/>
      <c r="QDV1" s="6"/>
      <c r="QDW1" s="6"/>
      <c r="QDX1" s="6"/>
      <c r="QDY1" s="6"/>
      <c r="QDZ1" s="6"/>
      <c r="QEA1" s="6"/>
      <c r="QEB1" s="6"/>
      <c r="QEC1" s="6"/>
      <c r="QED1" s="6"/>
      <c r="QEE1" s="6"/>
      <c r="QEF1" s="6"/>
      <c r="QEG1" s="6"/>
      <c r="QEH1" s="6"/>
      <c r="QEI1" s="6"/>
      <c r="QEJ1" s="6"/>
      <c r="QEK1" s="6"/>
      <c r="QEL1" s="6"/>
      <c r="QEM1" s="6"/>
      <c r="QEN1" s="6"/>
      <c r="QEO1" s="6"/>
      <c r="QEP1" s="6"/>
      <c r="QEQ1" s="6"/>
      <c r="QER1" s="6"/>
      <c r="QES1" s="6"/>
      <c r="QET1" s="6"/>
      <c r="QEU1" s="6"/>
      <c r="QEV1" s="6"/>
      <c r="QEW1" s="6"/>
      <c r="QEX1" s="6"/>
      <c r="QEY1" s="6"/>
      <c r="QEZ1" s="6"/>
      <c r="QFA1" s="6"/>
      <c r="QFB1" s="6"/>
      <c r="QFC1" s="6"/>
      <c r="QFD1" s="6"/>
      <c r="QFE1" s="6"/>
      <c r="QFF1" s="6"/>
      <c r="QFG1" s="6"/>
      <c r="QFH1" s="6"/>
      <c r="QFI1" s="6"/>
      <c r="QFJ1" s="6"/>
      <c r="QFK1" s="6"/>
      <c r="QFL1" s="6"/>
      <c r="QFM1" s="6"/>
      <c r="QFN1" s="6"/>
      <c r="QFO1" s="6"/>
      <c r="QFP1" s="6"/>
      <c r="QFQ1" s="6"/>
      <c r="QFR1" s="6"/>
      <c r="QFS1" s="6"/>
      <c r="QFT1" s="6"/>
      <c r="QFU1" s="6"/>
      <c r="QFV1" s="6"/>
      <c r="QFW1" s="6"/>
      <c r="QFX1" s="6"/>
      <c r="QFY1" s="6"/>
      <c r="QFZ1" s="6"/>
      <c r="QGA1" s="6"/>
      <c r="QGB1" s="6"/>
      <c r="QGC1" s="6"/>
      <c r="QGD1" s="6"/>
      <c r="QGE1" s="6"/>
      <c r="QGF1" s="6"/>
      <c r="QGG1" s="6"/>
      <c r="QGH1" s="6"/>
      <c r="QGI1" s="6"/>
      <c r="QGJ1" s="6"/>
      <c r="QGK1" s="6"/>
      <c r="QGL1" s="6"/>
      <c r="QGM1" s="6"/>
      <c r="QGN1" s="6"/>
      <c r="QGO1" s="6"/>
      <c r="QGP1" s="6"/>
      <c r="QGQ1" s="6"/>
      <c r="QGR1" s="6"/>
      <c r="QGS1" s="6"/>
      <c r="QGT1" s="6"/>
      <c r="QGU1" s="6"/>
      <c r="QGV1" s="6"/>
      <c r="QGW1" s="6"/>
      <c r="QGX1" s="6"/>
      <c r="QGY1" s="6"/>
      <c r="QGZ1" s="6"/>
      <c r="QHA1" s="6"/>
      <c r="QHB1" s="6"/>
      <c r="QHC1" s="6"/>
      <c r="QHD1" s="6"/>
      <c r="QHE1" s="6"/>
      <c r="QHF1" s="6"/>
      <c r="QHG1" s="6"/>
      <c r="QHH1" s="6"/>
      <c r="QHI1" s="6"/>
      <c r="QHJ1" s="6"/>
      <c r="QHK1" s="6"/>
      <c r="QHL1" s="6"/>
      <c r="QHM1" s="6"/>
      <c r="QHN1" s="6"/>
      <c r="QHO1" s="6"/>
      <c r="QHP1" s="6"/>
      <c r="QHQ1" s="6"/>
      <c r="QHR1" s="6"/>
      <c r="QHS1" s="6"/>
      <c r="QHT1" s="6"/>
      <c r="QHU1" s="6"/>
      <c r="QHV1" s="6"/>
      <c r="QHW1" s="6"/>
      <c r="QHX1" s="6"/>
      <c r="QHY1" s="6"/>
      <c r="QHZ1" s="6"/>
      <c r="QIA1" s="6"/>
      <c r="QIB1" s="6"/>
      <c r="QIC1" s="6"/>
      <c r="QID1" s="6"/>
      <c r="QIE1" s="6"/>
      <c r="QIF1" s="6"/>
      <c r="QIG1" s="6"/>
      <c r="QIH1" s="6"/>
      <c r="QII1" s="6"/>
      <c r="QIJ1" s="6"/>
      <c r="QIK1" s="6"/>
      <c r="QIL1" s="6"/>
      <c r="QIM1" s="6"/>
      <c r="QIN1" s="6"/>
      <c r="QIO1" s="6"/>
      <c r="QIP1" s="6"/>
      <c r="QIQ1" s="6"/>
      <c r="QIR1" s="6"/>
      <c r="QIS1" s="6"/>
      <c r="QIT1" s="6"/>
      <c r="QIU1" s="6"/>
      <c r="QIV1" s="6"/>
      <c r="QIW1" s="6"/>
      <c r="QIX1" s="6"/>
      <c r="QIY1" s="6"/>
      <c r="QIZ1" s="6"/>
      <c r="QJA1" s="6"/>
      <c r="QJB1" s="6"/>
      <c r="QJC1" s="6"/>
      <c r="QJD1" s="6"/>
      <c r="QJE1" s="6"/>
      <c r="QJF1" s="6"/>
      <c r="QJG1" s="6"/>
      <c r="QJH1" s="6"/>
      <c r="QJI1" s="6"/>
      <c r="QJJ1" s="6"/>
      <c r="QJK1" s="6"/>
      <c r="QJL1" s="6"/>
      <c r="QJM1" s="6"/>
      <c r="QJN1" s="6"/>
      <c r="QJO1" s="6"/>
      <c r="QJP1" s="6"/>
      <c r="QJQ1" s="6"/>
      <c r="QJR1" s="6"/>
      <c r="QJS1" s="6"/>
      <c r="QJT1" s="6"/>
      <c r="QJU1" s="6"/>
      <c r="QJV1" s="6"/>
      <c r="QJW1" s="6"/>
      <c r="QJX1" s="6"/>
      <c r="QJY1" s="6"/>
      <c r="QJZ1" s="6"/>
      <c r="QKA1" s="6"/>
      <c r="QKB1" s="6"/>
      <c r="QKC1" s="6"/>
      <c r="QKD1" s="6"/>
      <c r="QKE1" s="6"/>
      <c r="QKF1" s="6"/>
      <c r="QKG1" s="6"/>
      <c r="QKH1" s="6"/>
      <c r="QKI1" s="6"/>
      <c r="QKJ1" s="6"/>
      <c r="QKK1" s="6"/>
      <c r="QKL1" s="6"/>
      <c r="QKM1" s="6"/>
      <c r="QKN1" s="6"/>
      <c r="QKO1" s="6"/>
      <c r="QKP1" s="6"/>
      <c r="QKQ1" s="6"/>
      <c r="QKR1" s="6"/>
      <c r="QKS1" s="6"/>
      <c r="QKT1" s="6"/>
      <c r="QKU1" s="6"/>
      <c r="QKV1" s="6"/>
      <c r="QKW1" s="6"/>
      <c r="QKX1" s="6"/>
      <c r="QKY1" s="6"/>
      <c r="QKZ1" s="6"/>
      <c r="QLA1" s="6"/>
      <c r="QLB1" s="6"/>
      <c r="QLC1" s="6"/>
      <c r="QLD1" s="6"/>
      <c r="QLE1" s="6"/>
      <c r="QLF1" s="6"/>
      <c r="QLG1" s="6"/>
      <c r="QLH1" s="6"/>
      <c r="QLI1" s="6"/>
      <c r="QLJ1" s="6"/>
      <c r="QLK1" s="6"/>
      <c r="QLL1" s="6"/>
      <c r="QLM1" s="6"/>
      <c r="QLN1" s="6"/>
      <c r="QLO1" s="6"/>
      <c r="QLP1" s="6"/>
      <c r="QLQ1" s="6"/>
      <c r="QLR1" s="6"/>
      <c r="QLS1" s="6"/>
      <c r="QLT1" s="6"/>
      <c r="QLU1" s="6"/>
      <c r="QLV1" s="6"/>
      <c r="QLW1" s="6"/>
      <c r="QLX1" s="6"/>
      <c r="QLY1" s="6"/>
      <c r="QLZ1" s="6"/>
      <c r="QMA1" s="6"/>
      <c r="QMB1" s="6"/>
      <c r="QMC1" s="6"/>
      <c r="QMD1" s="6"/>
      <c r="QME1" s="6"/>
      <c r="QMF1" s="6"/>
      <c r="QMG1" s="6"/>
      <c r="QMH1" s="6"/>
      <c r="QMI1" s="6"/>
      <c r="QMJ1" s="6"/>
      <c r="QMK1" s="6"/>
      <c r="QML1" s="6"/>
      <c r="QMM1" s="6"/>
      <c r="QMN1" s="6"/>
      <c r="QMO1" s="6"/>
      <c r="QMP1" s="6"/>
      <c r="QMQ1" s="6"/>
      <c r="QMR1" s="6"/>
      <c r="QMS1" s="6"/>
      <c r="QMT1" s="6"/>
      <c r="QMU1" s="6"/>
      <c r="QMV1" s="6"/>
      <c r="QMW1" s="6"/>
      <c r="QMX1" s="6"/>
      <c r="QMY1" s="6"/>
      <c r="QMZ1" s="6"/>
      <c r="QNA1" s="6"/>
      <c r="QNB1" s="6"/>
      <c r="QNC1" s="6"/>
      <c r="QND1" s="6"/>
      <c r="QNE1" s="6"/>
      <c r="QNF1" s="6"/>
      <c r="QNG1" s="6"/>
      <c r="QNH1" s="6"/>
      <c r="QNI1" s="6"/>
      <c r="QNJ1" s="6"/>
      <c r="QNK1" s="6"/>
      <c r="QNL1" s="6"/>
      <c r="QNM1" s="6"/>
      <c r="QNN1" s="6"/>
      <c r="QNO1" s="6"/>
      <c r="QNP1" s="6"/>
      <c r="QNQ1" s="6"/>
      <c r="QNR1" s="6"/>
      <c r="QNS1" s="6"/>
      <c r="QNT1" s="6"/>
      <c r="QNU1" s="6"/>
      <c r="QNV1" s="6"/>
      <c r="QNW1" s="6"/>
      <c r="QNX1" s="6"/>
      <c r="QNY1" s="6"/>
      <c r="QNZ1" s="6"/>
      <c r="QOA1" s="6"/>
      <c r="QOB1" s="6"/>
      <c r="QOC1" s="6"/>
      <c r="QOD1" s="6"/>
      <c r="QOE1" s="6"/>
      <c r="QOF1" s="6"/>
      <c r="QOG1" s="6"/>
      <c r="QOH1" s="6"/>
      <c r="QOI1" s="6"/>
      <c r="QOJ1" s="6"/>
      <c r="QOK1" s="6"/>
      <c r="QOL1" s="6"/>
      <c r="QOM1" s="6"/>
      <c r="QON1" s="6"/>
      <c r="QOO1" s="6"/>
      <c r="QOP1" s="6"/>
      <c r="QOQ1" s="6"/>
      <c r="QOR1" s="6"/>
      <c r="QOS1" s="6"/>
      <c r="QOT1" s="6"/>
      <c r="QOU1" s="6"/>
      <c r="QOV1" s="6"/>
      <c r="QOW1" s="6"/>
      <c r="QOX1" s="6"/>
      <c r="QOY1" s="6"/>
      <c r="QOZ1" s="6"/>
      <c r="QPA1" s="6"/>
      <c r="QPB1" s="6"/>
      <c r="QPC1" s="6"/>
      <c r="QPD1" s="6"/>
      <c r="QPE1" s="6"/>
      <c r="QPF1" s="6"/>
      <c r="QPG1" s="6"/>
      <c r="QPH1" s="6"/>
      <c r="QPI1" s="6"/>
      <c r="QPJ1" s="6"/>
      <c r="QPK1" s="6"/>
      <c r="QPL1" s="6"/>
      <c r="QPM1" s="6"/>
      <c r="QPN1" s="6"/>
      <c r="QPO1" s="6"/>
      <c r="QPP1" s="6"/>
      <c r="QPQ1" s="6"/>
      <c r="QPR1" s="6"/>
      <c r="QPS1" s="6"/>
      <c r="QPT1" s="6"/>
      <c r="QPU1" s="6"/>
      <c r="QPV1" s="6"/>
      <c r="QPW1" s="6"/>
      <c r="QPX1" s="6"/>
      <c r="QPY1" s="6"/>
      <c r="QPZ1" s="6"/>
      <c r="QQA1" s="6"/>
      <c r="QQB1" s="6"/>
      <c r="QQC1" s="6"/>
      <c r="QQD1" s="6"/>
      <c r="QQE1" s="6"/>
      <c r="QQF1" s="6"/>
      <c r="QQG1" s="6"/>
      <c r="QQH1" s="6"/>
      <c r="QQI1" s="6"/>
      <c r="QQJ1" s="6"/>
      <c r="QQK1" s="6"/>
      <c r="QQL1" s="6"/>
      <c r="QQM1" s="6"/>
      <c r="QQN1" s="6"/>
      <c r="QQO1" s="6"/>
      <c r="QQP1" s="6"/>
      <c r="QQQ1" s="6"/>
      <c r="QQR1" s="6"/>
      <c r="QQS1" s="6"/>
      <c r="QQT1" s="6"/>
      <c r="QQU1" s="6"/>
      <c r="QQV1" s="6"/>
      <c r="QQW1" s="6"/>
      <c r="QQX1" s="6"/>
      <c r="QQY1" s="6"/>
      <c r="QQZ1" s="6"/>
      <c r="QRA1" s="6"/>
      <c r="QRB1" s="6"/>
      <c r="QRC1" s="6"/>
      <c r="QRD1" s="6"/>
      <c r="QRE1" s="6"/>
      <c r="QRF1" s="6"/>
      <c r="QRG1" s="6"/>
      <c r="QRH1" s="6"/>
      <c r="QRI1" s="6"/>
      <c r="QRJ1" s="6"/>
      <c r="QRK1" s="6"/>
      <c r="QRL1" s="6"/>
      <c r="QRM1" s="6"/>
      <c r="QRN1" s="6"/>
      <c r="QRO1" s="6"/>
      <c r="QRP1" s="6"/>
      <c r="QRQ1" s="6"/>
      <c r="QRR1" s="6"/>
      <c r="QRS1" s="6"/>
      <c r="QRT1" s="6"/>
      <c r="QRU1" s="6"/>
      <c r="QRV1" s="6"/>
      <c r="QRW1" s="6"/>
      <c r="QRX1" s="6"/>
      <c r="QRY1" s="6"/>
      <c r="QRZ1" s="6"/>
      <c r="QSA1" s="6"/>
      <c r="QSB1" s="6"/>
      <c r="QSC1" s="6"/>
      <c r="QSD1" s="6"/>
      <c r="QSE1" s="6"/>
      <c r="QSF1" s="6"/>
      <c r="QSG1" s="6"/>
      <c r="QSH1" s="6"/>
      <c r="QSI1" s="6"/>
      <c r="QSJ1" s="6"/>
      <c r="QSK1" s="6"/>
      <c r="QSL1" s="6"/>
      <c r="QSM1" s="6"/>
      <c r="QSN1" s="6"/>
      <c r="QSO1" s="6"/>
      <c r="QSP1" s="6"/>
      <c r="QSQ1" s="6"/>
      <c r="QSR1" s="6"/>
      <c r="QSS1" s="6"/>
      <c r="QST1" s="6"/>
      <c r="QSU1" s="6"/>
      <c r="QSV1" s="6"/>
      <c r="QSW1" s="6"/>
      <c r="QSX1" s="6"/>
      <c r="QSY1" s="6"/>
      <c r="QSZ1" s="6"/>
      <c r="QTA1" s="6"/>
      <c r="QTB1" s="6"/>
      <c r="QTC1" s="6"/>
      <c r="QTD1" s="6"/>
      <c r="QTE1" s="6"/>
      <c r="QTF1" s="6"/>
      <c r="QTG1" s="6"/>
      <c r="QTH1" s="6"/>
      <c r="QTI1" s="6"/>
      <c r="QTJ1" s="6"/>
      <c r="QTK1" s="6"/>
      <c r="QTL1" s="6"/>
      <c r="QTM1" s="6"/>
      <c r="QTN1" s="6"/>
      <c r="QTO1" s="6"/>
      <c r="QTP1" s="6"/>
      <c r="QTQ1" s="6"/>
      <c r="QTR1" s="6"/>
      <c r="QTS1" s="6"/>
      <c r="QTT1" s="6"/>
      <c r="QTU1" s="6"/>
      <c r="QTV1" s="6"/>
      <c r="QTW1" s="6"/>
      <c r="QTX1" s="6"/>
      <c r="QTY1" s="6"/>
      <c r="QTZ1" s="6"/>
      <c r="QUA1" s="6"/>
      <c r="QUB1" s="6"/>
      <c r="QUC1" s="6"/>
      <c r="QUD1" s="6"/>
      <c r="QUE1" s="6"/>
      <c r="QUF1" s="6"/>
      <c r="QUG1" s="6"/>
      <c r="QUH1" s="6"/>
      <c r="QUI1" s="6"/>
      <c r="QUJ1" s="6"/>
      <c r="QUK1" s="6"/>
      <c r="QUL1" s="6"/>
      <c r="QUM1" s="6"/>
      <c r="QUN1" s="6"/>
      <c r="QUO1" s="6"/>
      <c r="QUP1" s="6"/>
      <c r="QUQ1" s="6"/>
      <c r="QUR1" s="6"/>
      <c r="QUS1" s="6"/>
      <c r="QUT1" s="6"/>
      <c r="QUU1" s="6"/>
      <c r="QUV1" s="6"/>
      <c r="QUW1" s="6"/>
      <c r="QUX1" s="6"/>
      <c r="QUY1" s="6"/>
      <c r="QUZ1" s="6"/>
      <c r="QVA1" s="6"/>
      <c r="QVB1" s="6"/>
      <c r="QVC1" s="6"/>
      <c r="QVD1" s="6"/>
      <c r="QVE1" s="6"/>
      <c r="QVF1" s="6"/>
      <c r="QVG1" s="6"/>
      <c r="QVH1" s="6"/>
      <c r="QVI1" s="6"/>
      <c r="QVJ1" s="6"/>
      <c r="QVK1" s="6"/>
      <c r="QVL1" s="6"/>
      <c r="QVM1" s="6"/>
      <c r="QVN1" s="6"/>
      <c r="QVO1" s="6"/>
      <c r="QVP1" s="6"/>
      <c r="QVQ1" s="6"/>
      <c r="QVR1" s="6"/>
      <c r="QVS1" s="6"/>
      <c r="QVT1" s="6"/>
      <c r="QVU1" s="6"/>
      <c r="QVV1" s="6"/>
      <c r="QVW1" s="6"/>
      <c r="QVX1" s="6"/>
      <c r="QVY1" s="6"/>
      <c r="QVZ1" s="6"/>
      <c r="QWA1" s="6"/>
      <c r="QWB1" s="6"/>
      <c r="QWC1" s="6"/>
      <c r="QWD1" s="6"/>
      <c r="QWE1" s="6"/>
      <c r="QWF1" s="6"/>
      <c r="QWG1" s="6"/>
      <c r="QWH1" s="6"/>
      <c r="QWI1" s="6"/>
      <c r="QWJ1" s="6"/>
      <c r="QWK1" s="6"/>
      <c r="QWL1" s="6"/>
      <c r="QWM1" s="6"/>
      <c r="QWN1" s="6"/>
      <c r="QWO1" s="6"/>
      <c r="QWP1" s="6"/>
      <c r="QWQ1" s="6"/>
      <c r="QWR1" s="6"/>
      <c r="QWS1" s="6"/>
      <c r="QWT1" s="6"/>
      <c r="QWU1" s="6"/>
      <c r="QWV1" s="6"/>
      <c r="QWW1" s="6"/>
      <c r="QWX1" s="6"/>
      <c r="QWY1" s="6"/>
      <c r="QWZ1" s="6"/>
      <c r="QXA1" s="6"/>
      <c r="QXB1" s="6"/>
      <c r="QXC1" s="6"/>
      <c r="QXD1" s="6"/>
      <c r="QXE1" s="6"/>
      <c r="QXF1" s="6"/>
      <c r="QXG1" s="6"/>
      <c r="QXH1" s="6"/>
      <c r="QXI1" s="6"/>
      <c r="QXJ1" s="6"/>
      <c r="QXK1" s="6"/>
      <c r="QXL1" s="6"/>
      <c r="QXM1" s="6"/>
      <c r="QXN1" s="6"/>
      <c r="QXO1" s="6"/>
      <c r="QXP1" s="6"/>
      <c r="QXQ1" s="6"/>
      <c r="QXR1" s="6"/>
      <c r="QXS1" s="6"/>
      <c r="QXT1" s="6"/>
      <c r="QXU1" s="6"/>
      <c r="QXV1" s="6"/>
      <c r="QXW1" s="6"/>
      <c r="QXX1" s="6"/>
      <c r="QXY1" s="6"/>
      <c r="QXZ1" s="6"/>
      <c r="QYA1" s="6"/>
      <c r="QYB1" s="6"/>
      <c r="QYC1" s="6"/>
      <c r="QYD1" s="6"/>
      <c r="QYE1" s="6"/>
      <c r="QYF1" s="6"/>
      <c r="QYG1" s="6"/>
      <c r="QYH1" s="6"/>
      <c r="QYI1" s="6"/>
      <c r="QYJ1" s="6"/>
      <c r="QYK1" s="6"/>
      <c r="QYL1" s="6"/>
      <c r="QYM1" s="6"/>
      <c r="QYN1" s="6"/>
      <c r="QYO1" s="6"/>
      <c r="QYP1" s="6"/>
      <c r="QYQ1" s="6"/>
      <c r="QYR1" s="6"/>
      <c r="QYS1" s="6"/>
      <c r="QYT1" s="6"/>
      <c r="QYU1" s="6"/>
      <c r="QYV1" s="6"/>
      <c r="QYW1" s="6"/>
      <c r="QYX1" s="6"/>
      <c r="QYY1" s="6"/>
      <c r="QYZ1" s="6"/>
      <c r="QZA1" s="6"/>
      <c r="QZB1" s="6"/>
      <c r="QZC1" s="6"/>
      <c r="QZD1" s="6"/>
      <c r="QZE1" s="6"/>
      <c r="QZF1" s="6"/>
      <c r="QZG1" s="6"/>
      <c r="QZH1" s="6"/>
      <c r="QZI1" s="6"/>
      <c r="QZJ1" s="6"/>
      <c r="QZK1" s="6"/>
      <c r="QZL1" s="6"/>
      <c r="QZM1" s="6"/>
      <c r="QZN1" s="6"/>
      <c r="QZO1" s="6"/>
      <c r="QZP1" s="6"/>
      <c r="QZQ1" s="6"/>
      <c r="QZR1" s="6"/>
      <c r="QZS1" s="6"/>
      <c r="QZT1" s="6"/>
      <c r="QZU1" s="6"/>
      <c r="QZV1" s="6"/>
      <c r="QZW1" s="6"/>
      <c r="QZX1" s="6"/>
      <c r="QZY1" s="6"/>
      <c r="QZZ1" s="6"/>
      <c r="RAA1" s="6"/>
      <c r="RAB1" s="6"/>
      <c r="RAC1" s="6"/>
      <c r="RAD1" s="6"/>
      <c r="RAE1" s="6"/>
      <c r="RAF1" s="6"/>
      <c r="RAG1" s="6"/>
      <c r="RAH1" s="6"/>
      <c r="RAI1" s="6"/>
      <c r="RAJ1" s="6"/>
      <c r="RAK1" s="6"/>
      <c r="RAL1" s="6"/>
      <c r="RAM1" s="6"/>
      <c r="RAN1" s="6"/>
      <c r="RAO1" s="6"/>
      <c r="RAP1" s="6"/>
      <c r="RAQ1" s="6"/>
      <c r="RAR1" s="6"/>
      <c r="RAS1" s="6"/>
      <c r="RAT1" s="6"/>
      <c r="RAU1" s="6"/>
      <c r="RAV1" s="6"/>
      <c r="RAW1" s="6"/>
      <c r="RAX1" s="6"/>
      <c r="RAY1" s="6"/>
      <c r="RAZ1" s="6"/>
      <c r="RBA1" s="6"/>
      <c r="RBB1" s="6"/>
      <c r="RBC1" s="6"/>
      <c r="RBD1" s="6"/>
      <c r="RBE1" s="6"/>
      <c r="RBF1" s="6"/>
      <c r="RBG1" s="6"/>
      <c r="RBH1" s="6"/>
      <c r="RBI1" s="6"/>
      <c r="RBJ1" s="6"/>
      <c r="RBK1" s="6"/>
      <c r="RBL1" s="6"/>
      <c r="RBM1" s="6"/>
      <c r="RBN1" s="6"/>
      <c r="RBO1" s="6"/>
      <c r="RBP1" s="6"/>
      <c r="RBQ1" s="6"/>
      <c r="RBR1" s="6"/>
      <c r="RBS1" s="6"/>
      <c r="RBT1" s="6"/>
      <c r="RBU1" s="6"/>
      <c r="RBV1" s="6"/>
      <c r="RBW1" s="6"/>
      <c r="RBX1" s="6"/>
      <c r="RBY1" s="6"/>
      <c r="RBZ1" s="6"/>
      <c r="RCA1" s="6"/>
      <c r="RCB1" s="6"/>
      <c r="RCC1" s="6"/>
      <c r="RCD1" s="6"/>
      <c r="RCE1" s="6"/>
      <c r="RCF1" s="6"/>
      <c r="RCG1" s="6"/>
      <c r="RCH1" s="6"/>
      <c r="RCI1" s="6"/>
      <c r="RCJ1" s="6"/>
      <c r="RCK1" s="6"/>
      <c r="RCL1" s="6"/>
      <c r="RCM1" s="6"/>
      <c r="RCN1" s="6"/>
      <c r="RCO1" s="6"/>
      <c r="RCP1" s="6"/>
      <c r="RCQ1" s="6"/>
      <c r="RCR1" s="6"/>
      <c r="RCS1" s="6"/>
      <c r="RCT1" s="6"/>
      <c r="RCU1" s="6"/>
      <c r="RCV1" s="6"/>
      <c r="RCW1" s="6"/>
      <c r="RCX1" s="6"/>
      <c r="RCY1" s="6"/>
      <c r="RCZ1" s="6"/>
      <c r="RDA1" s="6"/>
      <c r="RDB1" s="6"/>
      <c r="RDC1" s="6"/>
      <c r="RDD1" s="6"/>
      <c r="RDE1" s="6"/>
      <c r="RDF1" s="6"/>
      <c r="RDG1" s="6"/>
      <c r="RDH1" s="6"/>
      <c r="RDI1" s="6"/>
      <c r="RDJ1" s="6"/>
      <c r="RDK1" s="6"/>
      <c r="RDL1" s="6"/>
      <c r="RDM1" s="6"/>
      <c r="RDN1" s="6"/>
      <c r="RDO1" s="6"/>
      <c r="RDP1" s="6"/>
      <c r="RDQ1" s="6"/>
      <c r="RDR1" s="6"/>
      <c r="RDS1" s="6"/>
      <c r="RDT1" s="6"/>
      <c r="RDU1" s="6"/>
      <c r="RDV1" s="6"/>
      <c r="RDW1" s="6"/>
      <c r="RDX1" s="6"/>
      <c r="RDY1" s="6"/>
      <c r="RDZ1" s="6"/>
      <c r="REA1" s="6"/>
      <c r="REB1" s="6"/>
      <c r="REC1" s="6"/>
      <c r="RED1" s="6"/>
      <c r="REE1" s="6"/>
      <c r="REF1" s="6"/>
      <c r="REG1" s="6"/>
      <c r="REH1" s="6"/>
      <c r="REI1" s="6"/>
      <c r="REJ1" s="6"/>
      <c r="REK1" s="6"/>
      <c r="REL1" s="6"/>
      <c r="REM1" s="6"/>
      <c r="REN1" s="6"/>
      <c r="REO1" s="6"/>
      <c r="REP1" s="6"/>
      <c r="REQ1" s="6"/>
      <c r="RER1" s="6"/>
      <c r="RES1" s="6"/>
      <c r="RET1" s="6"/>
      <c r="REU1" s="6"/>
      <c r="REV1" s="6"/>
      <c r="REW1" s="6"/>
      <c r="REX1" s="6"/>
      <c r="REY1" s="6"/>
      <c r="REZ1" s="6"/>
      <c r="RFA1" s="6"/>
      <c r="RFB1" s="6"/>
      <c r="RFC1" s="6"/>
      <c r="RFD1" s="6"/>
      <c r="RFE1" s="6"/>
      <c r="RFF1" s="6"/>
      <c r="RFG1" s="6"/>
      <c r="RFH1" s="6"/>
      <c r="RFI1" s="6"/>
      <c r="RFJ1" s="6"/>
      <c r="RFK1" s="6"/>
      <c r="RFL1" s="6"/>
      <c r="RFM1" s="6"/>
      <c r="RFN1" s="6"/>
      <c r="RFO1" s="6"/>
      <c r="RFP1" s="6"/>
      <c r="RFQ1" s="6"/>
      <c r="RFR1" s="6"/>
      <c r="RFS1" s="6"/>
      <c r="RFT1" s="6"/>
      <c r="RFU1" s="6"/>
      <c r="RFV1" s="6"/>
      <c r="RFW1" s="6"/>
      <c r="RFX1" s="6"/>
      <c r="RFY1" s="6"/>
      <c r="RFZ1" s="6"/>
      <c r="RGA1" s="6"/>
      <c r="RGB1" s="6"/>
      <c r="RGC1" s="6"/>
      <c r="RGD1" s="6"/>
      <c r="RGE1" s="6"/>
      <c r="RGF1" s="6"/>
      <c r="RGG1" s="6"/>
      <c r="RGH1" s="6"/>
      <c r="RGI1" s="6"/>
      <c r="RGJ1" s="6"/>
      <c r="RGK1" s="6"/>
      <c r="RGL1" s="6"/>
      <c r="RGM1" s="6"/>
      <c r="RGN1" s="6"/>
      <c r="RGO1" s="6"/>
      <c r="RGP1" s="6"/>
      <c r="RGQ1" s="6"/>
      <c r="RGR1" s="6"/>
      <c r="RGS1" s="6"/>
      <c r="RGT1" s="6"/>
      <c r="RGU1" s="6"/>
      <c r="RGV1" s="6"/>
      <c r="RGW1" s="6"/>
      <c r="RGX1" s="6"/>
      <c r="RGY1" s="6"/>
      <c r="RGZ1" s="6"/>
      <c r="RHA1" s="6"/>
      <c r="RHB1" s="6"/>
      <c r="RHC1" s="6"/>
      <c r="RHD1" s="6"/>
      <c r="RHE1" s="6"/>
      <c r="RHF1" s="6"/>
      <c r="RHG1" s="6"/>
      <c r="RHH1" s="6"/>
      <c r="RHI1" s="6"/>
      <c r="RHJ1" s="6"/>
      <c r="RHK1" s="6"/>
      <c r="RHL1" s="6"/>
      <c r="RHM1" s="6"/>
      <c r="RHN1" s="6"/>
      <c r="RHO1" s="6"/>
      <c r="RHP1" s="6"/>
      <c r="RHQ1" s="6"/>
      <c r="RHR1" s="6"/>
      <c r="RHS1" s="6"/>
      <c r="RHT1" s="6"/>
      <c r="RHU1" s="6"/>
      <c r="RHV1" s="6"/>
      <c r="RHW1" s="6"/>
      <c r="RHX1" s="6"/>
      <c r="RHY1" s="6"/>
      <c r="RHZ1" s="6"/>
      <c r="RIA1" s="6"/>
      <c r="RIB1" s="6"/>
      <c r="RIC1" s="6"/>
      <c r="RID1" s="6"/>
      <c r="RIE1" s="6"/>
      <c r="RIF1" s="6"/>
      <c r="RIG1" s="6"/>
      <c r="RIH1" s="6"/>
      <c r="RII1" s="6"/>
      <c r="RIJ1" s="6"/>
      <c r="RIK1" s="6"/>
      <c r="RIL1" s="6"/>
      <c r="RIM1" s="6"/>
      <c r="RIN1" s="6"/>
      <c r="RIO1" s="6"/>
      <c r="RIP1" s="6"/>
      <c r="RIQ1" s="6"/>
      <c r="RIR1" s="6"/>
      <c r="RIS1" s="6"/>
      <c r="RIT1" s="6"/>
      <c r="RIU1" s="6"/>
      <c r="RIV1" s="6"/>
      <c r="RIW1" s="6"/>
      <c r="RIX1" s="6"/>
      <c r="RIY1" s="6"/>
      <c r="RIZ1" s="6"/>
      <c r="RJA1" s="6"/>
      <c r="RJB1" s="6"/>
      <c r="RJC1" s="6"/>
      <c r="RJD1" s="6"/>
      <c r="RJE1" s="6"/>
      <c r="RJF1" s="6"/>
      <c r="RJG1" s="6"/>
      <c r="RJH1" s="6"/>
      <c r="RJI1" s="6"/>
      <c r="RJJ1" s="6"/>
      <c r="RJK1" s="6"/>
      <c r="RJL1" s="6"/>
      <c r="RJM1" s="6"/>
      <c r="RJN1" s="6"/>
      <c r="RJO1" s="6"/>
      <c r="RJP1" s="6"/>
      <c r="RJQ1" s="6"/>
      <c r="RJR1" s="6"/>
      <c r="RJS1" s="6"/>
      <c r="RJT1" s="6"/>
      <c r="RJU1" s="6"/>
      <c r="RJV1" s="6"/>
      <c r="RJW1" s="6"/>
      <c r="RJX1" s="6"/>
      <c r="RJY1" s="6"/>
      <c r="RJZ1" s="6"/>
      <c r="RKA1" s="6"/>
      <c r="RKB1" s="6"/>
      <c r="RKC1" s="6"/>
      <c r="RKD1" s="6"/>
      <c r="RKE1" s="6"/>
      <c r="RKF1" s="6"/>
      <c r="RKG1" s="6"/>
      <c r="RKH1" s="6"/>
      <c r="RKI1" s="6"/>
      <c r="RKJ1" s="6"/>
      <c r="RKK1" s="6"/>
      <c r="RKL1" s="6"/>
      <c r="RKM1" s="6"/>
      <c r="RKN1" s="6"/>
      <c r="RKO1" s="6"/>
      <c r="RKP1" s="6"/>
      <c r="RKQ1" s="6"/>
      <c r="RKR1" s="6"/>
      <c r="RKS1" s="6"/>
      <c r="RKT1" s="6"/>
      <c r="RKU1" s="6"/>
      <c r="RKV1" s="6"/>
      <c r="RKW1" s="6"/>
      <c r="RKX1" s="6"/>
      <c r="RKY1" s="6"/>
      <c r="RKZ1" s="6"/>
      <c r="RLA1" s="6"/>
      <c r="RLB1" s="6"/>
      <c r="RLC1" s="6"/>
      <c r="RLD1" s="6"/>
      <c r="RLE1" s="6"/>
      <c r="RLF1" s="6"/>
      <c r="RLG1" s="6"/>
      <c r="RLH1" s="6"/>
      <c r="RLI1" s="6"/>
      <c r="RLJ1" s="6"/>
      <c r="RLK1" s="6"/>
      <c r="RLL1" s="6"/>
      <c r="RLM1" s="6"/>
      <c r="RLN1" s="6"/>
      <c r="RLO1" s="6"/>
      <c r="RLP1" s="6"/>
      <c r="RLQ1" s="6"/>
      <c r="RLR1" s="6"/>
      <c r="RLS1" s="6"/>
      <c r="RLT1" s="6"/>
      <c r="RLU1" s="6"/>
      <c r="RLV1" s="6"/>
      <c r="RLW1" s="6"/>
      <c r="RLX1" s="6"/>
      <c r="RLY1" s="6"/>
      <c r="RLZ1" s="6"/>
      <c r="RMA1" s="6"/>
      <c r="RMB1" s="6"/>
      <c r="RMC1" s="6"/>
      <c r="RMD1" s="6"/>
      <c r="RME1" s="6"/>
      <c r="RMF1" s="6"/>
      <c r="RMG1" s="6"/>
      <c r="RMH1" s="6"/>
      <c r="RMI1" s="6"/>
      <c r="RMJ1" s="6"/>
      <c r="RMK1" s="6"/>
      <c r="RML1" s="6"/>
      <c r="RMM1" s="6"/>
      <c r="RMN1" s="6"/>
      <c r="RMO1" s="6"/>
      <c r="RMP1" s="6"/>
      <c r="RMQ1" s="6"/>
      <c r="RMR1" s="6"/>
      <c r="RMS1" s="6"/>
      <c r="RMT1" s="6"/>
      <c r="RMU1" s="6"/>
      <c r="RMV1" s="6"/>
      <c r="RMW1" s="6"/>
      <c r="RMX1" s="6"/>
      <c r="RMY1" s="6"/>
      <c r="RMZ1" s="6"/>
      <c r="RNA1" s="6"/>
      <c r="RNB1" s="6"/>
      <c r="RNC1" s="6"/>
      <c r="RND1" s="6"/>
      <c r="RNE1" s="6"/>
      <c r="RNF1" s="6"/>
      <c r="RNG1" s="6"/>
      <c r="RNH1" s="6"/>
      <c r="RNI1" s="6"/>
      <c r="RNJ1" s="6"/>
      <c r="RNK1" s="6"/>
      <c r="RNL1" s="6"/>
      <c r="RNM1" s="6"/>
      <c r="RNN1" s="6"/>
      <c r="RNO1" s="6"/>
      <c r="RNP1" s="6"/>
      <c r="RNQ1" s="6"/>
      <c r="RNR1" s="6"/>
      <c r="RNS1" s="6"/>
      <c r="RNT1" s="6"/>
      <c r="RNU1" s="6"/>
      <c r="RNV1" s="6"/>
      <c r="RNW1" s="6"/>
      <c r="RNX1" s="6"/>
      <c r="RNY1" s="6"/>
      <c r="RNZ1" s="6"/>
      <c r="ROA1" s="6"/>
      <c r="ROB1" s="6"/>
      <c r="ROC1" s="6"/>
      <c r="ROD1" s="6"/>
      <c r="ROE1" s="6"/>
      <c r="ROF1" s="6"/>
      <c r="ROG1" s="6"/>
      <c r="ROH1" s="6"/>
      <c r="ROI1" s="6"/>
      <c r="ROJ1" s="6"/>
      <c r="ROK1" s="6"/>
      <c r="ROL1" s="6"/>
      <c r="ROM1" s="6"/>
      <c r="RON1" s="6"/>
      <c r="ROO1" s="6"/>
      <c r="ROP1" s="6"/>
      <c r="ROQ1" s="6"/>
      <c r="ROR1" s="6"/>
      <c r="ROS1" s="6"/>
      <c r="ROT1" s="6"/>
      <c r="ROU1" s="6"/>
      <c r="ROV1" s="6"/>
      <c r="ROW1" s="6"/>
      <c r="ROX1" s="6"/>
      <c r="ROY1" s="6"/>
      <c r="ROZ1" s="6"/>
      <c r="RPA1" s="6"/>
      <c r="RPB1" s="6"/>
      <c r="RPC1" s="6"/>
      <c r="RPD1" s="6"/>
      <c r="RPE1" s="6"/>
      <c r="RPF1" s="6"/>
      <c r="RPG1" s="6"/>
      <c r="RPH1" s="6"/>
      <c r="RPI1" s="6"/>
      <c r="RPJ1" s="6"/>
      <c r="RPK1" s="6"/>
      <c r="RPL1" s="6"/>
      <c r="RPM1" s="6"/>
      <c r="RPN1" s="6"/>
      <c r="RPO1" s="6"/>
      <c r="RPP1" s="6"/>
      <c r="RPQ1" s="6"/>
      <c r="RPR1" s="6"/>
      <c r="RPS1" s="6"/>
      <c r="RPT1" s="6"/>
      <c r="RPU1" s="6"/>
      <c r="RPV1" s="6"/>
      <c r="RPW1" s="6"/>
      <c r="RPX1" s="6"/>
      <c r="RPY1" s="6"/>
      <c r="RPZ1" s="6"/>
      <c r="RQA1" s="6"/>
      <c r="RQB1" s="6"/>
      <c r="RQC1" s="6"/>
      <c r="RQD1" s="6"/>
      <c r="RQE1" s="6"/>
      <c r="RQF1" s="6"/>
      <c r="RQG1" s="6"/>
      <c r="RQH1" s="6"/>
      <c r="RQI1" s="6"/>
      <c r="RQJ1" s="6"/>
      <c r="RQK1" s="6"/>
      <c r="RQL1" s="6"/>
      <c r="RQM1" s="6"/>
      <c r="RQN1" s="6"/>
      <c r="RQO1" s="6"/>
      <c r="RQP1" s="6"/>
      <c r="RQQ1" s="6"/>
      <c r="RQR1" s="6"/>
      <c r="RQS1" s="6"/>
      <c r="RQT1" s="6"/>
      <c r="RQU1" s="6"/>
      <c r="RQV1" s="6"/>
      <c r="RQW1" s="6"/>
      <c r="RQX1" s="6"/>
      <c r="RQY1" s="6"/>
      <c r="RQZ1" s="6"/>
      <c r="RRA1" s="6"/>
      <c r="RRB1" s="6"/>
      <c r="RRC1" s="6"/>
      <c r="RRD1" s="6"/>
      <c r="RRE1" s="6"/>
      <c r="RRF1" s="6"/>
      <c r="RRG1" s="6"/>
      <c r="RRH1" s="6"/>
      <c r="RRI1" s="6"/>
      <c r="RRJ1" s="6"/>
      <c r="RRK1" s="6"/>
      <c r="RRL1" s="6"/>
      <c r="RRM1" s="6"/>
      <c r="RRN1" s="6"/>
      <c r="RRO1" s="6"/>
      <c r="RRP1" s="6"/>
      <c r="RRQ1" s="6"/>
      <c r="RRR1" s="6"/>
      <c r="RRS1" s="6"/>
      <c r="RRT1" s="6"/>
      <c r="RRU1" s="6"/>
      <c r="RRV1" s="6"/>
      <c r="RRW1" s="6"/>
      <c r="RRX1" s="6"/>
      <c r="RRY1" s="6"/>
      <c r="RRZ1" s="6"/>
      <c r="RSA1" s="6"/>
      <c r="RSB1" s="6"/>
      <c r="RSC1" s="6"/>
      <c r="RSD1" s="6"/>
      <c r="RSE1" s="6"/>
      <c r="RSF1" s="6"/>
      <c r="RSG1" s="6"/>
      <c r="RSH1" s="6"/>
      <c r="RSI1" s="6"/>
      <c r="RSJ1" s="6"/>
      <c r="RSK1" s="6"/>
      <c r="RSL1" s="6"/>
      <c r="RSM1" s="6"/>
      <c r="RSN1" s="6"/>
      <c r="RSO1" s="6"/>
      <c r="RSP1" s="6"/>
      <c r="RSQ1" s="6"/>
      <c r="RSR1" s="6"/>
      <c r="RSS1" s="6"/>
      <c r="RST1" s="6"/>
      <c r="RSU1" s="6"/>
      <c r="RSV1" s="6"/>
      <c r="RSW1" s="6"/>
      <c r="RSX1" s="6"/>
      <c r="RSY1" s="6"/>
      <c r="RSZ1" s="6"/>
      <c r="RTA1" s="6"/>
      <c r="RTB1" s="6"/>
      <c r="RTC1" s="6"/>
      <c r="RTD1" s="6"/>
      <c r="RTE1" s="6"/>
      <c r="RTF1" s="6"/>
      <c r="RTG1" s="6"/>
      <c r="RTH1" s="6"/>
      <c r="RTI1" s="6"/>
      <c r="RTJ1" s="6"/>
      <c r="RTK1" s="6"/>
      <c r="RTL1" s="6"/>
      <c r="RTM1" s="6"/>
      <c r="RTN1" s="6"/>
      <c r="RTO1" s="6"/>
      <c r="RTP1" s="6"/>
      <c r="RTQ1" s="6"/>
      <c r="RTR1" s="6"/>
      <c r="RTS1" s="6"/>
      <c r="RTT1" s="6"/>
      <c r="RTU1" s="6"/>
      <c r="RTV1" s="6"/>
      <c r="RTW1" s="6"/>
      <c r="RTX1" s="6"/>
      <c r="RTY1" s="6"/>
      <c r="RTZ1" s="6"/>
      <c r="RUA1" s="6"/>
      <c r="RUB1" s="6"/>
      <c r="RUC1" s="6"/>
      <c r="RUD1" s="6"/>
      <c r="RUE1" s="6"/>
      <c r="RUF1" s="6"/>
      <c r="RUG1" s="6"/>
      <c r="RUH1" s="6"/>
      <c r="RUI1" s="6"/>
      <c r="RUJ1" s="6"/>
      <c r="RUK1" s="6"/>
      <c r="RUL1" s="6"/>
      <c r="RUM1" s="6"/>
      <c r="RUN1" s="6"/>
      <c r="RUO1" s="6"/>
      <c r="RUP1" s="6"/>
      <c r="RUQ1" s="6"/>
      <c r="RUR1" s="6"/>
      <c r="RUS1" s="6"/>
      <c r="RUT1" s="6"/>
      <c r="RUU1" s="6"/>
      <c r="RUV1" s="6"/>
      <c r="RUW1" s="6"/>
      <c r="RUX1" s="6"/>
      <c r="RUY1" s="6"/>
      <c r="RUZ1" s="6"/>
      <c r="RVA1" s="6"/>
      <c r="RVB1" s="6"/>
      <c r="RVC1" s="6"/>
      <c r="RVD1" s="6"/>
      <c r="RVE1" s="6"/>
      <c r="RVF1" s="6"/>
      <c r="RVG1" s="6"/>
      <c r="RVH1" s="6"/>
      <c r="RVI1" s="6"/>
      <c r="RVJ1" s="6"/>
      <c r="RVK1" s="6"/>
      <c r="RVL1" s="6"/>
      <c r="RVM1" s="6"/>
      <c r="RVN1" s="6"/>
      <c r="RVO1" s="6"/>
      <c r="RVP1" s="6"/>
      <c r="RVQ1" s="6"/>
      <c r="RVR1" s="6"/>
      <c r="RVS1" s="6"/>
      <c r="RVT1" s="6"/>
      <c r="RVU1" s="6"/>
      <c r="RVV1" s="6"/>
      <c r="RVW1" s="6"/>
      <c r="RVX1" s="6"/>
      <c r="RVY1" s="6"/>
      <c r="RVZ1" s="6"/>
      <c r="RWA1" s="6"/>
      <c r="RWB1" s="6"/>
      <c r="RWC1" s="6"/>
      <c r="RWD1" s="6"/>
      <c r="RWE1" s="6"/>
      <c r="RWF1" s="6"/>
      <c r="RWG1" s="6"/>
      <c r="RWH1" s="6"/>
      <c r="RWI1" s="6"/>
      <c r="RWJ1" s="6"/>
      <c r="RWK1" s="6"/>
      <c r="RWL1" s="6"/>
      <c r="RWM1" s="6"/>
      <c r="RWN1" s="6"/>
      <c r="RWO1" s="6"/>
      <c r="RWP1" s="6"/>
      <c r="RWQ1" s="6"/>
      <c r="RWR1" s="6"/>
      <c r="RWS1" s="6"/>
      <c r="RWT1" s="6"/>
      <c r="RWU1" s="6"/>
      <c r="RWV1" s="6"/>
      <c r="RWW1" s="6"/>
      <c r="RWX1" s="6"/>
      <c r="RWY1" s="6"/>
      <c r="RWZ1" s="6"/>
      <c r="RXA1" s="6"/>
      <c r="RXB1" s="6"/>
      <c r="RXC1" s="6"/>
      <c r="RXD1" s="6"/>
      <c r="RXE1" s="6"/>
      <c r="RXF1" s="6"/>
      <c r="RXG1" s="6"/>
      <c r="RXH1" s="6"/>
      <c r="RXI1" s="6"/>
      <c r="RXJ1" s="6"/>
      <c r="RXK1" s="6"/>
      <c r="RXL1" s="6"/>
      <c r="RXM1" s="6"/>
      <c r="RXN1" s="6"/>
      <c r="RXO1" s="6"/>
      <c r="RXP1" s="6"/>
      <c r="RXQ1" s="6"/>
      <c r="RXR1" s="6"/>
      <c r="RXS1" s="6"/>
      <c r="RXT1" s="6"/>
      <c r="RXU1" s="6"/>
      <c r="RXV1" s="6"/>
      <c r="RXW1" s="6"/>
      <c r="RXX1" s="6"/>
      <c r="RXY1" s="6"/>
      <c r="RXZ1" s="6"/>
      <c r="RYA1" s="6"/>
      <c r="RYB1" s="6"/>
      <c r="RYC1" s="6"/>
      <c r="RYD1" s="6"/>
      <c r="RYE1" s="6"/>
      <c r="RYF1" s="6"/>
      <c r="RYG1" s="6"/>
      <c r="RYH1" s="6"/>
      <c r="RYI1" s="6"/>
      <c r="RYJ1" s="6"/>
      <c r="RYK1" s="6"/>
      <c r="RYL1" s="6"/>
      <c r="RYM1" s="6"/>
      <c r="RYN1" s="6"/>
      <c r="RYO1" s="6"/>
      <c r="RYP1" s="6"/>
      <c r="RYQ1" s="6"/>
      <c r="RYR1" s="6"/>
      <c r="RYS1" s="6"/>
      <c r="RYT1" s="6"/>
      <c r="RYU1" s="6"/>
      <c r="RYV1" s="6"/>
      <c r="RYW1" s="6"/>
      <c r="RYX1" s="6"/>
      <c r="RYY1" s="6"/>
      <c r="RYZ1" s="6"/>
      <c r="RZA1" s="6"/>
      <c r="RZB1" s="6"/>
      <c r="RZC1" s="6"/>
      <c r="RZD1" s="6"/>
      <c r="RZE1" s="6"/>
      <c r="RZF1" s="6"/>
      <c r="RZG1" s="6"/>
      <c r="RZH1" s="6"/>
      <c r="RZI1" s="6"/>
      <c r="RZJ1" s="6"/>
      <c r="RZK1" s="6"/>
      <c r="RZL1" s="6"/>
      <c r="RZM1" s="6"/>
      <c r="RZN1" s="6"/>
      <c r="RZO1" s="6"/>
      <c r="RZP1" s="6"/>
      <c r="RZQ1" s="6"/>
      <c r="RZR1" s="6"/>
      <c r="RZS1" s="6"/>
      <c r="RZT1" s="6"/>
      <c r="RZU1" s="6"/>
      <c r="RZV1" s="6"/>
      <c r="RZW1" s="6"/>
      <c r="RZX1" s="6"/>
      <c r="RZY1" s="6"/>
      <c r="RZZ1" s="6"/>
      <c r="SAA1" s="6"/>
      <c r="SAB1" s="6"/>
      <c r="SAC1" s="6"/>
      <c r="SAD1" s="6"/>
      <c r="SAE1" s="6"/>
      <c r="SAF1" s="6"/>
      <c r="SAG1" s="6"/>
      <c r="SAH1" s="6"/>
      <c r="SAI1" s="6"/>
      <c r="SAJ1" s="6"/>
      <c r="SAK1" s="6"/>
      <c r="SAL1" s="6"/>
      <c r="SAM1" s="6"/>
      <c r="SAN1" s="6"/>
      <c r="SAO1" s="6"/>
      <c r="SAP1" s="6"/>
      <c r="SAQ1" s="6"/>
      <c r="SAR1" s="6"/>
      <c r="SAS1" s="6"/>
      <c r="SAT1" s="6"/>
      <c r="SAU1" s="6"/>
      <c r="SAV1" s="6"/>
      <c r="SAW1" s="6"/>
      <c r="SAX1" s="6"/>
      <c r="SAY1" s="6"/>
      <c r="SAZ1" s="6"/>
      <c r="SBA1" s="6"/>
      <c r="SBB1" s="6"/>
      <c r="SBC1" s="6"/>
      <c r="SBD1" s="6"/>
      <c r="SBE1" s="6"/>
      <c r="SBF1" s="6"/>
      <c r="SBG1" s="6"/>
      <c r="SBH1" s="6"/>
      <c r="SBI1" s="6"/>
      <c r="SBJ1" s="6"/>
      <c r="SBK1" s="6"/>
      <c r="SBL1" s="6"/>
      <c r="SBM1" s="6"/>
      <c r="SBN1" s="6"/>
      <c r="SBO1" s="6"/>
      <c r="SBP1" s="6"/>
      <c r="SBQ1" s="6"/>
      <c r="SBR1" s="6"/>
      <c r="SBS1" s="6"/>
      <c r="SBT1" s="6"/>
      <c r="SBU1" s="6"/>
      <c r="SBV1" s="6"/>
      <c r="SBW1" s="6"/>
      <c r="SBX1" s="6"/>
      <c r="SBY1" s="6"/>
      <c r="SBZ1" s="6"/>
      <c r="SCA1" s="6"/>
      <c r="SCB1" s="6"/>
      <c r="SCC1" s="6"/>
      <c r="SCD1" s="6"/>
      <c r="SCE1" s="6"/>
      <c r="SCF1" s="6"/>
      <c r="SCG1" s="6"/>
      <c r="SCH1" s="6"/>
      <c r="SCI1" s="6"/>
      <c r="SCJ1" s="6"/>
      <c r="SCK1" s="6"/>
      <c r="SCL1" s="6"/>
      <c r="SCM1" s="6"/>
      <c r="SCN1" s="6"/>
      <c r="SCO1" s="6"/>
      <c r="SCP1" s="6"/>
      <c r="SCQ1" s="6"/>
      <c r="SCR1" s="6"/>
      <c r="SCS1" s="6"/>
      <c r="SCT1" s="6"/>
      <c r="SCU1" s="6"/>
      <c r="SCV1" s="6"/>
      <c r="SCW1" s="6"/>
      <c r="SCX1" s="6"/>
      <c r="SCY1" s="6"/>
      <c r="SCZ1" s="6"/>
      <c r="SDA1" s="6"/>
      <c r="SDB1" s="6"/>
      <c r="SDC1" s="6"/>
      <c r="SDD1" s="6"/>
      <c r="SDE1" s="6"/>
      <c r="SDF1" s="6"/>
      <c r="SDG1" s="6"/>
      <c r="SDH1" s="6"/>
      <c r="SDI1" s="6"/>
      <c r="SDJ1" s="6"/>
      <c r="SDK1" s="6"/>
      <c r="SDL1" s="6"/>
      <c r="SDM1" s="6"/>
      <c r="SDN1" s="6"/>
      <c r="SDO1" s="6"/>
      <c r="SDP1" s="6"/>
      <c r="SDQ1" s="6"/>
      <c r="SDR1" s="6"/>
      <c r="SDS1" s="6"/>
      <c r="SDT1" s="6"/>
      <c r="SDU1" s="6"/>
      <c r="SDV1" s="6"/>
      <c r="SDW1" s="6"/>
      <c r="SDX1" s="6"/>
      <c r="SDY1" s="6"/>
      <c r="SDZ1" s="6"/>
      <c r="SEA1" s="6"/>
      <c r="SEB1" s="6"/>
      <c r="SEC1" s="6"/>
      <c r="SED1" s="6"/>
      <c r="SEE1" s="6"/>
      <c r="SEF1" s="6"/>
      <c r="SEG1" s="6"/>
      <c r="SEH1" s="6"/>
      <c r="SEI1" s="6"/>
      <c r="SEJ1" s="6"/>
      <c r="SEK1" s="6"/>
      <c r="SEL1" s="6"/>
      <c r="SEM1" s="6"/>
      <c r="SEN1" s="6"/>
      <c r="SEO1" s="6"/>
      <c r="SEP1" s="6"/>
      <c r="SEQ1" s="6"/>
      <c r="SER1" s="6"/>
      <c r="SES1" s="6"/>
      <c r="SET1" s="6"/>
      <c r="SEU1" s="6"/>
      <c r="SEV1" s="6"/>
      <c r="SEW1" s="6"/>
      <c r="SEX1" s="6"/>
      <c r="SEY1" s="6"/>
      <c r="SEZ1" s="6"/>
      <c r="SFA1" s="6"/>
      <c r="SFB1" s="6"/>
      <c r="SFC1" s="6"/>
      <c r="SFD1" s="6"/>
      <c r="SFE1" s="6"/>
      <c r="SFF1" s="6"/>
      <c r="SFG1" s="6"/>
      <c r="SFH1" s="6"/>
      <c r="SFI1" s="6"/>
      <c r="SFJ1" s="6"/>
      <c r="SFK1" s="6"/>
      <c r="SFL1" s="6"/>
      <c r="SFM1" s="6"/>
      <c r="SFN1" s="6"/>
      <c r="SFO1" s="6"/>
      <c r="SFP1" s="6"/>
      <c r="SFQ1" s="6"/>
      <c r="SFR1" s="6"/>
      <c r="SFS1" s="6"/>
      <c r="SFT1" s="6"/>
      <c r="SFU1" s="6"/>
      <c r="SFV1" s="6"/>
      <c r="SFW1" s="6"/>
      <c r="SFX1" s="6"/>
      <c r="SFY1" s="6"/>
      <c r="SFZ1" s="6"/>
      <c r="SGA1" s="6"/>
      <c r="SGB1" s="6"/>
      <c r="SGC1" s="6"/>
      <c r="SGD1" s="6"/>
      <c r="SGE1" s="6"/>
      <c r="SGF1" s="6"/>
      <c r="SGG1" s="6"/>
      <c r="SGH1" s="6"/>
      <c r="SGI1" s="6"/>
      <c r="SGJ1" s="6"/>
      <c r="SGK1" s="6"/>
      <c r="SGL1" s="6"/>
      <c r="SGM1" s="6"/>
      <c r="SGN1" s="6"/>
      <c r="SGO1" s="6"/>
      <c r="SGP1" s="6"/>
      <c r="SGQ1" s="6"/>
      <c r="SGR1" s="6"/>
      <c r="SGS1" s="6"/>
      <c r="SGT1" s="6"/>
      <c r="SGU1" s="6"/>
      <c r="SGV1" s="6"/>
      <c r="SGW1" s="6"/>
      <c r="SGX1" s="6"/>
      <c r="SGY1" s="6"/>
      <c r="SGZ1" s="6"/>
      <c r="SHA1" s="6"/>
      <c r="SHB1" s="6"/>
      <c r="SHC1" s="6"/>
      <c r="SHD1" s="6"/>
      <c r="SHE1" s="6"/>
      <c r="SHF1" s="6"/>
      <c r="SHG1" s="6"/>
      <c r="SHH1" s="6"/>
      <c r="SHI1" s="6"/>
      <c r="SHJ1" s="6"/>
      <c r="SHK1" s="6"/>
      <c r="SHL1" s="6"/>
      <c r="SHM1" s="6"/>
      <c r="SHN1" s="6"/>
      <c r="SHO1" s="6"/>
      <c r="SHP1" s="6"/>
      <c r="SHQ1" s="6"/>
      <c r="SHR1" s="6"/>
      <c r="SHS1" s="6"/>
      <c r="SHT1" s="6"/>
      <c r="SHU1" s="6"/>
      <c r="SHV1" s="6"/>
      <c r="SHW1" s="6"/>
      <c r="SHX1" s="6"/>
      <c r="SHY1" s="6"/>
      <c r="SHZ1" s="6"/>
      <c r="SIA1" s="6"/>
      <c r="SIB1" s="6"/>
      <c r="SIC1" s="6"/>
      <c r="SID1" s="6"/>
      <c r="SIE1" s="6"/>
      <c r="SIF1" s="6"/>
      <c r="SIG1" s="6"/>
      <c r="SIH1" s="6"/>
      <c r="SII1" s="6"/>
      <c r="SIJ1" s="6"/>
      <c r="SIK1" s="6"/>
      <c r="SIL1" s="6"/>
      <c r="SIM1" s="6"/>
      <c r="SIN1" s="6"/>
      <c r="SIO1" s="6"/>
      <c r="SIP1" s="6"/>
      <c r="SIQ1" s="6"/>
      <c r="SIR1" s="6"/>
      <c r="SIS1" s="6"/>
      <c r="SIT1" s="6"/>
      <c r="SIU1" s="6"/>
      <c r="SIV1" s="6"/>
      <c r="SIW1" s="6"/>
      <c r="SIX1" s="6"/>
      <c r="SIY1" s="6"/>
      <c r="SIZ1" s="6"/>
      <c r="SJA1" s="6"/>
      <c r="SJB1" s="6"/>
      <c r="SJC1" s="6"/>
      <c r="SJD1" s="6"/>
      <c r="SJE1" s="6"/>
      <c r="SJF1" s="6"/>
      <c r="SJG1" s="6"/>
      <c r="SJH1" s="6"/>
      <c r="SJI1" s="6"/>
      <c r="SJJ1" s="6"/>
      <c r="SJK1" s="6"/>
      <c r="SJL1" s="6"/>
      <c r="SJM1" s="6"/>
      <c r="SJN1" s="6"/>
      <c r="SJO1" s="6"/>
      <c r="SJP1" s="6"/>
      <c r="SJQ1" s="6"/>
      <c r="SJR1" s="6"/>
      <c r="SJS1" s="6"/>
      <c r="SJT1" s="6"/>
      <c r="SJU1" s="6"/>
      <c r="SJV1" s="6"/>
      <c r="SJW1" s="6"/>
      <c r="SJX1" s="6"/>
      <c r="SJY1" s="6"/>
      <c r="SJZ1" s="6"/>
      <c r="SKA1" s="6"/>
      <c r="SKB1" s="6"/>
      <c r="SKC1" s="6"/>
      <c r="SKD1" s="6"/>
      <c r="SKE1" s="6"/>
      <c r="SKF1" s="6"/>
      <c r="SKG1" s="6"/>
      <c r="SKH1" s="6"/>
      <c r="SKI1" s="6"/>
      <c r="SKJ1" s="6"/>
      <c r="SKK1" s="6"/>
      <c r="SKL1" s="6"/>
      <c r="SKM1" s="6"/>
      <c r="SKN1" s="6"/>
      <c r="SKO1" s="6"/>
      <c r="SKP1" s="6"/>
      <c r="SKQ1" s="6"/>
      <c r="SKR1" s="6"/>
      <c r="SKS1" s="6"/>
      <c r="SKT1" s="6"/>
      <c r="SKU1" s="6"/>
      <c r="SKV1" s="6"/>
      <c r="SKW1" s="6"/>
      <c r="SKX1" s="6"/>
      <c r="SKY1" s="6"/>
      <c r="SKZ1" s="6"/>
      <c r="SLA1" s="6"/>
      <c r="SLB1" s="6"/>
      <c r="SLC1" s="6"/>
      <c r="SLD1" s="6"/>
      <c r="SLE1" s="6"/>
      <c r="SLF1" s="6"/>
      <c r="SLG1" s="6"/>
      <c r="SLH1" s="6"/>
      <c r="SLI1" s="6"/>
      <c r="SLJ1" s="6"/>
      <c r="SLK1" s="6"/>
      <c r="SLL1" s="6"/>
      <c r="SLM1" s="6"/>
      <c r="SLN1" s="6"/>
      <c r="SLO1" s="6"/>
      <c r="SLP1" s="6"/>
      <c r="SLQ1" s="6"/>
      <c r="SLR1" s="6"/>
      <c r="SLS1" s="6"/>
      <c r="SLT1" s="6"/>
      <c r="SLU1" s="6"/>
      <c r="SLV1" s="6"/>
      <c r="SLW1" s="6"/>
      <c r="SLX1" s="6"/>
      <c r="SLY1" s="6"/>
      <c r="SLZ1" s="6"/>
      <c r="SMA1" s="6"/>
      <c r="SMB1" s="6"/>
      <c r="SMC1" s="6"/>
      <c r="SMD1" s="6"/>
      <c r="SME1" s="6"/>
      <c r="SMF1" s="6"/>
      <c r="SMG1" s="6"/>
      <c r="SMH1" s="6"/>
      <c r="SMI1" s="6"/>
      <c r="SMJ1" s="6"/>
      <c r="SMK1" s="6"/>
      <c r="SML1" s="6"/>
      <c r="SMM1" s="6"/>
      <c r="SMN1" s="6"/>
      <c r="SMO1" s="6"/>
      <c r="SMP1" s="6"/>
      <c r="SMQ1" s="6"/>
      <c r="SMR1" s="6"/>
      <c r="SMS1" s="6"/>
      <c r="SMT1" s="6"/>
      <c r="SMU1" s="6"/>
      <c r="SMV1" s="6"/>
      <c r="SMW1" s="6"/>
      <c r="SMX1" s="6"/>
      <c r="SMY1" s="6"/>
      <c r="SMZ1" s="6"/>
      <c r="SNA1" s="6"/>
      <c r="SNB1" s="6"/>
      <c r="SNC1" s="6"/>
      <c r="SND1" s="6"/>
      <c r="SNE1" s="6"/>
      <c r="SNF1" s="6"/>
      <c r="SNG1" s="6"/>
      <c r="SNH1" s="6"/>
      <c r="SNI1" s="6"/>
      <c r="SNJ1" s="6"/>
      <c r="SNK1" s="6"/>
      <c r="SNL1" s="6"/>
      <c r="SNM1" s="6"/>
      <c r="SNN1" s="6"/>
      <c r="SNO1" s="6"/>
      <c r="SNP1" s="6"/>
      <c r="SNQ1" s="6"/>
      <c r="SNR1" s="6"/>
      <c r="SNS1" s="6"/>
      <c r="SNT1" s="6"/>
      <c r="SNU1" s="6"/>
      <c r="SNV1" s="6"/>
      <c r="SNW1" s="6"/>
      <c r="SNX1" s="6"/>
      <c r="SNY1" s="6"/>
      <c r="SNZ1" s="6"/>
      <c r="SOA1" s="6"/>
      <c r="SOB1" s="6"/>
      <c r="SOC1" s="6"/>
      <c r="SOD1" s="6"/>
      <c r="SOE1" s="6"/>
      <c r="SOF1" s="6"/>
      <c r="SOG1" s="6"/>
      <c r="SOH1" s="6"/>
      <c r="SOI1" s="6"/>
      <c r="SOJ1" s="6"/>
      <c r="SOK1" s="6"/>
      <c r="SOL1" s="6"/>
      <c r="SOM1" s="6"/>
      <c r="SON1" s="6"/>
      <c r="SOO1" s="6"/>
      <c r="SOP1" s="6"/>
      <c r="SOQ1" s="6"/>
      <c r="SOR1" s="6"/>
      <c r="SOS1" s="6"/>
      <c r="SOT1" s="6"/>
      <c r="SOU1" s="6"/>
      <c r="SOV1" s="6"/>
      <c r="SOW1" s="6"/>
      <c r="SOX1" s="6"/>
      <c r="SOY1" s="6"/>
      <c r="SOZ1" s="6"/>
      <c r="SPA1" s="6"/>
      <c r="SPB1" s="6"/>
      <c r="SPC1" s="6"/>
      <c r="SPD1" s="6"/>
      <c r="SPE1" s="6"/>
      <c r="SPF1" s="6"/>
      <c r="SPG1" s="6"/>
      <c r="SPH1" s="6"/>
      <c r="SPI1" s="6"/>
      <c r="SPJ1" s="6"/>
      <c r="SPK1" s="6"/>
      <c r="SPL1" s="6"/>
      <c r="SPM1" s="6"/>
      <c r="SPN1" s="6"/>
      <c r="SPO1" s="6"/>
      <c r="SPP1" s="6"/>
      <c r="SPQ1" s="6"/>
      <c r="SPR1" s="6"/>
      <c r="SPS1" s="6"/>
      <c r="SPT1" s="6"/>
      <c r="SPU1" s="6"/>
      <c r="SPV1" s="6"/>
      <c r="SPW1" s="6"/>
      <c r="SPX1" s="6"/>
      <c r="SPY1" s="6"/>
      <c r="SPZ1" s="6"/>
      <c r="SQA1" s="6"/>
      <c r="SQB1" s="6"/>
      <c r="SQC1" s="6"/>
      <c r="SQD1" s="6"/>
      <c r="SQE1" s="6"/>
      <c r="SQF1" s="6"/>
      <c r="SQG1" s="6"/>
      <c r="SQH1" s="6"/>
      <c r="SQI1" s="6"/>
      <c r="SQJ1" s="6"/>
      <c r="SQK1" s="6"/>
      <c r="SQL1" s="6"/>
      <c r="SQM1" s="6"/>
      <c r="SQN1" s="6"/>
      <c r="SQO1" s="6"/>
      <c r="SQP1" s="6"/>
      <c r="SQQ1" s="6"/>
      <c r="SQR1" s="6"/>
      <c r="SQS1" s="6"/>
      <c r="SQT1" s="6"/>
      <c r="SQU1" s="6"/>
      <c r="SQV1" s="6"/>
      <c r="SQW1" s="6"/>
      <c r="SQX1" s="6"/>
      <c r="SQY1" s="6"/>
      <c r="SQZ1" s="6"/>
      <c r="SRA1" s="6"/>
      <c r="SRB1" s="6"/>
      <c r="SRC1" s="6"/>
      <c r="SRD1" s="6"/>
      <c r="SRE1" s="6"/>
      <c r="SRF1" s="6"/>
      <c r="SRG1" s="6"/>
      <c r="SRH1" s="6"/>
      <c r="SRI1" s="6"/>
      <c r="SRJ1" s="6"/>
      <c r="SRK1" s="6"/>
      <c r="SRL1" s="6"/>
      <c r="SRM1" s="6"/>
      <c r="SRN1" s="6"/>
      <c r="SRO1" s="6"/>
      <c r="SRP1" s="6"/>
      <c r="SRQ1" s="6"/>
      <c r="SRR1" s="6"/>
      <c r="SRS1" s="6"/>
      <c r="SRT1" s="6"/>
      <c r="SRU1" s="6"/>
      <c r="SRV1" s="6"/>
      <c r="SRW1" s="6"/>
      <c r="SRX1" s="6"/>
      <c r="SRY1" s="6"/>
      <c r="SRZ1" s="6"/>
      <c r="SSA1" s="6"/>
      <c r="SSB1" s="6"/>
      <c r="SSC1" s="6"/>
      <c r="SSD1" s="6"/>
      <c r="SSE1" s="6"/>
      <c r="SSF1" s="6"/>
      <c r="SSG1" s="6"/>
      <c r="SSH1" s="6"/>
      <c r="SSI1" s="6"/>
      <c r="SSJ1" s="6"/>
      <c r="SSK1" s="6"/>
      <c r="SSL1" s="6"/>
      <c r="SSM1" s="6"/>
      <c r="SSN1" s="6"/>
      <c r="SSO1" s="6"/>
      <c r="SSP1" s="6"/>
      <c r="SSQ1" s="6"/>
      <c r="SSR1" s="6"/>
      <c r="SSS1" s="6"/>
      <c r="SST1" s="6"/>
      <c r="SSU1" s="6"/>
      <c r="SSV1" s="6"/>
      <c r="SSW1" s="6"/>
      <c r="SSX1" s="6"/>
      <c r="SSY1" s="6"/>
      <c r="SSZ1" s="6"/>
      <c r="STA1" s="6"/>
      <c r="STB1" s="6"/>
      <c r="STC1" s="6"/>
      <c r="STD1" s="6"/>
      <c r="STE1" s="6"/>
      <c r="STF1" s="6"/>
      <c r="STG1" s="6"/>
      <c r="STH1" s="6"/>
      <c r="STI1" s="6"/>
      <c r="STJ1" s="6"/>
      <c r="STK1" s="6"/>
      <c r="STL1" s="6"/>
      <c r="STM1" s="6"/>
      <c r="STN1" s="6"/>
      <c r="STO1" s="6"/>
      <c r="STP1" s="6"/>
      <c r="STQ1" s="6"/>
      <c r="STR1" s="6"/>
      <c r="STS1" s="6"/>
      <c r="STT1" s="6"/>
      <c r="STU1" s="6"/>
      <c r="STV1" s="6"/>
      <c r="STW1" s="6"/>
      <c r="STX1" s="6"/>
      <c r="STY1" s="6"/>
      <c r="STZ1" s="6"/>
      <c r="SUA1" s="6"/>
      <c r="SUB1" s="6"/>
      <c r="SUC1" s="6"/>
      <c r="SUD1" s="6"/>
      <c r="SUE1" s="6"/>
      <c r="SUF1" s="6"/>
      <c r="SUG1" s="6"/>
      <c r="SUH1" s="6"/>
      <c r="SUI1" s="6"/>
      <c r="SUJ1" s="6"/>
      <c r="SUK1" s="6"/>
      <c r="SUL1" s="6"/>
      <c r="SUM1" s="6"/>
      <c r="SUN1" s="6"/>
      <c r="SUO1" s="6"/>
      <c r="SUP1" s="6"/>
      <c r="SUQ1" s="6"/>
      <c r="SUR1" s="6"/>
      <c r="SUS1" s="6"/>
      <c r="SUT1" s="6"/>
      <c r="SUU1" s="6"/>
      <c r="SUV1" s="6"/>
      <c r="SUW1" s="6"/>
      <c r="SUX1" s="6"/>
      <c r="SUY1" s="6"/>
      <c r="SUZ1" s="6"/>
      <c r="SVA1" s="6"/>
      <c r="SVB1" s="6"/>
      <c r="SVC1" s="6"/>
      <c r="SVD1" s="6"/>
      <c r="SVE1" s="6"/>
      <c r="SVF1" s="6"/>
      <c r="SVG1" s="6"/>
      <c r="SVH1" s="6"/>
      <c r="SVI1" s="6"/>
      <c r="SVJ1" s="6"/>
      <c r="SVK1" s="6"/>
      <c r="SVL1" s="6"/>
      <c r="SVM1" s="6"/>
      <c r="SVN1" s="6"/>
      <c r="SVO1" s="6"/>
      <c r="SVP1" s="6"/>
      <c r="SVQ1" s="6"/>
      <c r="SVR1" s="6"/>
      <c r="SVS1" s="6"/>
      <c r="SVT1" s="6"/>
      <c r="SVU1" s="6"/>
      <c r="SVV1" s="6"/>
      <c r="SVW1" s="6"/>
      <c r="SVX1" s="6"/>
      <c r="SVY1" s="6"/>
      <c r="SVZ1" s="6"/>
      <c r="SWA1" s="6"/>
      <c r="SWB1" s="6"/>
      <c r="SWC1" s="6"/>
      <c r="SWD1" s="6"/>
      <c r="SWE1" s="6"/>
      <c r="SWF1" s="6"/>
      <c r="SWG1" s="6"/>
      <c r="SWH1" s="6"/>
      <c r="SWI1" s="6"/>
      <c r="SWJ1" s="6"/>
      <c r="SWK1" s="6"/>
      <c r="SWL1" s="6"/>
      <c r="SWM1" s="6"/>
      <c r="SWN1" s="6"/>
      <c r="SWO1" s="6"/>
      <c r="SWP1" s="6"/>
      <c r="SWQ1" s="6"/>
      <c r="SWR1" s="6"/>
      <c r="SWS1" s="6"/>
      <c r="SWT1" s="6"/>
      <c r="SWU1" s="6"/>
      <c r="SWV1" s="6"/>
      <c r="SWW1" s="6"/>
      <c r="SWX1" s="6"/>
      <c r="SWY1" s="6"/>
      <c r="SWZ1" s="6"/>
      <c r="SXA1" s="6"/>
      <c r="SXB1" s="6"/>
      <c r="SXC1" s="6"/>
      <c r="SXD1" s="6"/>
      <c r="SXE1" s="6"/>
      <c r="SXF1" s="6"/>
      <c r="SXG1" s="6"/>
      <c r="SXH1" s="6"/>
      <c r="SXI1" s="6"/>
      <c r="SXJ1" s="6"/>
      <c r="SXK1" s="6"/>
      <c r="SXL1" s="6"/>
      <c r="SXM1" s="6"/>
      <c r="SXN1" s="6"/>
      <c r="SXO1" s="6"/>
      <c r="SXP1" s="6"/>
      <c r="SXQ1" s="6"/>
      <c r="SXR1" s="6"/>
      <c r="SXS1" s="6"/>
      <c r="SXT1" s="6"/>
      <c r="SXU1" s="6"/>
      <c r="SXV1" s="6"/>
      <c r="SXW1" s="6"/>
      <c r="SXX1" s="6"/>
      <c r="SXY1" s="6"/>
      <c r="SXZ1" s="6"/>
      <c r="SYA1" s="6"/>
      <c r="SYB1" s="6"/>
      <c r="SYC1" s="6"/>
      <c r="SYD1" s="6"/>
      <c r="SYE1" s="6"/>
      <c r="SYF1" s="6"/>
      <c r="SYG1" s="6"/>
      <c r="SYH1" s="6"/>
      <c r="SYI1" s="6"/>
      <c r="SYJ1" s="6"/>
      <c r="SYK1" s="6"/>
      <c r="SYL1" s="6"/>
      <c r="SYM1" s="6"/>
      <c r="SYN1" s="6"/>
      <c r="SYO1" s="6"/>
      <c r="SYP1" s="6"/>
      <c r="SYQ1" s="6"/>
      <c r="SYR1" s="6"/>
      <c r="SYS1" s="6"/>
      <c r="SYT1" s="6"/>
      <c r="SYU1" s="6"/>
      <c r="SYV1" s="6"/>
      <c r="SYW1" s="6"/>
      <c r="SYX1" s="6"/>
      <c r="SYY1" s="6"/>
      <c r="SYZ1" s="6"/>
      <c r="SZA1" s="6"/>
      <c r="SZB1" s="6"/>
      <c r="SZC1" s="6"/>
      <c r="SZD1" s="6"/>
      <c r="SZE1" s="6"/>
      <c r="SZF1" s="6"/>
      <c r="SZG1" s="6"/>
      <c r="SZH1" s="6"/>
      <c r="SZI1" s="6"/>
      <c r="SZJ1" s="6"/>
      <c r="SZK1" s="6"/>
      <c r="SZL1" s="6"/>
      <c r="SZM1" s="6"/>
      <c r="SZN1" s="6"/>
      <c r="SZO1" s="6"/>
      <c r="SZP1" s="6"/>
      <c r="SZQ1" s="6"/>
      <c r="SZR1" s="6"/>
      <c r="SZS1" s="6"/>
      <c r="SZT1" s="6"/>
      <c r="SZU1" s="6"/>
      <c r="SZV1" s="6"/>
      <c r="SZW1" s="6"/>
      <c r="SZX1" s="6"/>
      <c r="SZY1" s="6"/>
      <c r="SZZ1" s="6"/>
      <c r="TAA1" s="6"/>
      <c r="TAB1" s="6"/>
      <c r="TAC1" s="6"/>
      <c r="TAD1" s="6"/>
      <c r="TAE1" s="6"/>
      <c r="TAF1" s="6"/>
      <c r="TAG1" s="6"/>
      <c r="TAH1" s="6"/>
      <c r="TAI1" s="6"/>
      <c r="TAJ1" s="6"/>
      <c r="TAK1" s="6"/>
      <c r="TAL1" s="6"/>
      <c r="TAM1" s="6"/>
      <c r="TAN1" s="6"/>
      <c r="TAO1" s="6"/>
      <c r="TAP1" s="6"/>
      <c r="TAQ1" s="6"/>
      <c r="TAR1" s="6"/>
      <c r="TAS1" s="6"/>
      <c r="TAT1" s="6"/>
      <c r="TAU1" s="6"/>
      <c r="TAV1" s="6"/>
      <c r="TAW1" s="6"/>
      <c r="TAX1" s="6"/>
      <c r="TAY1" s="6"/>
      <c r="TAZ1" s="6"/>
      <c r="TBA1" s="6"/>
      <c r="TBB1" s="6"/>
      <c r="TBC1" s="6"/>
      <c r="TBD1" s="6"/>
      <c r="TBE1" s="6"/>
      <c r="TBF1" s="6"/>
      <c r="TBG1" s="6"/>
      <c r="TBH1" s="6"/>
      <c r="TBI1" s="6"/>
      <c r="TBJ1" s="6"/>
      <c r="TBK1" s="6"/>
      <c r="TBL1" s="6"/>
      <c r="TBM1" s="6"/>
      <c r="TBN1" s="6"/>
      <c r="TBO1" s="6"/>
      <c r="TBP1" s="6"/>
      <c r="TBQ1" s="6"/>
      <c r="TBR1" s="6"/>
      <c r="TBS1" s="6"/>
      <c r="TBT1" s="6"/>
      <c r="TBU1" s="6"/>
      <c r="TBV1" s="6"/>
      <c r="TBW1" s="6"/>
      <c r="TBX1" s="6"/>
      <c r="TBY1" s="6"/>
      <c r="TBZ1" s="6"/>
      <c r="TCA1" s="6"/>
      <c r="TCB1" s="6"/>
      <c r="TCC1" s="6"/>
      <c r="TCD1" s="6"/>
      <c r="TCE1" s="6"/>
      <c r="TCF1" s="6"/>
      <c r="TCG1" s="6"/>
      <c r="TCH1" s="6"/>
      <c r="TCI1" s="6"/>
      <c r="TCJ1" s="6"/>
      <c r="TCK1" s="6"/>
      <c r="TCL1" s="6"/>
      <c r="TCM1" s="6"/>
      <c r="TCN1" s="6"/>
      <c r="TCO1" s="6"/>
      <c r="TCP1" s="6"/>
      <c r="TCQ1" s="6"/>
      <c r="TCR1" s="6"/>
      <c r="TCS1" s="6"/>
      <c r="TCT1" s="6"/>
      <c r="TCU1" s="6"/>
      <c r="TCV1" s="6"/>
      <c r="TCW1" s="6"/>
      <c r="TCX1" s="6"/>
      <c r="TCY1" s="6"/>
      <c r="TCZ1" s="6"/>
      <c r="TDA1" s="6"/>
      <c r="TDB1" s="6"/>
      <c r="TDC1" s="6"/>
      <c r="TDD1" s="6"/>
      <c r="TDE1" s="6"/>
      <c r="TDF1" s="6"/>
      <c r="TDG1" s="6"/>
      <c r="TDH1" s="6"/>
      <c r="TDI1" s="6"/>
      <c r="TDJ1" s="6"/>
      <c r="TDK1" s="6"/>
      <c r="TDL1" s="6"/>
      <c r="TDM1" s="6"/>
      <c r="TDN1" s="6"/>
      <c r="TDO1" s="6"/>
      <c r="TDP1" s="6"/>
      <c r="TDQ1" s="6"/>
      <c r="TDR1" s="6"/>
      <c r="TDS1" s="6"/>
      <c r="TDT1" s="6"/>
      <c r="TDU1" s="6"/>
      <c r="TDV1" s="6"/>
      <c r="TDW1" s="6"/>
      <c r="TDX1" s="6"/>
      <c r="TDY1" s="6"/>
      <c r="TDZ1" s="6"/>
      <c r="TEA1" s="6"/>
      <c r="TEB1" s="6"/>
      <c r="TEC1" s="6"/>
      <c r="TED1" s="6"/>
      <c r="TEE1" s="6"/>
      <c r="TEF1" s="6"/>
      <c r="TEG1" s="6"/>
      <c r="TEH1" s="6"/>
      <c r="TEI1" s="6"/>
      <c r="TEJ1" s="6"/>
      <c r="TEK1" s="6"/>
      <c r="TEL1" s="6"/>
      <c r="TEM1" s="6"/>
      <c r="TEN1" s="6"/>
      <c r="TEO1" s="6"/>
      <c r="TEP1" s="6"/>
      <c r="TEQ1" s="6"/>
      <c r="TER1" s="6"/>
      <c r="TES1" s="6"/>
      <c r="TET1" s="6"/>
      <c r="TEU1" s="6"/>
      <c r="TEV1" s="6"/>
      <c r="TEW1" s="6"/>
      <c r="TEX1" s="6"/>
      <c r="TEY1" s="6"/>
      <c r="TEZ1" s="6"/>
      <c r="TFA1" s="6"/>
      <c r="TFB1" s="6"/>
      <c r="TFC1" s="6"/>
      <c r="TFD1" s="6"/>
      <c r="TFE1" s="6"/>
      <c r="TFF1" s="6"/>
      <c r="TFG1" s="6"/>
      <c r="TFH1" s="6"/>
      <c r="TFI1" s="6"/>
      <c r="TFJ1" s="6"/>
      <c r="TFK1" s="6"/>
      <c r="TFL1" s="6"/>
      <c r="TFM1" s="6"/>
      <c r="TFN1" s="6"/>
      <c r="TFO1" s="6"/>
      <c r="TFP1" s="6"/>
      <c r="TFQ1" s="6"/>
      <c r="TFR1" s="6"/>
      <c r="TFS1" s="6"/>
      <c r="TFT1" s="6"/>
      <c r="TFU1" s="6"/>
      <c r="TFV1" s="6"/>
      <c r="TFW1" s="6"/>
      <c r="TFX1" s="6"/>
      <c r="TFY1" s="6"/>
      <c r="TFZ1" s="6"/>
      <c r="TGA1" s="6"/>
      <c r="TGB1" s="6"/>
      <c r="TGC1" s="6"/>
      <c r="TGD1" s="6"/>
      <c r="TGE1" s="6"/>
      <c r="TGF1" s="6"/>
      <c r="TGG1" s="6"/>
      <c r="TGH1" s="6"/>
      <c r="TGI1" s="6"/>
      <c r="TGJ1" s="6"/>
      <c r="TGK1" s="6"/>
      <c r="TGL1" s="6"/>
      <c r="TGM1" s="6"/>
      <c r="TGN1" s="6"/>
      <c r="TGO1" s="6"/>
      <c r="TGP1" s="6"/>
      <c r="TGQ1" s="6"/>
      <c r="TGR1" s="6"/>
      <c r="TGS1" s="6"/>
      <c r="TGT1" s="6"/>
      <c r="TGU1" s="6"/>
      <c r="TGV1" s="6"/>
      <c r="TGW1" s="6"/>
      <c r="TGX1" s="6"/>
      <c r="TGY1" s="6"/>
      <c r="TGZ1" s="6"/>
      <c r="THA1" s="6"/>
      <c r="THB1" s="6"/>
      <c r="THC1" s="6"/>
      <c r="THD1" s="6"/>
      <c r="THE1" s="6"/>
      <c r="THF1" s="6"/>
      <c r="THG1" s="6"/>
      <c r="THH1" s="6"/>
      <c r="THI1" s="6"/>
      <c r="THJ1" s="6"/>
      <c r="THK1" s="6"/>
      <c r="THL1" s="6"/>
      <c r="THM1" s="6"/>
      <c r="THN1" s="6"/>
      <c r="THO1" s="6"/>
      <c r="THP1" s="6"/>
      <c r="THQ1" s="6"/>
      <c r="THR1" s="6"/>
      <c r="THS1" s="6"/>
      <c r="THT1" s="6"/>
      <c r="THU1" s="6"/>
      <c r="THV1" s="6"/>
      <c r="THW1" s="6"/>
      <c r="THX1" s="6"/>
      <c r="THY1" s="6"/>
      <c r="THZ1" s="6"/>
      <c r="TIA1" s="6"/>
      <c r="TIB1" s="6"/>
      <c r="TIC1" s="6"/>
      <c r="TID1" s="6"/>
      <c r="TIE1" s="6"/>
      <c r="TIF1" s="6"/>
      <c r="TIG1" s="6"/>
      <c r="TIH1" s="6"/>
      <c r="TII1" s="6"/>
      <c r="TIJ1" s="6"/>
      <c r="TIK1" s="6"/>
      <c r="TIL1" s="6"/>
      <c r="TIM1" s="6"/>
      <c r="TIN1" s="6"/>
      <c r="TIO1" s="6"/>
      <c r="TIP1" s="6"/>
      <c r="TIQ1" s="6"/>
      <c r="TIR1" s="6"/>
      <c r="TIS1" s="6"/>
      <c r="TIT1" s="6"/>
      <c r="TIU1" s="6"/>
      <c r="TIV1" s="6"/>
      <c r="TIW1" s="6"/>
      <c r="TIX1" s="6"/>
      <c r="TIY1" s="6"/>
      <c r="TIZ1" s="6"/>
      <c r="TJA1" s="6"/>
      <c r="TJB1" s="6"/>
      <c r="TJC1" s="6"/>
      <c r="TJD1" s="6"/>
      <c r="TJE1" s="6"/>
      <c r="TJF1" s="6"/>
      <c r="TJG1" s="6"/>
      <c r="TJH1" s="6"/>
      <c r="TJI1" s="6"/>
      <c r="TJJ1" s="6"/>
      <c r="TJK1" s="6"/>
      <c r="TJL1" s="6"/>
      <c r="TJM1" s="6"/>
      <c r="TJN1" s="6"/>
      <c r="TJO1" s="6"/>
      <c r="TJP1" s="6"/>
      <c r="TJQ1" s="6"/>
      <c r="TJR1" s="6"/>
      <c r="TJS1" s="6"/>
      <c r="TJT1" s="6"/>
      <c r="TJU1" s="6"/>
      <c r="TJV1" s="6"/>
      <c r="TJW1" s="6"/>
      <c r="TJX1" s="6"/>
      <c r="TJY1" s="6"/>
      <c r="TJZ1" s="6"/>
      <c r="TKA1" s="6"/>
      <c r="TKB1" s="6"/>
      <c r="TKC1" s="6"/>
      <c r="TKD1" s="6"/>
      <c r="TKE1" s="6"/>
      <c r="TKF1" s="6"/>
      <c r="TKG1" s="6"/>
      <c r="TKH1" s="6"/>
      <c r="TKI1" s="6"/>
      <c r="TKJ1" s="6"/>
      <c r="TKK1" s="6"/>
      <c r="TKL1" s="6"/>
      <c r="TKM1" s="6"/>
      <c r="TKN1" s="6"/>
      <c r="TKO1" s="6"/>
      <c r="TKP1" s="6"/>
      <c r="TKQ1" s="6"/>
      <c r="TKR1" s="6"/>
      <c r="TKS1" s="6"/>
      <c r="TKT1" s="6"/>
      <c r="TKU1" s="6"/>
      <c r="TKV1" s="6"/>
      <c r="TKW1" s="6"/>
      <c r="TKX1" s="6"/>
      <c r="TKY1" s="6"/>
      <c r="TKZ1" s="6"/>
      <c r="TLA1" s="6"/>
      <c r="TLB1" s="6"/>
      <c r="TLC1" s="6"/>
      <c r="TLD1" s="6"/>
      <c r="TLE1" s="6"/>
      <c r="TLF1" s="6"/>
      <c r="TLG1" s="6"/>
      <c r="TLH1" s="6"/>
      <c r="TLI1" s="6"/>
      <c r="TLJ1" s="6"/>
      <c r="TLK1" s="6"/>
      <c r="TLL1" s="6"/>
      <c r="TLM1" s="6"/>
      <c r="TLN1" s="6"/>
      <c r="TLO1" s="6"/>
      <c r="TLP1" s="6"/>
      <c r="TLQ1" s="6"/>
      <c r="TLR1" s="6"/>
      <c r="TLS1" s="6"/>
      <c r="TLT1" s="6"/>
      <c r="TLU1" s="6"/>
      <c r="TLV1" s="6"/>
      <c r="TLW1" s="6"/>
      <c r="TLX1" s="6"/>
      <c r="TLY1" s="6"/>
      <c r="TLZ1" s="6"/>
      <c r="TMA1" s="6"/>
      <c r="TMB1" s="6"/>
      <c r="TMC1" s="6"/>
      <c r="TMD1" s="6"/>
      <c r="TME1" s="6"/>
      <c r="TMF1" s="6"/>
      <c r="TMG1" s="6"/>
      <c r="TMH1" s="6"/>
      <c r="TMI1" s="6"/>
      <c r="TMJ1" s="6"/>
      <c r="TMK1" s="6"/>
      <c r="TML1" s="6"/>
      <c r="TMM1" s="6"/>
      <c r="TMN1" s="6"/>
      <c r="TMO1" s="6"/>
      <c r="TMP1" s="6"/>
      <c r="TMQ1" s="6"/>
      <c r="TMR1" s="6"/>
      <c r="TMS1" s="6"/>
      <c r="TMT1" s="6"/>
      <c r="TMU1" s="6"/>
      <c r="TMV1" s="6"/>
      <c r="TMW1" s="6"/>
      <c r="TMX1" s="6"/>
      <c r="TMY1" s="6"/>
      <c r="TMZ1" s="6"/>
      <c r="TNA1" s="6"/>
      <c r="TNB1" s="6"/>
      <c r="TNC1" s="6"/>
      <c r="TND1" s="6"/>
      <c r="TNE1" s="6"/>
      <c r="TNF1" s="6"/>
      <c r="TNG1" s="6"/>
      <c r="TNH1" s="6"/>
      <c r="TNI1" s="6"/>
      <c r="TNJ1" s="6"/>
      <c r="TNK1" s="6"/>
      <c r="TNL1" s="6"/>
      <c r="TNM1" s="6"/>
      <c r="TNN1" s="6"/>
      <c r="TNO1" s="6"/>
      <c r="TNP1" s="6"/>
      <c r="TNQ1" s="6"/>
      <c r="TNR1" s="6"/>
      <c r="TNS1" s="6"/>
      <c r="TNT1" s="6"/>
      <c r="TNU1" s="6"/>
      <c r="TNV1" s="6"/>
      <c r="TNW1" s="6"/>
      <c r="TNX1" s="6"/>
      <c r="TNY1" s="6"/>
      <c r="TNZ1" s="6"/>
      <c r="TOA1" s="6"/>
      <c r="TOB1" s="6"/>
      <c r="TOC1" s="6"/>
      <c r="TOD1" s="6"/>
      <c r="TOE1" s="6"/>
      <c r="TOF1" s="6"/>
      <c r="TOG1" s="6"/>
      <c r="TOH1" s="6"/>
      <c r="TOI1" s="6"/>
      <c r="TOJ1" s="6"/>
      <c r="TOK1" s="6"/>
      <c r="TOL1" s="6"/>
      <c r="TOM1" s="6"/>
      <c r="TON1" s="6"/>
      <c r="TOO1" s="6"/>
      <c r="TOP1" s="6"/>
      <c r="TOQ1" s="6"/>
      <c r="TOR1" s="6"/>
      <c r="TOS1" s="6"/>
      <c r="TOT1" s="6"/>
      <c r="TOU1" s="6"/>
      <c r="TOV1" s="6"/>
      <c r="TOW1" s="6"/>
      <c r="TOX1" s="6"/>
      <c r="TOY1" s="6"/>
      <c r="TOZ1" s="6"/>
      <c r="TPA1" s="6"/>
      <c r="TPB1" s="6"/>
      <c r="TPC1" s="6"/>
      <c r="TPD1" s="6"/>
      <c r="TPE1" s="6"/>
      <c r="TPF1" s="6"/>
      <c r="TPG1" s="6"/>
      <c r="TPH1" s="6"/>
      <c r="TPI1" s="6"/>
      <c r="TPJ1" s="6"/>
      <c r="TPK1" s="6"/>
      <c r="TPL1" s="6"/>
      <c r="TPM1" s="6"/>
      <c r="TPN1" s="6"/>
      <c r="TPO1" s="6"/>
      <c r="TPP1" s="6"/>
      <c r="TPQ1" s="6"/>
      <c r="TPR1" s="6"/>
      <c r="TPS1" s="6"/>
      <c r="TPT1" s="6"/>
      <c r="TPU1" s="6"/>
      <c r="TPV1" s="6"/>
      <c r="TPW1" s="6"/>
      <c r="TPX1" s="6"/>
      <c r="TPY1" s="6"/>
      <c r="TPZ1" s="6"/>
      <c r="TQA1" s="6"/>
      <c r="TQB1" s="6"/>
      <c r="TQC1" s="6"/>
      <c r="TQD1" s="6"/>
      <c r="TQE1" s="6"/>
      <c r="TQF1" s="6"/>
      <c r="TQG1" s="6"/>
      <c r="TQH1" s="6"/>
      <c r="TQI1" s="6"/>
      <c r="TQJ1" s="6"/>
      <c r="TQK1" s="6"/>
      <c r="TQL1" s="6"/>
      <c r="TQM1" s="6"/>
      <c r="TQN1" s="6"/>
      <c r="TQO1" s="6"/>
      <c r="TQP1" s="6"/>
      <c r="TQQ1" s="6"/>
      <c r="TQR1" s="6"/>
      <c r="TQS1" s="6"/>
      <c r="TQT1" s="6"/>
      <c r="TQU1" s="6"/>
      <c r="TQV1" s="6"/>
      <c r="TQW1" s="6"/>
      <c r="TQX1" s="6"/>
      <c r="TQY1" s="6"/>
      <c r="TQZ1" s="6"/>
      <c r="TRA1" s="6"/>
      <c r="TRB1" s="6"/>
      <c r="TRC1" s="6"/>
      <c r="TRD1" s="6"/>
      <c r="TRE1" s="6"/>
      <c r="TRF1" s="6"/>
      <c r="TRG1" s="6"/>
      <c r="TRH1" s="6"/>
      <c r="TRI1" s="6"/>
      <c r="TRJ1" s="6"/>
      <c r="TRK1" s="6"/>
      <c r="TRL1" s="6"/>
      <c r="TRM1" s="6"/>
      <c r="TRN1" s="6"/>
      <c r="TRO1" s="6"/>
      <c r="TRP1" s="6"/>
      <c r="TRQ1" s="6"/>
      <c r="TRR1" s="6"/>
      <c r="TRS1" s="6"/>
      <c r="TRT1" s="6"/>
      <c r="TRU1" s="6"/>
      <c r="TRV1" s="6"/>
      <c r="TRW1" s="6"/>
      <c r="TRX1" s="6"/>
      <c r="TRY1" s="6"/>
      <c r="TRZ1" s="6"/>
      <c r="TSA1" s="6"/>
      <c r="TSB1" s="6"/>
      <c r="TSC1" s="6"/>
      <c r="TSD1" s="6"/>
      <c r="TSE1" s="6"/>
      <c r="TSF1" s="6"/>
      <c r="TSG1" s="6"/>
      <c r="TSH1" s="6"/>
      <c r="TSI1" s="6"/>
      <c r="TSJ1" s="6"/>
      <c r="TSK1" s="6"/>
      <c r="TSL1" s="6"/>
      <c r="TSM1" s="6"/>
      <c r="TSN1" s="6"/>
      <c r="TSO1" s="6"/>
      <c r="TSP1" s="6"/>
      <c r="TSQ1" s="6"/>
      <c r="TSR1" s="6"/>
      <c r="TSS1" s="6"/>
      <c r="TST1" s="6"/>
      <c r="TSU1" s="6"/>
      <c r="TSV1" s="6"/>
      <c r="TSW1" s="6"/>
      <c r="TSX1" s="6"/>
      <c r="TSY1" s="6"/>
      <c r="TSZ1" s="6"/>
      <c r="TTA1" s="6"/>
      <c r="TTB1" s="6"/>
      <c r="TTC1" s="6"/>
      <c r="TTD1" s="6"/>
      <c r="TTE1" s="6"/>
      <c r="TTF1" s="6"/>
      <c r="TTG1" s="6"/>
      <c r="TTH1" s="6"/>
      <c r="TTI1" s="6"/>
      <c r="TTJ1" s="6"/>
      <c r="TTK1" s="6"/>
      <c r="TTL1" s="6"/>
      <c r="TTM1" s="6"/>
      <c r="TTN1" s="6"/>
      <c r="TTO1" s="6"/>
      <c r="TTP1" s="6"/>
      <c r="TTQ1" s="6"/>
      <c r="TTR1" s="6"/>
      <c r="TTS1" s="6"/>
      <c r="TTT1" s="6"/>
      <c r="TTU1" s="6"/>
      <c r="TTV1" s="6"/>
      <c r="TTW1" s="6"/>
      <c r="TTX1" s="6"/>
      <c r="TTY1" s="6"/>
      <c r="TTZ1" s="6"/>
      <c r="TUA1" s="6"/>
      <c r="TUB1" s="6"/>
      <c r="TUC1" s="6"/>
      <c r="TUD1" s="6"/>
      <c r="TUE1" s="6"/>
      <c r="TUF1" s="6"/>
      <c r="TUG1" s="6"/>
      <c r="TUH1" s="6"/>
      <c r="TUI1" s="6"/>
      <c r="TUJ1" s="6"/>
      <c r="TUK1" s="6"/>
      <c r="TUL1" s="6"/>
      <c r="TUM1" s="6"/>
      <c r="TUN1" s="6"/>
      <c r="TUO1" s="6"/>
      <c r="TUP1" s="6"/>
      <c r="TUQ1" s="6"/>
      <c r="TUR1" s="6"/>
      <c r="TUS1" s="6"/>
      <c r="TUT1" s="6"/>
      <c r="TUU1" s="6"/>
      <c r="TUV1" s="6"/>
      <c r="TUW1" s="6"/>
      <c r="TUX1" s="6"/>
      <c r="TUY1" s="6"/>
      <c r="TUZ1" s="6"/>
      <c r="TVA1" s="6"/>
      <c r="TVB1" s="6"/>
      <c r="TVC1" s="6"/>
      <c r="TVD1" s="6"/>
      <c r="TVE1" s="6"/>
      <c r="TVF1" s="6"/>
      <c r="TVG1" s="6"/>
      <c r="TVH1" s="6"/>
      <c r="TVI1" s="6"/>
      <c r="TVJ1" s="6"/>
      <c r="TVK1" s="6"/>
      <c r="TVL1" s="6"/>
      <c r="TVM1" s="6"/>
      <c r="TVN1" s="6"/>
      <c r="TVO1" s="6"/>
      <c r="TVP1" s="6"/>
      <c r="TVQ1" s="6"/>
      <c r="TVR1" s="6"/>
      <c r="TVS1" s="6"/>
      <c r="TVT1" s="6"/>
      <c r="TVU1" s="6"/>
      <c r="TVV1" s="6"/>
      <c r="TVW1" s="6"/>
      <c r="TVX1" s="6"/>
      <c r="TVY1" s="6"/>
      <c r="TVZ1" s="6"/>
      <c r="TWA1" s="6"/>
      <c r="TWB1" s="6"/>
      <c r="TWC1" s="6"/>
      <c r="TWD1" s="6"/>
      <c r="TWE1" s="6"/>
      <c r="TWF1" s="6"/>
      <c r="TWG1" s="6"/>
      <c r="TWH1" s="6"/>
      <c r="TWI1" s="6"/>
      <c r="TWJ1" s="6"/>
      <c r="TWK1" s="6"/>
      <c r="TWL1" s="6"/>
      <c r="TWM1" s="6"/>
      <c r="TWN1" s="6"/>
      <c r="TWO1" s="6"/>
      <c r="TWP1" s="6"/>
      <c r="TWQ1" s="6"/>
      <c r="TWR1" s="6"/>
      <c r="TWS1" s="6"/>
      <c r="TWT1" s="6"/>
      <c r="TWU1" s="6"/>
      <c r="TWV1" s="6"/>
      <c r="TWW1" s="6"/>
      <c r="TWX1" s="6"/>
      <c r="TWY1" s="6"/>
      <c r="TWZ1" s="6"/>
      <c r="TXA1" s="6"/>
      <c r="TXB1" s="6"/>
      <c r="TXC1" s="6"/>
      <c r="TXD1" s="6"/>
      <c r="TXE1" s="6"/>
      <c r="TXF1" s="6"/>
      <c r="TXG1" s="6"/>
      <c r="TXH1" s="6"/>
      <c r="TXI1" s="6"/>
      <c r="TXJ1" s="6"/>
      <c r="TXK1" s="6"/>
      <c r="TXL1" s="6"/>
      <c r="TXM1" s="6"/>
      <c r="TXN1" s="6"/>
      <c r="TXO1" s="6"/>
      <c r="TXP1" s="6"/>
      <c r="TXQ1" s="6"/>
      <c r="TXR1" s="6"/>
      <c r="TXS1" s="6"/>
      <c r="TXT1" s="6"/>
      <c r="TXU1" s="6"/>
      <c r="TXV1" s="6"/>
      <c r="TXW1" s="6"/>
      <c r="TXX1" s="6"/>
      <c r="TXY1" s="6"/>
      <c r="TXZ1" s="6"/>
      <c r="TYA1" s="6"/>
      <c r="TYB1" s="6"/>
      <c r="TYC1" s="6"/>
      <c r="TYD1" s="6"/>
      <c r="TYE1" s="6"/>
      <c r="TYF1" s="6"/>
      <c r="TYG1" s="6"/>
      <c r="TYH1" s="6"/>
      <c r="TYI1" s="6"/>
      <c r="TYJ1" s="6"/>
      <c r="TYK1" s="6"/>
      <c r="TYL1" s="6"/>
      <c r="TYM1" s="6"/>
      <c r="TYN1" s="6"/>
      <c r="TYO1" s="6"/>
      <c r="TYP1" s="6"/>
      <c r="TYQ1" s="6"/>
      <c r="TYR1" s="6"/>
      <c r="TYS1" s="6"/>
      <c r="TYT1" s="6"/>
      <c r="TYU1" s="6"/>
      <c r="TYV1" s="6"/>
      <c r="TYW1" s="6"/>
      <c r="TYX1" s="6"/>
      <c r="TYY1" s="6"/>
      <c r="TYZ1" s="6"/>
      <c r="TZA1" s="6"/>
      <c r="TZB1" s="6"/>
      <c r="TZC1" s="6"/>
      <c r="TZD1" s="6"/>
      <c r="TZE1" s="6"/>
      <c r="TZF1" s="6"/>
      <c r="TZG1" s="6"/>
      <c r="TZH1" s="6"/>
      <c r="TZI1" s="6"/>
      <c r="TZJ1" s="6"/>
      <c r="TZK1" s="6"/>
      <c r="TZL1" s="6"/>
      <c r="TZM1" s="6"/>
      <c r="TZN1" s="6"/>
      <c r="TZO1" s="6"/>
      <c r="TZP1" s="6"/>
      <c r="TZQ1" s="6"/>
      <c r="TZR1" s="6"/>
      <c r="TZS1" s="6"/>
      <c r="TZT1" s="6"/>
      <c r="TZU1" s="6"/>
      <c r="TZV1" s="6"/>
      <c r="TZW1" s="6"/>
      <c r="TZX1" s="6"/>
      <c r="TZY1" s="6"/>
      <c r="TZZ1" s="6"/>
      <c r="UAA1" s="6"/>
      <c r="UAB1" s="6"/>
      <c r="UAC1" s="6"/>
      <c r="UAD1" s="6"/>
      <c r="UAE1" s="6"/>
      <c r="UAF1" s="6"/>
      <c r="UAG1" s="6"/>
      <c r="UAH1" s="6"/>
      <c r="UAI1" s="6"/>
      <c r="UAJ1" s="6"/>
      <c r="UAK1" s="6"/>
      <c r="UAL1" s="6"/>
      <c r="UAM1" s="6"/>
      <c r="UAN1" s="6"/>
      <c r="UAO1" s="6"/>
      <c r="UAP1" s="6"/>
      <c r="UAQ1" s="6"/>
      <c r="UAR1" s="6"/>
      <c r="UAS1" s="6"/>
      <c r="UAT1" s="6"/>
      <c r="UAU1" s="6"/>
      <c r="UAV1" s="6"/>
      <c r="UAW1" s="6"/>
      <c r="UAX1" s="6"/>
      <c r="UAY1" s="6"/>
      <c r="UAZ1" s="6"/>
      <c r="UBA1" s="6"/>
      <c r="UBB1" s="6"/>
      <c r="UBC1" s="6"/>
      <c r="UBD1" s="6"/>
      <c r="UBE1" s="6"/>
      <c r="UBF1" s="6"/>
      <c r="UBG1" s="6"/>
      <c r="UBH1" s="6"/>
      <c r="UBI1" s="6"/>
      <c r="UBJ1" s="6"/>
      <c r="UBK1" s="6"/>
      <c r="UBL1" s="6"/>
      <c r="UBM1" s="6"/>
      <c r="UBN1" s="6"/>
      <c r="UBO1" s="6"/>
      <c r="UBP1" s="6"/>
      <c r="UBQ1" s="6"/>
      <c r="UBR1" s="6"/>
      <c r="UBS1" s="6"/>
      <c r="UBT1" s="6"/>
      <c r="UBU1" s="6"/>
      <c r="UBV1" s="6"/>
      <c r="UBW1" s="6"/>
      <c r="UBX1" s="6"/>
      <c r="UBY1" s="6"/>
      <c r="UBZ1" s="6"/>
      <c r="UCA1" s="6"/>
      <c r="UCB1" s="6"/>
      <c r="UCC1" s="6"/>
      <c r="UCD1" s="6"/>
      <c r="UCE1" s="6"/>
      <c r="UCF1" s="6"/>
      <c r="UCG1" s="6"/>
      <c r="UCH1" s="6"/>
      <c r="UCI1" s="6"/>
      <c r="UCJ1" s="6"/>
      <c r="UCK1" s="6"/>
      <c r="UCL1" s="6"/>
      <c r="UCM1" s="6"/>
      <c r="UCN1" s="6"/>
      <c r="UCO1" s="6"/>
      <c r="UCP1" s="6"/>
      <c r="UCQ1" s="6"/>
      <c r="UCR1" s="6"/>
      <c r="UCS1" s="6"/>
      <c r="UCT1" s="6"/>
      <c r="UCU1" s="6"/>
      <c r="UCV1" s="6"/>
      <c r="UCW1" s="6"/>
      <c r="UCX1" s="6"/>
      <c r="UCY1" s="6"/>
      <c r="UCZ1" s="6"/>
      <c r="UDA1" s="6"/>
      <c r="UDB1" s="6"/>
      <c r="UDC1" s="6"/>
      <c r="UDD1" s="6"/>
      <c r="UDE1" s="6"/>
      <c r="UDF1" s="6"/>
      <c r="UDG1" s="6"/>
      <c r="UDH1" s="6"/>
      <c r="UDI1" s="6"/>
      <c r="UDJ1" s="6"/>
      <c r="UDK1" s="6"/>
      <c r="UDL1" s="6"/>
      <c r="UDM1" s="6"/>
      <c r="UDN1" s="6"/>
      <c r="UDO1" s="6"/>
      <c r="UDP1" s="6"/>
      <c r="UDQ1" s="6"/>
      <c r="UDR1" s="6"/>
      <c r="UDS1" s="6"/>
      <c r="UDT1" s="6"/>
      <c r="UDU1" s="6"/>
      <c r="UDV1" s="6"/>
      <c r="UDW1" s="6"/>
      <c r="UDX1" s="6"/>
      <c r="UDY1" s="6"/>
      <c r="UDZ1" s="6"/>
      <c r="UEA1" s="6"/>
      <c r="UEB1" s="6"/>
      <c r="UEC1" s="6"/>
      <c r="UED1" s="6"/>
      <c r="UEE1" s="6"/>
      <c r="UEF1" s="6"/>
      <c r="UEG1" s="6"/>
      <c r="UEH1" s="6"/>
      <c r="UEI1" s="6"/>
      <c r="UEJ1" s="6"/>
      <c r="UEK1" s="6"/>
      <c r="UEL1" s="6"/>
      <c r="UEM1" s="6"/>
      <c r="UEN1" s="6"/>
      <c r="UEO1" s="6"/>
      <c r="UEP1" s="6"/>
      <c r="UEQ1" s="6"/>
      <c r="UER1" s="6"/>
      <c r="UES1" s="6"/>
      <c r="UET1" s="6"/>
      <c r="UEU1" s="6"/>
      <c r="UEV1" s="6"/>
      <c r="UEW1" s="6"/>
      <c r="UEX1" s="6"/>
      <c r="UEY1" s="6"/>
      <c r="UEZ1" s="6"/>
      <c r="UFA1" s="6"/>
      <c r="UFB1" s="6"/>
      <c r="UFC1" s="6"/>
      <c r="UFD1" s="6"/>
      <c r="UFE1" s="6"/>
      <c r="UFF1" s="6"/>
      <c r="UFG1" s="6"/>
      <c r="UFH1" s="6"/>
      <c r="UFI1" s="6"/>
      <c r="UFJ1" s="6"/>
      <c r="UFK1" s="6"/>
      <c r="UFL1" s="6"/>
      <c r="UFM1" s="6"/>
      <c r="UFN1" s="6"/>
      <c r="UFO1" s="6"/>
      <c r="UFP1" s="6"/>
      <c r="UFQ1" s="6"/>
      <c r="UFR1" s="6"/>
      <c r="UFS1" s="6"/>
      <c r="UFT1" s="6"/>
      <c r="UFU1" s="6"/>
      <c r="UFV1" s="6"/>
      <c r="UFW1" s="6"/>
      <c r="UFX1" s="6"/>
      <c r="UFY1" s="6"/>
      <c r="UFZ1" s="6"/>
      <c r="UGA1" s="6"/>
      <c r="UGB1" s="6"/>
      <c r="UGC1" s="6"/>
      <c r="UGD1" s="6"/>
      <c r="UGE1" s="6"/>
      <c r="UGF1" s="6"/>
      <c r="UGG1" s="6"/>
      <c r="UGH1" s="6"/>
      <c r="UGI1" s="6"/>
      <c r="UGJ1" s="6"/>
      <c r="UGK1" s="6"/>
      <c r="UGL1" s="6"/>
      <c r="UGM1" s="6"/>
      <c r="UGN1" s="6"/>
      <c r="UGO1" s="6"/>
      <c r="UGP1" s="6"/>
      <c r="UGQ1" s="6"/>
      <c r="UGR1" s="6"/>
      <c r="UGS1" s="6"/>
      <c r="UGT1" s="6"/>
      <c r="UGU1" s="6"/>
      <c r="UGV1" s="6"/>
      <c r="UGW1" s="6"/>
      <c r="UGX1" s="6"/>
      <c r="UGY1" s="6"/>
      <c r="UGZ1" s="6"/>
      <c r="UHA1" s="6"/>
      <c r="UHB1" s="6"/>
      <c r="UHC1" s="6"/>
      <c r="UHD1" s="6"/>
      <c r="UHE1" s="6"/>
      <c r="UHF1" s="6"/>
      <c r="UHG1" s="6"/>
      <c r="UHH1" s="6"/>
      <c r="UHI1" s="6"/>
      <c r="UHJ1" s="6"/>
      <c r="UHK1" s="6"/>
      <c r="UHL1" s="6"/>
      <c r="UHM1" s="6"/>
      <c r="UHN1" s="6"/>
      <c r="UHO1" s="6"/>
      <c r="UHP1" s="6"/>
      <c r="UHQ1" s="6"/>
      <c r="UHR1" s="6"/>
      <c r="UHS1" s="6"/>
      <c r="UHT1" s="6"/>
      <c r="UHU1" s="6"/>
      <c r="UHV1" s="6"/>
      <c r="UHW1" s="6"/>
      <c r="UHX1" s="6"/>
      <c r="UHY1" s="6"/>
      <c r="UHZ1" s="6"/>
      <c r="UIA1" s="6"/>
      <c r="UIB1" s="6"/>
      <c r="UIC1" s="6"/>
      <c r="UID1" s="6"/>
      <c r="UIE1" s="6"/>
      <c r="UIF1" s="6"/>
      <c r="UIG1" s="6"/>
      <c r="UIH1" s="6"/>
      <c r="UII1" s="6"/>
      <c r="UIJ1" s="6"/>
      <c r="UIK1" s="6"/>
      <c r="UIL1" s="6"/>
      <c r="UIM1" s="6"/>
      <c r="UIN1" s="6"/>
      <c r="UIO1" s="6"/>
      <c r="UIP1" s="6"/>
      <c r="UIQ1" s="6"/>
      <c r="UIR1" s="6"/>
      <c r="UIS1" s="6"/>
      <c r="UIT1" s="6"/>
      <c r="UIU1" s="6"/>
      <c r="UIV1" s="6"/>
      <c r="UIW1" s="6"/>
      <c r="UIX1" s="6"/>
      <c r="UIY1" s="6"/>
      <c r="UIZ1" s="6"/>
      <c r="UJA1" s="6"/>
      <c r="UJB1" s="6"/>
      <c r="UJC1" s="6"/>
      <c r="UJD1" s="6"/>
      <c r="UJE1" s="6"/>
      <c r="UJF1" s="6"/>
      <c r="UJG1" s="6"/>
      <c r="UJH1" s="6"/>
      <c r="UJI1" s="6"/>
      <c r="UJJ1" s="6"/>
      <c r="UJK1" s="6"/>
      <c r="UJL1" s="6"/>
      <c r="UJM1" s="6"/>
      <c r="UJN1" s="6"/>
      <c r="UJO1" s="6"/>
      <c r="UJP1" s="6"/>
      <c r="UJQ1" s="6"/>
      <c r="UJR1" s="6"/>
      <c r="UJS1" s="6"/>
      <c r="UJT1" s="6"/>
      <c r="UJU1" s="6"/>
      <c r="UJV1" s="6"/>
      <c r="UJW1" s="6"/>
      <c r="UJX1" s="6"/>
      <c r="UJY1" s="6"/>
      <c r="UJZ1" s="6"/>
      <c r="UKA1" s="6"/>
      <c r="UKB1" s="6"/>
      <c r="UKC1" s="6"/>
      <c r="UKD1" s="6"/>
      <c r="UKE1" s="6"/>
      <c r="UKF1" s="6"/>
      <c r="UKG1" s="6"/>
      <c r="UKH1" s="6"/>
      <c r="UKI1" s="6"/>
      <c r="UKJ1" s="6"/>
      <c r="UKK1" s="6"/>
      <c r="UKL1" s="6"/>
      <c r="UKM1" s="6"/>
      <c r="UKN1" s="6"/>
      <c r="UKO1" s="6"/>
      <c r="UKP1" s="6"/>
      <c r="UKQ1" s="6"/>
      <c r="UKR1" s="6"/>
      <c r="UKS1" s="6"/>
      <c r="UKT1" s="6"/>
      <c r="UKU1" s="6"/>
      <c r="UKV1" s="6"/>
      <c r="UKW1" s="6"/>
      <c r="UKX1" s="6"/>
      <c r="UKY1" s="6"/>
      <c r="UKZ1" s="6"/>
      <c r="ULA1" s="6"/>
      <c r="ULB1" s="6"/>
      <c r="ULC1" s="6"/>
      <c r="ULD1" s="6"/>
      <c r="ULE1" s="6"/>
      <c r="ULF1" s="6"/>
      <c r="ULG1" s="6"/>
      <c r="ULH1" s="6"/>
      <c r="ULI1" s="6"/>
      <c r="ULJ1" s="6"/>
      <c r="ULK1" s="6"/>
      <c r="ULL1" s="6"/>
      <c r="ULM1" s="6"/>
      <c r="ULN1" s="6"/>
      <c r="ULO1" s="6"/>
      <c r="ULP1" s="6"/>
      <c r="ULQ1" s="6"/>
      <c r="ULR1" s="6"/>
      <c r="ULS1" s="6"/>
      <c r="ULT1" s="6"/>
      <c r="ULU1" s="6"/>
      <c r="ULV1" s="6"/>
      <c r="ULW1" s="6"/>
      <c r="ULX1" s="6"/>
      <c r="ULY1" s="6"/>
      <c r="ULZ1" s="6"/>
      <c r="UMA1" s="6"/>
      <c r="UMB1" s="6"/>
      <c r="UMC1" s="6"/>
      <c r="UMD1" s="6"/>
      <c r="UME1" s="6"/>
      <c r="UMF1" s="6"/>
      <c r="UMG1" s="6"/>
      <c r="UMH1" s="6"/>
      <c r="UMI1" s="6"/>
      <c r="UMJ1" s="6"/>
      <c r="UMK1" s="6"/>
      <c r="UML1" s="6"/>
      <c r="UMM1" s="6"/>
      <c r="UMN1" s="6"/>
      <c r="UMO1" s="6"/>
      <c r="UMP1" s="6"/>
      <c r="UMQ1" s="6"/>
      <c r="UMR1" s="6"/>
      <c r="UMS1" s="6"/>
      <c r="UMT1" s="6"/>
      <c r="UMU1" s="6"/>
      <c r="UMV1" s="6"/>
      <c r="UMW1" s="6"/>
      <c r="UMX1" s="6"/>
      <c r="UMY1" s="6"/>
      <c r="UMZ1" s="6"/>
      <c r="UNA1" s="6"/>
      <c r="UNB1" s="6"/>
      <c r="UNC1" s="6"/>
      <c r="UND1" s="6"/>
      <c r="UNE1" s="6"/>
      <c r="UNF1" s="6"/>
      <c r="UNG1" s="6"/>
      <c r="UNH1" s="6"/>
      <c r="UNI1" s="6"/>
      <c r="UNJ1" s="6"/>
      <c r="UNK1" s="6"/>
      <c r="UNL1" s="6"/>
      <c r="UNM1" s="6"/>
      <c r="UNN1" s="6"/>
      <c r="UNO1" s="6"/>
      <c r="UNP1" s="6"/>
      <c r="UNQ1" s="6"/>
      <c r="UNR1" s="6"/>
      <c r="UNS1" s="6"/>
      <c r="UNT1" s="6"/>
      <c r="UNU1" s="6"/>
      <c r="UNV1" s="6"/>
      <c r="UNW1" s="6"/>
      <c r="UNX1" s="6"/>
      <c r="UNY1" s="6"/>
      <c r="UNZ1" s="6"/>
      <c r="UOA1" s="6"/>
      <c r="UOB1" s="6"/>
      <c r="UOC1" s="6"/>
      <c r="UOD1" s="6"/>
      <c r="UOE1" s="6"/>
      <c r="UOF1" s="6"/>
      <c r="UOG1" s="6"/>
      <c r="UOH1" s="6"/>
      <c r="UOI1" s="6"/>
      <c r="UOJ1" s="6"/>
      <c r="UOK1" s="6"/>
      <c r="UOL1" s="6"/>
      <c r="UOM1" s="6"/>
      <c r="UON1" s="6"/>
      <c r="UOO1" s="6"/>
      <c r="UOP1" s="6"/>
      <c r="UOQ1" s="6"/>
      <c r="UOR1" s="6"/>
      <c r="UOS1" s="6"/>
      <c r="UOT1" s="6"/>
      <c r="UOU1" s="6"/>
      <c r="UOV1" s="6"/>
      <c r="UOW1" s="6"/>
      <c r="UOX1" s="6"/>
      <c r="UOY1" s="6"/>
      <c r="UOZ1" s="6"/>
      <c r="UPA1" s="6"/>
      <c r="UPB1" s="6"/>
      <c r="UPC1" s="6"/>
      <c r="UPD1" s="6"/>
      <c r="UPE1" s="6"/>
      <c r="UPF1" s="6"/>
      <c r="UPG1" s="6"/>
      <c r="UPH1" s="6"/>
      <c r="UPI1" s="6"/>
      <c r="UPJ1" s="6"/>
      <c r="UPK1" s="6"/>
      <c r="UPL1" s="6"/>
      <c r="UPM1" s="6"/>
      <c r="UPN1" s="6"/>
      <c r="UPO1" s="6"/>
      <c r="UPP1" s="6"/>
      <c r="UPQ1" s="6"/>
      <c r="UPR1" s="6"/>
      <c r="UPS1" s="6"/>
      <c r="UPT1" s="6"/>
      <c r="UPU1" s="6"/>
      <c r="UPV1" s="6"/>
      <c r="UPW1" s="6"/>
      <c r="UPX1" s="6"/>
      <c r="UPY1" s="6"/>
      <c r="UPZ1" s="6"/>
      <c r="UQA1" s="6"/>
      <c r="UQB1" s="6"/>
      <c r="UQC1" s="6"/>
      <c r="UQD1" s="6"/>
      <c r="UQE1" s="6"/>
      <c r="UQF1" s="6"/>
      <c r="UQG1" s="6"/>
      <c r="UQH1" s="6"/>
      <c r="UQI1" s="6"/>
      <c r="UQJ1" s="6"/>
      <c r="UQK1" s="6"/>
      <c r="UQL1" s="6"/>
      <c r="UQM1" s="6"/>
      <c r="UQN1" s="6"/>
      <c r="UQO1" s="6"/>
      <c r="UQP1" s="6"/>
      <c r="UQQ1" s="6"/>
      <c r="UQR1" s="6"/>
      <c r="UQS1" s="6"/>
      <c r="UQT1" s="6"/>
      <c r="UQU1" s="6"/>
      <c r="UQV1" s="6"/>
      <c r="UQW1" s="6"/>
      <c r="UQX1" s="6"/>
      <c r="UQY1" s="6"/>
      <c r="UQZ1" s="6"/>
      <c r="URA1" s="6"/>
      <c r="URB1" s="6"/>
      <c r="URC1" s="6"/>
      <c r="URD1" s="6"/>
      <c r="URE1" s="6"/>
      <c r="URF1" s="6"/>
      <c r="URG1" s="6"/>
      <c r="URH1" s="6"/>
      <c r="URI1" s="6"/>
      <c r="URJ1" s="6"/>
      <c r="URK1" s="6"/>
      <c r="URL1" s="6"/>
      <c r="URM1" s="6"/>
      <c r="URN1" s="6"/>
      <c r="URO1" s="6"/>
      <c r="URP1" s="6"/>
      <c r="URQ1" s="6"/>
      <c r="URR1" s="6"/>
      <c r="URS1" s="6"/>
      <c r="URT1" s="6"/>
      <c r="URU1" s="6"/>
      <c r="URV1" s="6"/>
      <c r="URW1" s="6"/>
      <c r="URX1" s="6"/>
      <c r="URY1" s="6"/>
      <c r="URZ1" s="6"/>
      <c r="USA1" s="6"/>
      <c r="USB1" s="6"/>
      <c r="USC1" s="6"/>
      <c r="USD1" s="6"/>
      <c r="USE1" s="6"/>
      <c r="USF1" s="6"/>
      <c r="USG1" s="6"/>
      <c r="USH1" s="6"/>
      <c r="USI1" s="6"/>
      <c r="USJ1" s="6"/>
      <c r="USK1" s="6"/>
      <c r="USL1" s="6"/>
      <c r="USM1" s="6"/>
      <c r="USN1" s="6"/>
      <c r="USO1" s="6"/>
      <c r="USP1" s="6"/>
      <c r="USQ1" s="6"/>
      <c r="USR1" s="6"/>
      <c r="USS1" s="6"/>
      <c r="UST1" s="6"/>
      <c r="USU1" s="6"/>
      <c r="USV1" s="6"/>
      <c r="USW1" s="6"/>
      <c r="USX1" s="6"/>
      <c r="USY1" s="6"/>
      <c r="USZ1" s="6"/>
      <c r="UTA1" s="6"/>
      <c r="UTB1" s="6"/>
      <c r="UTC1" s="6"/>
      <c r="UTD1" s="6"/>
      <c r="UTE1" s="6"/>
      <c r="UTF1" s="6"/>
      <c r="UTG1" s="6"/>
      <c r="UTH1" s="6"/>
      <c r="UTI1" s="6"/>
      <c r="UTJ1" s="6"/>
      <c r="UTK1" s="6"/>
      <c r="UTL1" s="6"/>
      <c r="UTM1" s="6"/>
      <c r="UTN1" s="6"/>
      <c r="UTO1" s="6"/>
      <c r="UTP1" s="6"/>
      <c r="UTQ1" s="6"/>
      <c r="UTR1" s="6"/>
      <c r="UTS1" s="6"/>
      <c r="UTT1" s="6"/>
      <c r="UTU1" s="6"/>
      <c r="UTV1" s="6"/>
      <c r="UTW1" s="6"/>
      <c r="UTX1" s="6"/>
      <c r="UTY1" s="6"/>
      <c r="UTZ1" s="6"/>
      <c r="UUA1" s="6"/>
      <c r="UUB1" s="6"/>
      <c r="UUC1" s="6"/>
      <c r="UUD1" s="6"/>
      <c r="UUE1" s="6"/>
      <c r="UUF1" s="6"/>
      <c r="UUG1" s="6"/>
      <c r="UUH1" s="6"/>
      <c r="UUI1" s="6"/>
      <c r="UUJ1" s="6"/>
      <c r="UUK1" s="6"/>
      <c r="UUL1" s="6"/>
      <c r="UUM1" s="6"/>
      <c r="UUN1" s="6"/>
      <c r="UUO1" s="6"/>
      <c r="UUP1" s="6"/>
      <c r="UUQ1" s="6"/>
      <c r="UUR1" s="6"/>
      <c r="UUS1" s="6"/>
      <c r="UUT1" s="6"/>
      <c r="UUU1" s="6"/>
      <c r="UUV1" s="6"/>
      <c r="UUW1" s="6"/>
      <c r="UUX1" s="6"/>
      <c r="UUY1" s="6"/>
      <c r="UUZ1" s="6"/>
      <c r="UVA1" s="6"/>
      <c r="UVB1" s="6"/>
      <c r="UVC1" s="6"/>
      <c r="UVD1" s="6"/>
      <c r="UVE1" s="6"/>
      <c r="UVF1" s="6"/>
      <c r="UVG1" s="6"/>
      <c r="UVH1" s="6"/>
      <c r="UVI1" s="6"/>
      <c r="UVJ1" s="6"/>
      <c r="UVK1" s="6"/>
      <c r="UVL1" s="6"/>
      <c r="UVM1" s="6"/>
      <c r="UVN1" s="6"/>
      <c r="UVO1" s="6"/>
      <c r="UVP1" s="6"/>
      <c r="UVQ1" s="6"/>
      <c r="UVR1" s="6"/>
      <c r="UVS1" s="6"/>
      <c r="UVT1" s="6"/>
      <c r="UVU1" s="6"/>
      <c r="UVV1" s="6"/>
      <c r="UVW1" s="6"/>
      <c r="UVX1" s="6"/>
      <c r="UVY1" s="6"/>
      <c r="UVZ1" s="6"/>
      <c r="UWA1" s="6"/>
      <c r="UWB1" s="6"/>
      <c r="UWC1" s="6"/>
      <c r="UWD1" s="6"/>
      <c r="UWE1" s="6"/>
      <c r="UWF1" s="6"/>
      <c r="UWG1" s="6"/>
      <c r="UWH1" s="6"/>
      <c r="UWI1" s="6"/>
      <c r="UWJ1" s="6"/>
      <c r="UWK1" s="6"/>
      <c r="UWL1" s="6"/>
      <c r="UWM1" s="6"/>
      <c r="UWN1" s="6"/>
      <c r="UWO1" s="6"/>
      <c r="UWP1" s="6"/>
      <c r="UWQ1" s="6"/>
      <c r="UWR1" s="6"/>
      <c r="UWS1" s="6"/>
      <c r="UWT1" s="6"/>
      <c r="UWU1" s="6"/>
      <c r="UWV1" s="6"/>
      <c r="UWW1" s="6"/>
      <c r="UWX1" s="6"/>
      <c r="UWY1" s="6"/>
      <c r="UWZ1" s="6"/>
      <c r="UXA1" s="6"/>
      <c r="UXB1" s="6"/>
      <c r="UXC1" s="6"/>
      <c r="UXD1" s="6"/>
      <c r="UXE1" s="6"/>
      <c r="UXF1" s="6"/>
      <c r="UXG1" s="6"/>
      <c r="UXH1" s="6"/>
      <c r="UXI1" s="6"/>
      <c r="UXJ1" s="6"/>
      <c r="UXK1" s="6"/>
      <c r="UXL1" s="6"/>
      <c r="UXM1" s="6"/>
      <c r="UXN1" s="6"/>
      <c r="UXO1" s="6"/>
      <c r="UXP1" s="6"/>
      <c r="UXQ1" s="6"/>
      <c r="UXR1" s="6"/>
      <c r="UXS1" s="6"/>
      <c r="UXT1" s="6"/>
      <c r="UXU1" s="6"/>
      <c r="UXV1" s="6"/>
      <c r="UXW1" s="6"/>
      <c r="UXX1" s="6"/>
      <c r="UXY1" s="6"/>
      <c r="UXZ1" s="6"/>
      <c r="UYA1" s="6"/>
      <c r="UYB1" s="6"/>
      <c r="UYC1" s="6"/>
      <c r="UYD1" s="6"/>
      <c r="UYE1" s="6"/>
      <c r="UYF1" s="6"/>
      <c r="UYG1" s="6"/>
      <c r="UYH1" s="6"/>
      <c r="UYI1" s="6"/>
      <c r="UYJ1" s="6"/>
      <c r="UYK1" s="6"/>
      <c r="UYL1" s="6"/>
      <c r="UYM1" s="6"/>
      <c r="UYN1" s="6"/>
      <c r="UYO1" s="6"/>
      <c r="UYP1" s="6"/>
      <c r="UYQ1" s="6"/>
      <c r="UYR1" s="6"/>
      <c r="UYS1" s="6"/>
      <c r="UYT1" s="6"/>
      <c r="UYU1" s="6"/>
      <c r="UYV1" s="6"/>
      <c r="UYW1" s="6"/>
      <c r="UYX1" s="6"/>
      <c r="UYY1" s="6"/>
      <c r="UYZ1" s="6"/>
      <c r="UZA1" s="6"/>
      <c r="UZB1" s="6"/>
      <c r="UZC1" s="6"/>
      <c r="UZD1" s="6"/>
      <c r="UZE1" s="6"/>
      <c r="UZF1" s="6"/>
      <c r="UZG1" s="6"/>
      <c r="UZH1" s="6"/>
      <c r="UZI1" s="6"/>
      <c r="UZJ1" s="6"/>
      <c r="UZK1" s="6"/>
      <c r="UZL1" s="6"/>
      <c r="UZM1" s="6"/>
      <c r="UZN1" s="6"/>
      <c r="UZO1" s="6"/>
      <c r="UZP1" s="6"/>
      <c r="UZQ1" s="6"/>
      <c r="UZR1" s="6"/>
      <c r="UZS1" s="6"/>
      <c r="UZT1" s="6"/>
      <c r="UZU1" s="6"/>
      <c r="UZV1" s="6"/>
      <c r="UZW1" s="6"/>
      <c r="UZX1" s="6"/>
      <c r="UZY1" s="6"/>
      <c r="UZZ1" s="6"/>
      <c r="VAA1" s="6"/>
      <c r="VAB1" s="6"/>
      <c r="VAC1" s="6"/>
      <c r="VAD1" s="6"/>
      <c r="VAE1" s="6"/>
      <c r="VAF1" s="6"/>
      <c r="VAG1" s="6"/>
      <c r="VAH1" s="6"/>
      <c r="VAI1" s="6"/>
      <c r="VAJ1" s="6"/>
      <c r="VAK1" s="6"/>
      <c r="VAL1" s="6"/>
      <c r="VAM1" s="6"/>
      <c r="VAN1" s="6"/>
      <c r="VAO1" s="6"/>
      <c r="VAP1" s="6"/>
      <c r="VAQ1" s="6"/>
      <c r="VAR1" s="6"/>
      <c r="VAS1" s="6"/>
      <c r="VAT1" s="6"/>
      <c r="VAU1" s="6"/>
      <c r="VAV1" s="6"/>
      <c r="VAW1" s="6"/>
      <c r="VAX1" s="6"/>
      <c r="VAY1" s="6"/>
      <c r="VAZ1" s="6"/>
      <c r="VBA1" s="6"/>
      <c r="VBB1" s="6"/>
      <c r="VBC1" s="6"/>
      <c r="VBD1" s="6"/>
      <c r="VBE1" s="6"/>
      <c r="VBF1" s="6"/>
      <c r="VBG1" s="6"/>
      <c r="VBH1" s="6"/>
      <c r="VBI1" s="6"/>
      <c r="VBJ1" s="6"/>
      <c r="VBK1" s="6"/>
      <c r="VBL1" s="6"/>
      <c r="VBM1" s="6"/>
      <c r="VBN1" s="6"/>
      <c r="VBO1" s="6"/>
      <c r="VBP1" s="6"/>
      <c r="VBQ1" s="6"/>
      <c r="VBR1" s="6"/>
      <c r="VBS1" s="6"/>
      <c r="VBT1" s="6"/>
      <c r="VBU1" s="6"/>
      <c r="VBV1" s="6"/>
      <c r="VBW1" s="6"/>
      <c r="VBX1" s="6"/>
      <c r="VBY1" s="6"/>
      <c r="VBZ1" s="6"/>
      <c r="VCA1" s="6"/>
      <c r="VCB1" s="6"/>
      <c r="VCC1" s="6"/>
      <c r="VCD1" s="6"/>
      <c r="VCE1" s="6"/>
      <c r="VCF1" s="6"/>
      <c r="VCG1" s="6"/>
      <c r="VCH1" s="6"/>
      <c r="VCI1" s="6"/>
      <c r="VCJ1" s="6"/>
      <c r="VCK1" s="6"/>
      <c r="VCL1" s="6"/>
      <c r="VCM1" s="6"/>
      <c r="VCN1" s="6"/>
      <c r="VCO1" s="6"/>
      <c r="VCP1" s="6"/>
      <c r="VCQ1" s="6"/>
      <c r="VCR1" s="6"/>
      <c r="VCS1" s="6"/>
      <c r="VCT1" s="6"/>
      <c r="VCU1" s="6"/>
      <c r="VCV1" s="6"/>
      <c r="VCW1" s="6"/>
      <c r="VCX1" s="6"/>
      <c r="VCY1" s="6"/>
      <c r="VCZ1" s="6"/>
      <c r="VDA1" s="6"/>
      <c r="VDB1" s="6"/>
      <c r="VDC1" s="6"/>
      <c r="VDD1" s="6"/>
      <c r="VDE1" s="6"/>
      <c r="VDF1" s="6"/>
      <c r="VDG1" s="6"/>
      <c r="VDH1" s="6"/>
      <c r="VDI1" s="6"/>
      <c r="VDJ1" s="6"/>
      <c r="VDK1" s="6"/>
      <c r="VDL1" s="6"/>
      <c r="VDM1" s="6"/>
      <c r="VDN1" s="6"/>
      <c r="VDO1" s="6"/>
      <c r="VDP1" s="6"/>
      <c r="VDQ1" s="6"/>
      <c r="VDR1" s="6"/>
      <c r="VDS1" s="6"/>
      <c r="VDT1" s="6"/>
      <c r="VDU1" s="6"/>
      <c r="VDV1" s="6"/>
      <c r="VDW1" s="6"/>
      <c r="VDX1" s="6"/>
      <c r="VDY1" s="6"/>
      <c r="VDZ1" s="6"/>
      <c r="VEA1" s="6"/>
      <c r="VEB1" s="6"/>
      <c r="VEC1" s="6"/>
      <c r="VED1" s="6"/>
      <c r="VEE1" s="6"/>
      <c r="VEF1" s="6"/>
      <c r="VEG1" s="6"/>
      <c r="VEH1" s="6"/>
      <c r="VEI1" s="6"/>
      <c r="VEJ1" s="6"/>
      <c r="VEK1" s="6"/>
      <c r="VEL1" s="6"/>
      <c r="VEM1" s="6"/>
      <c r="VEN1" s="6"/>
      <c r="VEO1" s="6"/>
      <c r="VEP1" s="6"/>
      <c r="VEQ1" s="6"/>
      <c r="VER1" s="6"/>
      <c r="VES1" s="6"/>
      <c r="VET1" s="6"/>
      <c r="VEU1" s="6"/>
      <c r="VEV1" s="6"/>
      <c r="VEW1" s="6"/>
      <c r="VEX1" s="6"/>
      <c r="VEY1" s="6"/>
      <c r="VEZ1" s="6"/>
      <c r="VFA1" s="6"/>
      <c r="VFB1" s="6"/>
      <c r="VFC1" s="6"/>
      <c r="VFD1" s="6"/>
      <c r="VFE1" s="6"/>
      <c r="VFF1" s="6"/>
      <c r="VFG1" s="6"/>
      <c r="VFH1" s="6"/>
      <c r="VFI1" s="6"/>
      <c r="VFJ1" s="6"/>
      <c r="VFK1" s="6"/>
      <c r="VFL1" s="6"/>
      <c r="VFM1" s="6"/>
      <c r="VFN1" s="6"/>
      <c r="VFO1" s="6"/>
      <c r="VFP1" s="6"/>
      <c r="VFQ1" s="6"/>
      <c r="VFR1" s="6"/>
      <c r="VFS1" s="6"/>
      <c r="VFT1" s="6"/>
      <c r="VFU1" s="6"/>
      <c r="VFV1" s="6"/>
      <c r="VFW1" s="6"/>
      <c r="VFX1" s="6"/>
      <c r="VFY1" s="6"/>
      <c r="VFZ1" s="6"/>
      <c r="VGA1" s="6"/>
      <c r="VGB1" s="6"/>
      <c r="VGC1" s="6"/>
      <c r="VGD1" s="6"/>
      <c r="VGE1" s="6"/>
      <c r="VGF1" s="6"/>
      <c r="VGG1" s="6"/>
      <c r="VGH1" s="6"/>
      <c r="VGI1" s="6"/>
      <c r="VGJ1" s="6"/>
      <c r="VGK1" s="6"/>
      <c r="VGL1" s="6"/>
      <c r="VGM1" s="6"/>
      <c r="VGN1" s="6"/>
      <c r="VGO1" s="6"/>
      <c r="VGP1" s="6"/>
      <c r="VGQ1" s="6"/>
      <c r="VGR1" s="6"/>
      <c r="VGS1" s="6"/>
      <c r="VGT1" s="6"/>
      <c r="VGU1" s="6"/>
      <c r="VGV1" s="6"/>
      <c r="VGW1" s="6"/>
      <c r="VGX1" s="6"/>
      <c r="VGY1" s="6"/>
      <c r="VGZ1" s="6"/>
      <c r="VHA1" s="6"/>
      <c r="VHB1" s="6"/>
      <c r="VHC1" s="6"/>
      <c r="VHD1" s="6"/>
      <c r="VHE1" s="6"/>
      <c r="VHF1" s="6"/>
      <c r="VHG1" s="6"/>
      <c r="VHH1" s="6"/>
      <c r="VHI1" s="6"/>
      <c r="VHJ1" s="6"/>
      <c r="VHK1" s="6"/>
      <c r="VHL1" s="6"/>
      <c r="VHM1" s="6"/>
      <c r="VHN1" s="6"/>
      <c r="VHO1" s="6"/>
      <c r="VHP1" s="6"/>
      <c r="VHQ1" s="6"/>
      <c r="VHR1" s="6"/>
      <c r="VHS1" s="6"/>
      <c r="VHT1" s="6"/>
      <c r="VHU1" s="6"/>
      <c r="VHV1" s="6"/>
      <c r="VHW1" s="6"/>
      <c r="VHX1" s="6"/>
      <c r="VHY1" s="6"/>
      <c r="VHZ1" s="6"/>
      <c r="VIA1" s="6"/>
      <c r="VIB1" s="6"/>
      <c r="VIC1" s="6"/>
      <c r="VID1" s="6"/>
      <c r="VIE1" s="6"/>
      <c r="VIF1" s="6"/>
      <c r="VIG1" s="6"/>
      <c r="VIH1" s="6"/>
      <c r="VII1" s="6"/>
      <c r="VIJ1" s="6"/>
      <c r="VIK1" s="6"/>
      <c r="VIL1" s="6"/>
      <c r="VIM1" s="6"/>
      <c r="VIN1" s="6"/>
      <c r="VIO1" s="6"/>
      <c r="VIP1" s="6"/>
      <c r="VIQ1" s="6"/>
      <c r="VIR1" s="6"/>
      <c r="VIS1" s="6"/>
      <c r="VIT1" s="6"/>
      <c r="VIU1" s="6"/>
      <c r="VIV1" s="6"/>
      <c r="VIW1" s="6"/>
      <c r="VIX1" s="6"/>
      <c r="VIY1" s="6"/>
      <c r="VIZ1" s="6"/>
      <c r="VJA1" s="6"/>
      <c r="VJB1" s="6"/>
      <c r="VJC1" s="6"/>
      <c r="VJD1" s="6"/>
      <c r="VJE1" s="6"/>
      <c r="VJF1" s="6"/>
      <c r="VJG1" s="6"/>
      <c r="VJH1" s="6"/>
      <c r="VJI1" s="6"/>
      <c r="VJJ1" s="6"/>
      <c r="VJK1" s="6"/>
      <c r="VJL1" s="6"/>
      <c r="VJM1" s="6"/>
      <c r="VJN1" s="6"/>
      <c r="VJO1" s="6"/>
      <c r="VJP1" s="6"/>
      <c r="VJQ1" s="6"/>
      <c r="VJR1" s="6"/>
      <c r="VJS1" s="6"/>
      <c r="VJT1" s="6"/>
      <c r="VJU1" s="6"/>
      <c r="VJV1" s="6"/>
      <c r="VJW1" s="6"/>
      <c r="VJX1" s="6"/>
      <c r="VJY1" s="6"/>
      <c r="VJZ1" s="6"/>
      <c r="VKA1" s="6"/>
      <c r="VKB1" s="6"/>
      <c r="VKC1" s="6"/>
      <c r="VKD1" s="6"/>
      <c r="VKE1" s="6"/>
      <c r="VKF1" s="6"/>
      <c r="VKG1" s="6"/>
      <c r="VKH1" s="6"/>
      <c r="VKI1" s="6"/>
      <c r="VKJ1" s="6"/>
      <c r="VKK1" s="6"/>
      <c r="VKL1" s="6"/>
      <c r="VKM1" s="6"/>
      <c r="VKN1" s="6"/>
      <c r="VKO1" s="6"/>
      <c r="VKP1" s="6"/>
      <c r="VKQ1" s="6"/>
      <c r="VKR1" s="6"/>
      <c r="VKS1" s="6"/>
      <c r="VKT1" s="6"/>
      <c r="VKU1" s="6"/>
      <c r="VKV1" s="6"/>
      <c r="VKW1" s="6"/>
      <c r="VKX1" s="6"/>
      <c r="VKY1" s="6"/>
      <c r="VKZ1" s="6"/>
      <c r="VLA1" s="6"/>
      <c r="VLB1" s="6"/>
      <c r="VLC1" s="6"/>
      <c r="VLD1" s="6"/>
      <c r="VLE1" s="6"/>
      <c r="VLF1" s="6"/>
      <c r="VLG1" s="6"/>
      <c r="VLH1" s="6"/>
      <c r="VLI1" s="6"/>
      <c r="VLJ1" s="6"/>
      <c r="VLK1" s="6"/>
      <c r="VLL1" s="6"/>
      <c r="VLM1" s="6"/>
      <c r="VLN1" s="6"/>
      <c r="VLO1" s="6"/>
      <c r="VLP1" s="6"/>
      <c r="VLQ1" s="6"/>
      <c r="VLR1" s="6"/>
      <c r="VLS1" s="6"/>
      <c r="VLT1" s="6"/>
      <c r="VLU1" s="6"/>
      <c r="VLV1" s="6"/>
      <c r="VLW1" s="6"/>
      <c r="VLX1" s="6"/>
      <c r="VLY1" s="6"/>
      <c r="VLZ1" s="6"/>
      <c r="VMA1" s="6"/>
      <c r="VMB1" s="6"/>
      <c r="VMC1" s="6"/>
      <c r="VMD1" s="6"/>
      <c r="VME1" s="6"/>
      <c r="VMF1" s="6"/>
      <c r="VMG1" s="6"/>
      <c r="VMH1" s="6"/>
      <c r="VMI1" s="6"/>
      <c r="VMJ1" s="6"/>
      <c r="VMK1" s="6"/>
      <c r="VML1" s="6"/>
      <c r="VMM1" s="6"/>
      <c r="VMN1" s="6"/>
      <c r="VMO1" s="6"/>
      <c r="VMP1" s="6"/>
      <c r="VMQ1" s="6"/>
      <c r="VMR1" s="6"/>
      <c r="VMS1" s="6"/>
      <c r="VMT1" s="6"/>
      <c r="VMU1" s="6"/>
      <c r="VMV1" s="6"/>
      <c r="VMW1" s="6"/>
      <c r="VMX1" s="6"/>
      <c r="VMY1" s="6"/>
      <c r="VMZ1" s="6"/>
      <c r="VNA1" s="6"/>
      <c r="VNB1" s="6"/>
      <c r="VNC1" s="6"/>
      <c r="VND1" s="6"/>
      <c r="VNE1" s="6"/>
      <c r="VNF1" s="6"/>
      <c r="VNG1" s="6"/>
      <c r="VNH1" s="6"/>
      <c r="VNI1" s="6"/>
      <c r="VNJ1" s="6"/>
      <c r="VNK1" s="6"/>
      <c r="VNL1" s="6"/>
      <c r="VNM1" s="6"/>
      <c r="VNN1" s="6"/>
      <c r="VNO1" s="6"/>
      <c r="VNP1" s="6"/>
      <c r="VNQ1" s="6"/>
      <c r="VNR1" s="6"/>
      <c r="VNS1" s="6"/>
      <c r="VNT1" s="6"/>
      <c r="VNU1" s="6"/>
      <c r="VNV1" s="6"/>
      <c r="VNW1" s="6"/>
      <c r="VNX1" s="6"/>
      <c r="VNY1" s="6"/>
      <c r="VNZ1" s="6"/>
      <c r="VOA1" s="6"/>
      <c r="VOB1" s="6"/>
      <c r="VOC1" s="6"/>
      <c r="VOD1" s="6"/>
      <c r="VOE1" s="6"/>
      <c r="VOF1" s="6"/>
      <c r="VOG1" s="6"/>
      <c r="VOH1" s="6"/>
      <c r="VOI1" s="6"/>
      <c r="VOJ1" s="6"/>
      <c r="VOK1" s="6"/>
      <c r="VOL1" s="6"/>
      <c r="VOM1" s="6"/>
      <c r="VON1" s="6"/>
      <c r="VOO1" s="6"/>
      <c r="VOP1" s="6"/>
      <c r="VOQ1" s="6"/>
      <c r="VOR1" s="6"/>
      <c r="VOS1" s="6"/>
      <c r="VOT1" s="6"/>
      <c r="VOU1" s="6"/>
      <c r="VOV1" s="6"/>
      <c r="VOW1" s="6"/>
      <c r="VOX1" s="6"/>
      <c r="VOY1" s="6"/>
      <c r="VOZ1" s="6"/>
      <c r="VPA1" s="6"/>
      <c r="VPB1" s="6"/>
      <c r="VPC1" s="6"/>
      <c r="VPD1" s="6"/>
      <c r="VPE1" s="6"/>
      <c r="VPF1" s="6"/>
      <c r="VPG1" s="6"/>
      <c r="VPH1" s="6"/>
      <c r="VPI1" s="6"/>
      <c r="VPJ1" s="6"/>
      <c r="VPK1" s="6"/>
      <c r="VPL1" s="6"/>
      <c r="VPM1" s="6"/>
      <c r="VPN1" s="6"/>
      <c r="VPO1" s="6"/>
      <c r="VPP1" s="6"/>
      <c r="VPQ1" s="6"/>
      <c r="VPR1" s="6"/>
      <c r="VPS1" s="6"/>
      <c r="VPT1" s="6"/>
      <c r="VPU1" s="6"/>
      <c r="VPV1" s="6"/>
      <c r="VPW1" s="6"/>
      <c r="VPX1" s="6"/>
      <c r="VPY1" s="6"/>
      <c r="VPZ1" s="6"/>
      <c r="VQA1" s="6"/>
      <c r="VQB1" s="6"/>
      <c r="VQC1" s="6"/>
      <c r="VQD1" s="6"/>
      <c r="VQE1" s="6"/>
      <c r="VQF1" s="6"/>
      <c r="VQG1" s="6"/>
      <c r="VQH1" s="6"/>
      <c r="VQI1" s="6"/>
      <c r="VQJ1" s="6"/>
      <c r="VQK1" s="6"/>
      <c r="VQL1" s="6"/>
      <c r="VQM1" s="6"/>
      <c r="VQN1" s="6"/>
      <c r="VQO1" s="6"/>
      <c r="VQP1" s="6"/>
      <c r="VQQ1" s="6"/>
      <c r="VQR1" s="6"/>
      <c r="VQS1" s="6"/>
      <c r="VQT1" s="6"/>
      <c r="VQU1" s="6"/>
      <c r="VQV1" s="6"/>
      <c r="VQW1" s="6"/>
      <c r="VQX1" s="6"/>
      <c r="VQY1" s="6"/>
      <c r="VQZ1" s="6"/>
      <c r="VRA1" s="6"/>
      <c r="VRB1" s="6"/>
      <c r="VRC1" s="6"/>
      <c r="VRD1" s="6"/>
      <c r="VRE1" s="6"/>
      <c r="VRF1" s="6"/>
      <c r="VRG1" s="6"/>
      <c r="VRH1" s="6"/>
      <c r="VRI1" s="6"/>
      <c r="VRJ1" s="6"/>
      <c r="VRK1" s="6"/>
      <c r="VRL1" s="6"/>
      <c r="VRM1" s="6"/>
      <c r="VRN1" s="6"/>
      <c r="VRO1" s="6"/>
      <c r="VRP1" s="6"/>
      <c r="VRQ1" s="6"/>
      <c r="VRR1" s="6"/>
      <c r="VRS1" s="6"/>
      <c r="VRT1" s="6"/>
      <c r="VRU1" s="6"/>
      <c r="VRV1" s="6"/>
      <c r="VRW1" s="6"/>
      <c r="VRX1" s="6"/>
      <c r="VRY1" s="6"/>
      <c r="VRZ1" s="6"/>
      <c r="VSA1" s="6"/>
      <c r="VSB1" s="6"/>
      <c r="VSC1" s="6"/>
      <c r="VSD1" s="6"/>
      <c r="VSE1" s="6"/>
      <c r="VSF1" s="6"/>
      <c r="VSG1" s="6"/>
      <c r="VSH1" s="6"/>
      <c r="VSI1" s="6"/>
      <c r="VSJ1" s="6"/>
      <c r="VSK1" s="6"/>
      <c r="VSL1" s="6"/>
      <c r="VSM1" s="6"/>
      <c r="VSN1" s="6"/>
      <c r="VSO1" s="6"/>
      <c r="VSP1" s="6"/>
      <c r="VSQ1" s="6"/>
      <c r="VSR1" s="6"/>
      <c r="VSS1" s="6"/>
      <c r="VST1" s="6"/>
      <c r="VSU1" s="6"/>
      <c r="VSV1" s="6"/>
      <c r="VSW1" s="6"/>
      <c r="VSX1" s="6"/>
      <c r="VSY1" s="6"/>
      <c r="VSZ1" s="6"/>
      <c r="VTA1" s="6"/>
      <c r="VTB1" s="6"/>
      <c r="VTC1" s="6"/>
      <c r="VTD1" s="6"/>
      <c r="VTE1" s="6"/>
      <c r="VTF1" s="6"/>
      <c r="VTG1" s="6"/>
      <c r="VTH1" s="6"/>
      <c r="VTI1" s="6"/>
      <c r="VTJ1" s="6"/>
      <c r="VTK1" s="6"/>
      <c r="VTL1" s="6"/>
      <c r="VTM1" s="6"/>
      <c r="VTN1" s="6"/>
      <c r="VTO1" s="6"/>
      <c r="VTP1" s="6"/>
      <c r="VTQ1" s="6"/>
      <c r="VTR1" s="6"/>
      <c r="VTS1" s="6"/>
      <c r="VTT1" s="6"/>
      <c r="VTU1" s="6"/>
      <c r="VTV1" s="6"/>
      <c r="VTW1" s="6"/>
      <c r="VTX1" s="6"/>
      <c r="VTY1" s="6"/>
      <c r="VTZ1" s="6"/>
      <c r="VUA1" s="6"/>
      <c r="VUB1" s="6"/>
      <c r="VUC1" s="6"/>
      <c r="VUD1" s="6"/>
      <c r="VUE1" s="6"/>
      <c r="VUF1" s="6"/>
      <c r="VUG1" s="6"/>
      <c r="VUH1" s="6"/>
      <c r="VUI1" s="6"/>
      <c r="VUJ1" s="6"/>
      <c r="VUK1" s="6"/>
      <c r="VUL1" s="6"/>
      <c r="VUM1" s="6"/>
      <c r="VUN1" s="6"/>
      <c r="VUO1" s="6"/>
      <c r="VUP1" s="6"/>
      <c r="VUQ1" s="6"/>
      <c r="VUR1" s="6"/>
      <c r="VUS1" s="6"/>
      <c r="VUT1" s="6"/>
      <c r="VUU1" s="6"/>
      <c r="VUV1" s="6"/>
      <c r="VUW1" s="6"/>
      <c r="VUX1" s="6"/>
      <c r="VUY1" s="6"/>
      <c r="VUZ1" s="6"/>
      <c r="VVA1" s="6"/>
      <c r="VVB1" s="6"/>
      <c r="VVC1" s="6"/>
      <c r="VVD1" s="6"/>
      <c r="VVE1" s="6"/>
      <c r="VVF1" s="6"/>
      <c r="VVG1" s="6"/>
      <c r="VVH1" s="6"/>
      <c r="VVI1" s="6"/>
      <c r="VVJ1" s="6"/>
      <c r="VVK1" s="6"/>
      <c r="VVL1" s="6"/>
      <c r="VVM1" s="6"/>
      <c r="VVN1" s="6"/>
      <c r="VVO1" s="6"/>
      <c r="VVP1" s="6"/>
      <c r="VVQ1" s="6"/>
      <c r="VVR1" s="6"/>
      <c r="VVS1" s="6"/>
      <c r="VVT1" s="6"/>
      <c r="VVU1" s="6"/>
      <c r="VVV1" s="6"/>
      <c r="VVW1" s="6"/>
      <c r="VVX1" s="6"/>
      <c r="VVY1" s="6"/>
      <c r="VVZ1" s="6"/>
      <c r="VWA1" s="6"/>
      <c r="VWB1" s="6"/>
      <c r="VWC1" s="6"/>
      <c r="VWD1" s="6"/>
      <c r="VWE1" s="6"/>
      <c r="VWF1" s="6"/>
      <c r="VWG1" s="6"/>
      <c r="VWH1" s="6"/>
      <c r="VWI1" s="6"/>
      <c r="VWJ1" s="6"/>
      <c r="VWK1" s="6"/>
      <c r="VWL1" s="6"/>
      <c r="VWM1" s="6"/>
      <c r="VWN1" s="6"/>
      <c r="VWO1" s="6"/>
      <c r="VWP1" s="6"/>
      <c r="VWQ1" s="6"/>
      <c r="VWR1" s="6"/>
      <c r="VWS1" s="6"/>
      <c r="VWT1" s="6"/>
      <c r="VWU1" s="6"/>
      <c r="VWV1" s="6"/>
      <c r="VWW1" s="6"/>
      <c r="VWX1" s="6"/>
      <c r="VWY1" s="6"/>
      <c r="VWZ1" s="6"/>
      <c r="VXA1" s="6"/>
      <c r="VXB1" s="6"/>
      <c r="VXC1" s="6"/>
      <c r="VXD1" s="6"/>
      <c r="VXE1" s="6"/>
      <c r="VXF1" s="6"/>
      <c r="VXG1" s="6"/>
      <c r="VXH1" s="6"/>
      <c r="VXI1" s="6"/>
      <c r="VXJ1" s="6"/>
      <c r="VXK1" s="6"/>
      <c r="VXL1" s="6"/>
      <c r="VXM1" s="6"/>
      <c r="VXN1" s="6"/>
      <c r="VXO1" s="6"/>
      <c r="VXP1" s="6"/>
      <c r="VXQ1" s="6"/>
      <c r="VXR1" s="6"/>
      <c r="VXS1" s="6"/>
      <c r="VXT1" s="6"/>
      <c r="VXU1" s="6"/>
      <c r="VXV1" s="6"/>
      <c r="VXW1" s="6"/>
      <c r="VXX1" s="6"/>
      <c r="VXY1" s="6"/>
      <c r="VXZ1" s="6"/>
      <c r="VYA1" s="6"/>
      <c r="VYB1" s="6"/>
      <c r="VYC1" s="6"/>
      <c r="VYD1" s="6"/>
      <c r="VYE1" s="6"/>
      <c r="VYF1" s="6"/>
      <c r="VYG1" s="6"/>
      <c r="VYH1" s="6"/>
      <c r="VYI1" s="6"/>
      <c r="VYJ1" s="6"/>
      <c r="VYK1" s="6"/>
      <c r="VYL1" s="6"/>
      <c r="VYM1" s="6"/>
      <c r="VYN1" s="6"/>
      <c r="VYO1" s="6"/>
      <c r="VYP1" s="6"/>
      <c r="VYQ1" s="6"/>
      <c r="VYR1" s="6"/>
      <c r="VYS1" s="6"/>
      <c r="VYT1" s="6"/>
      <c r="VYU1" s="6"/>
      <c r="VYV1" s="6"/>
      <c r="VYW1" s="6"/>
      <c r="VYX1" s="6"/>
      <c r="VYY1" s="6"/>
      <c r="VYZ1" s="6"/>
      <c r="VZA1" s="6"/>
      <c r="VZB1" s="6"/>
      <c r="VZC1" s="6"/>
      <c r="VZD1" s="6"/>
      <c r="VZE1" s="6"/>
      <c r="VZF1" s="6"/>
      <c r="VZG1" s="6"/>
      <c r="VZH1" s="6"/>
      <c r="VZI1" s="6"/>
      <c r="VZJ1" s="6"/>
      <c r="VZK1" s="6"/>
      <c r="VZL1" s="6"/>
      <c r="VZM1" s="6"/>
      <c r="VZN1" s="6"/>
      <c r="VZO1" s="6"/>
      <c r="VZP1" s="6"/>
      <c r="VZQ1" s="6"/>
      <c r="VZR1" s="6"/>
      <c r="VZS1" s="6"/>
      <c r="VZT1" s="6"/>
      <c r="VZU1" s="6"/>
      <c r="VZV1" s="6"/>
      <c r="VZW1" s="6"/>
      <c r="VZX1" s="6"/>
      <c r="VZY1" s="6"/>
      <c r="VZZ1" s="6"/>
      <c r="WAA1" s="6"/>
      <c r="WAB1" s="6"/>
      <c r="WAC1" s="6"/>
      <c r="WAD1" s="6"/>
      <c r="WAE1" s="6"/>
      <c r="WAF1" s="6"/>
      <c r="WAG1" s="6"/>
      <c r="WAH1" s="6"/>
      <c r="WAI1" s="6"/>
      <c r="WAJ1" s="6"/>
      <c r="WAK1" s="6"/>
      <c r="WAL1" s="6"/>
      <c r="WAM1" s="6"/>
      <c r="WAN1" s="6"/>
      <c r="WAO1" s="6"/>
      <c r="WAP1" s="6"/>
      <c r="WAQ1" s="6"/>
      <c r="WAR1" s="6"/>
      <c r="WAS1" s="6"/>
      <c r="WAT1" s="6"/>
      <c r="WAU1" s="6"/>
      <c r="WAV1" s="6"/>
      <c r="WAW1" s="6"/>
      <c r="WAX1" s="6"/>
      <c r="WAY1" s="6"/>
      <c r="WAZ1" s="6"/>
      <c r="WBA1" s="6"/>
      <c r="WBB1" s="6"/>
      <c r="WBC1" s="6"/>
      <c r="WBD1" s="6"/>
      <c r="WBE1" s="6"/>
      <c r="WBF1" s="6"/>
      <c r="WBG1" s="6"/>
      <c r="WBH1" s="6"/>
      <c r="WBI1" s="6"/>
      <c r="WBJ1" s="6"/>
      <c r="WBK1" s="6"/>
      <c r="WBL1" s="6"/>
      <c r="WBM1" s="6"/>
      <c r="WBN1" s="6"/>
      <c r="WBO1" s="6"/>
      <c r="WBP1" s="6"/>
      <c r="WBQ1" s="6"/>
      <c r="WBR1" s="6"/>
      <c r="WBS1" s="6"/>
      <c r="WBT1" s="6"/>
      <c r="WBU1" s="6"/>
      <c r="WBV1" s="6"/>
      <c r="WBW1" s="6"/>
      <c r="WBX1" s="6"/>
      <c r="WBY1" s="6"/>
      <c r="WBZ1" s="6"/>
      <c r="WCA1" s="6"/>
      <c r="WCB1" s="6"/>
      <c r="WCC1" s="6"/>
      <c r="WCD1" s="6"/>
      <c r="WCE1" s="6"/>
      <c r="WCF1" s="6"/>
      <c r="WCG1" s="6"/>
      <c r="WCH1" s="6"/>
      <c r="WCI1" s="6"/>
      <c r="WCJ1" s="6"/>
      <c r="WCK1" s="6"/>
      <c r="WCL1" s="6"/>
      <c r="WCM1" s="6"/>
      <c r="WCN1" s="6"/>
      <c r="WCO1" s="6"/>
      <c r="WCP1" s="6"/>
      <c r="WCQ1" s="6"/>
      <c r="WCR1" s="6"/>
      <c r="WCS1" s="6"/>
      <c r="WCT1" s="6"/>
      <c r="WCU1" s="6"/>
      <c r="WCV1" s="6"/>
      <c r="WCW1" s="6"/>
      <c r="WCX1" s="6"/>
      <c r="WCY1" s="6"/>
      <c r="WCZ1" s="6"/>
      <c r="WDA1" s="6"/>
      <c r="WDB1" s="6"/>
      <c r="WDC1" s="6"/>
      <c r="WDD1" s="6"/>
      <c r="WDE1" s="6"/>
      <c r="WDF1" s="6"/>
      <c r="WDG1" s="6"/>
      <c r="WDH1" s="6"/>
      <c r="WDI1" s="6"/>
      <c r="WDJ1" s="6"/>
      <c r="WDK1" s="6"/>
      <c r="WDL1" s="6"/>
      <c r="WDM1" s="6"/>
      <c r="WDN1" s="6"/>
      <c r="WDO1" s="6"/>
      <c r="WDP1" s="6"/>
      <c r="WDQ1" s="6"/>
      <c r="WDR1" s="6"/>
      <c r="WDS1" s="6"/>
      <c r="WDT1" s="6"/>
      <c r="WDU1" s="6"/>
      <c r="WDV1" s="6"/>
      <c r="WDW1" s="6"/>
      <c r="WDX1" s="6"/>
      <c r="WDY1" s="6"/>
      <c r="WDZ1" s="6"/>
      <c r="WEA1" s="6"/>
      <c r="WEB1" s="6"/>
      <c r="WEC1" s="6"/>
      <c r="WED1" s="6"/>
      <c r="WEE1" s="6"/>
      <c r="WEF1" s="6"/>
      <c r="WEG1" s="6"/>
      <c r="WEH1" s="6"/>
      <c r="WEI1" s="6"/>
      <c r="WEJ1" s="6"/>
      <c r="WEK1" s="6"/>
      <c r="WEL1" s="6"/>
      <c r="WEM1" s="6"/>
      <c r="WEN1" s="6"/>
      <c r="WEO1" s="6"/>
      <c r="WEP1" s="6"/>
      <c r="WEQ1" s="6"/>
      <c r="WER1" s="6"/>
      <c r="WES1" s="6"/>
      <c r="WET1" s="6"/>
      <c r="WEU1" s="6"/>
      <c r="WEV1" s="6"/>
      <c r="WEW1" s="6"/>
      <c r="WEX1" s="6"/>
      <c r="WEY1" s="6"/>
      <c r="WEZ1" s="6"/>
      <c r="WFA1" s="6"/>
      <c r="WFB1" s="6"/>
      <c r="WFC1" s="6"/>
      <c r="WFD1" s="6"/>
      <c r="WFE1" s="6"/>
      <c r="WFF1" s="6"/>
      <c r="WFG1" s="6"/>
      <c r="WFH1" s="6"/>
      <c r="WFI1" s="6"/>
      <c r="WFJ1" s="6"/>
      <c r="WFK1" s="6"/>
      <c r="WFL1" s="6"/>
      <c r="WFM1" s="6"/>
      <c r="WFN1" s="6"/>
      <c r="WFO1" s="6"/>
      <c r="WFP1" s="6"/>
      <c r="WFQ1" s="6"/>
      <c r="WFR1" s="6"/>
      <c r="WFS1" s="6"/>
      <c r="WFT1" s="6"/>
      <c r="WFU1" s="6"/>
      <c r="WFV1" s="6"/>
      <c r="WFW1" s="6"/>
      <c r="WFX1" s="6"/>
      <c r="WFY1" s="6"/>
      <c r="WFZ1" s="6"/>
      <c r="WGA1" s="6"/>
      <c r="WGB1" s="6"/>
      <c r="WGC1" s="6"/>
      <c r="WGD1" s="6"/>
      <c r="WGE1" s="6"/>
      <c r="WGF1" s="6"/>
      <c r="WGG1" s="6"/>
      <c r="WGH1" s="6"/>
      <c r="WGI1" s="6"/>
      <c r="WGJ1" s="6"/>
      <c r="WGK1" s="6"/>
      <c r="WGL1" s="6"/>
      <c r="WGM1" s="6"/>
      <c r="WGN1" s="6"/>
      <c r="WGO1" s="6"/>
      <c r="WGP1" s="6"/>
      <c r="WGQ1" s="6"/>
      <c r="WGR1" s="6"/>
      <c r="WGS1" s="6"/>
      <c r="WGT1" s="6"/>
      <c r="WGU1" s="6"/>
      <c r="WGV1" s="6"/>
      <c r="WGW1" s="6"/>
      <c r="WGX1" s="6"/>
      <c r="WGY1" s="6"/>
      <c r="WGZ1" s="6"/>
      <c r="WHA1" s="6"/>
      <c r="WHB1" s="6"/>
      <c r="WHC1" s="6"/>
      <c r="WHD1" s="6"/>
      <c r="WHE1" s="6"/>
      <c r="WHF1" s="6"/>
      <c r="WHG1" s="6"/>
      <c r="WHH1" s="6"/>
      <c r="WHI1" s="6"/>
      <c r="WHJ1" s="6"/>
      <c r="WHK1" s="6"/>
      <c r="WHL1" s="6"/>
      <c r="WHM1" s="6"/>
      <c r="WHN1" s="6"/>
      <c r="WHO1" s="6"/>
      <c r="WHP1" s="6"/>
      <c r="WHQ1" s="6"/>
      <c r="WHR1" s="6"/>
      <c r="WHS1" s="6"/>
      <c r="WHT1" s="6"/>
      <c r="WHU1" s="6"/>
      <c r="WHV1" s="6"/>
      <c r="WHW1" s="6"/>
      <c r="WHX1" s="6"/>
      <c r="WHY1" s="6"/>
      <c r="WHZ1" s="6"/>
      <c r="WIA1" s="6"/>
      <c r="WIB1" s="6"/>
      <c r="WIC1" s="6"/>
      <c r="WID1" s="6"/>
      <c r="WIE1" s="6"/>
      <c r="WIF1" s="6"/>
      <c r="WIG1" s="6"/>
      <c r="WIH1" s="6"/>
      <c r="WII1" s="6"/>
      <c r="WIJ1" s="6"/>
      <c r="WIK1" s="6"/>
      <c r="WIL1" s="6"/>
      <c r="WIM1" s="6"/>
      <c r="WIN1" s="6"/>
      <c r="WIO1" s="6"/>
      <c r="WIP1" s="6"/>
      <c r="WIQ1" s="6"/>
      <c r="WIR1" s="6"/>
      <c r="WIS1" s="6"/>
      <c r="WIT1" s="6"/>
      <c r="WIU1" s="6"/>
      <c r="WIV1" s="6"/>
      <c r="WIW1" s="6"/>
      <c r="WIX1" s="6"/>
      <c r="WIY1" s="6"/>
      <c r="WIZ1" s="6"/>
      <c r="WJA1" s="6"/>
      <c r="WJB1" s="6"/>
      <c r="WJC1" s="6"/>
      <c r="WJD1" s="6"/>
      <c r="WJE1" s="6"/>
      <c r="WJF1" s="6"/>
      <c r="WJG1" s="6"/>
      <c r="WJH1" s="6"/>
      <c r="WJI1" s="6"/>
      <c r="WJJ1" s="6"/>
      <c r="WJK1" s="6"/>
      <c r="WJL1" s="6"/>
      <c r="WJM1" s="6"/>
      <c r="WJN1" s="6"/>
      <c r="WJO1" s="6"/>
      <c r="WJP1" s="6"/>
      <c r="WJQ1" s="6"/>
      <c r="WJR1" s="6"/>
      <c r="WJS1" s="6"/>
      <c r="WJT1" s="6"/>
      <c r="WJU1" s="6"/>
      <c r="WJV1" s="6"/>
      <c r="WJW1" s="6"/>
      <c r="WJX1" s="6"/>
      <c r="WJY1" s="6"/>
      <c r="WJZ1" s="6"/>
      <c r="WKA1" s="6"/>
      <c r="WKB1" s="6"/>
      <c r="WKC1" s="6"/>
      <c r="WKD1" s="6"/>
      <c r="WKE1" s="6"/>
      <c r="WKF1" s="6"/>
      <c r="WKG1" s="6"/>
      <c r="WKH1" s="6"/>
      <c r="WKI1" s="6"/>
      <c r="WKJ1" s="6"/>
      <c r="WKK1" s="6"/>
      <c r="WKL1" s="6"/>
      <c r="WKM1" s="6"/>
      <c r="WKN1" s="6"/>
      <c r="WKO1" s="6"/>
      <c r="WKP1" s="6"/>
      <c r="WKQ1" s="6"/>
      <c r="WKR1" s="6"/>
      <c r="WKS1" s="6"/>
      <c r="WKT1" s="6"/>
      <c r="WKU1" s="6"/>
      <c r="WKV1" s="6"/>
      <c r="WKW1" s="6"/>
      <c r="WKX1" s="6"/>
      <c r="WKY1" s="6"/>
      <c r="WKZ1" s="6"/>
      <c r="WLA1" s="6"/>
      <c r="WLB1" s="6"/>
      <c r="WLC1" s="6"/>
      <c r="WLD1" s="6"/>
      <c r="WLE1" s="6"/>
      <c r="WLF1" s="6"/>
      <c r="WLG1" s="6"/>
      <c r="WLH1" s="6"/>
      <c r="WLI1" s="6"/>
      <c r="WLJ1" s="6"/>
      <c r="WLK1" s="6"/>
      <c r="WLL1" s="6"/>
      <c r="WLM1" s="6"/>
      <c r="WLN1" s="6"/>
      <c r="WLO1" s="6"/>
      <c r="WLP1" s="6"/>
      <c r="WLQ1" s="6"/>
      <c r="WLR1" s="6"/>
      <c r="WLS1" s="6"/>
      <c r="WLT1" s="6"/>
      <c r="WLU1" s="6"/>
      <c r="WLV1" s="6"/>
      <c r="WLW1" s="6"/>
      <c r="WLX1" s="6"/>
      <c r="WLY1" s="6"/>
      <c r="WLZ1" s="6"/>
      <c r="WMA1" s="6"/>
      <c r="WMB1" s="6"/>
      <c r="WMC1" s="6"/>
      <c r="WMD1" s="6"/>
      <c r="WME1" s="6"/>
      <c r="WMF1" s="6"/>
      <c r="WMG1" s="6"/>
      <c r="WMH1" s="6"/>
      <c r="WMI1" s="6"/>
      <c r="WMJ1" s="6"/>
      <c r="WMK1" s="6"/>
      <c r="WML1" s="6"/>
      <c r="WMM1" s="6"/>
      <c r="WMN1" s="6"/>
      <c r="WMO1" s="6"/>
      <c r="WMP1" s="6"/>
      <c r="WMQ1" s="6"/>
      <c r="WMR1" s="6"/>
      <c r="WMS1" s="6"/>
      <c r="WMT1" s="6"/>
      <c r="WMU1" s="6"/>
      <c r="WMV1" s="6"/>
      <c r="WMW1" s="6"/>
      <c r="WMX1" s="6"/>
      <c r="WMY1" s="6"/>
      <c r="WMZ1" s="6"/>
      <c r="WNA1" s="6"/>
      <c r="WNB1" s="6"/>
      <c r="WNC1" s="6"/>
      <c r="WND1" s="6"/>
      <c r="WNE1" s="6"/>
      <c r="WNF1" s="6"/>
      <c r="WNG1" s="6"/>
      <c r="WNH1" s="6"/>
      <c r="WNI1" s="6"/>
      <c r="WNJ1" s="6"/>
      <c r="WNK1" s="6"/>
      <c r="WNL1" s="6"/>
      <c r="WNM1" s="6"/>
      <c r="WNN1" s="6"/>
      <c r="WNO1" s="6"/>
      <c r="WNP1" s="6"/>
      <c r="WNQ1" s="6"/>
      <c r="WNR1" s="6"/>
      <c r="WNS1" s="6"/>
      <c r="WNT1" s="6"/>
      <c r="WNU1" s="6"/>
      <c r="WNV1" s="6"/>
      <c r="WNW1" s="6"/>
      <c r="WNX1" s="6"/>
      <c r="WNY1" s="6"/>
      <c r="WNZ1" s="6"/>
      <c r="WOA1" s="6"/>
      <c r="WOB1" s="6"/>
      <c r="WOC1" s="6"/>
      <c r="WOD1" s="6"/>
      <c r="WOE1" s="6"/>
      <c r="WOF1" s="6"/>
      <c r="WOG1" s="6"/>
      <c r="WOH1" s="6"/>
      <c r="WOI1" s="6"/>
      <c r="WOJ1" s="6"/>
      <c r="WOK1" s="6"/>
      <c r="WOL1" s="6"/>
      <c r="WOM1" s="6"/>
      <c r="WON1" s="6"/>
      <c r="WOO1" s="6"/>
      <c r="WOP1" s="6"/>
      <c r="WOQ1" s="6"/>
      <c r="WOR1" s="6"/>
      <c r="WOS1" s="6"/>
      <c r="WOT1" s="6"/>
      <c r="WOU1" s="6"/>
      <c r="WOV1" s="6"/>
      <c r="WOW1" s="6"/>
      <c r="WOX1" s="6"/>
      <c r="WOY1" s="6"/>
      <c r="WOZ1" s="6"/>
      <c r="WPA1" s="6"/>
      <c r="WPB1" s="6"/>
      <c r="WPC1" s="6"/>
      <c r="WPD1" s="6"/>
      <c r="WPE1" s="6"/>
      <c r="WPF1" s="6"/>
      <c r="WPG1" s="6"/>
      <c r="WPH1" s="6"/>
      <c r="WPI1" s="6"/>
      <c r="WPJ1" s="6"/>
      <c r="WPK1" s="6"/>
      <c r="WPL1" s="6"/>
      <c r="WPM1" s="6"/>
      <c r="WPN1" s="6"/>
      <c r="WPO1" s="6"/>
      <c r="WPP1" s="6"/>
      <c r="WPQ1" s="6"/>
      <c r="WPR1" s="6"/>
      <c r="WPS1" s="6"/>
      <c r="WPT1" s="6"/>
      <c r="WPU1" s="6"/>
      <c r="WPV1" s="6"/>
      <c r="WPW1" s="6"/>
      <c r="WPX1" s="6"/>
      <c r="WPY1" s="6"/>
      <c r="WPZ1" s="6"/>
      <c r="WQA1" s="6"/>
      <c r="WQB1" s="6"/>
      <c r="WQC1" s="6"/>
      <c r="WQD1" s="6"/>
      <c r="WQE1" s="6"/>
      <c r="WQF1" s="6"/>
      <c r="WQG1" s="6"/>
      <c r="WQH1" s="6"/>
      <c r="WQI1" s="6"/>
      <c r="WQJ1" s="6"/>
      <c r="WQK1" s="6"/>
      <c r="WQL1" s="6"/>
      <c r="WQM1" s="6"/>
      <c r="WQN1" s="6"/>
      <c r="WQO1" s="6"/>
      <c r="WQP1" s="6"/>
      <c r="WQQ1" s="6"/>
      <c r="WQR1" s="6"/>
      <c r="WQS1" s="6"/>
      <c r="WQT1" s="6"/>
      <c r="WQU1" s="6"/>
      <c r="WQV1" s="6"/>
      <c r="WQW1" s="6"/>
      <c r="WQX1" s="6"/>
      <c r="WQY1" s="6"/>
      <c r="WQZ1" s="6"/>
      <c r="WRA1" s="6"/>
      <c r="WRB1" s="6"/>
      <c r="WRC1" s="6"/>
      <c r="WRD1" s="6"/>
      <c r="WRE1" s="6"/>
      <c r="WRF1" s="6"/>
      <c r="WRG1" s="6"/>
      <c r="WRH1" s="6"/>
      <c r="WRI1" s="6"/>
      <c r="WRJ1" s="6"/>
      <c r="WRK1" s="6"/>
      <c r="WRL1" s="6"/>
      <c r="WRM1" s="6"/>
      <c r="WRN1" s="6"/>
      <c r="WRO1" s="6"/>
      <c r="WRP1" s="6"/>
      <c r="WRQ1" s="6"/>
      <c r="WRR1" s="6"/>
      <c r="WRS1" s="6"/>
      <c r="WRT1" s="6"/>
      <c r="WRU1" s="6"/>
      <c r="WRV1" s="6"/>
      <c r="WRW1" s="6"/>
      <c r="WRX1" s="6"/>
      <c r="WRY1" s="6"/>
      <c r="WRZ1" s="6"/>
      <c r="WSA1" s="6"/>
      <c r="WSB1" s="6"/>
      <c r="WSC1" s="6"/>
      <c r="WSD1" s="6"/>
      <c r="WSE1" s="6"/>
      <c r="WSF1" s="6"/>
      <c r="WSG1" s="6"/>
      <c r="WSH1" s="6"/>
      <c r="WSI1" s="6"/>
      <c r="WSJ1" s="6"/>
      <c r="WSK1" s="6"/>
      <c r="WSL1" s="6"/>
      <c r="WSM1" s="6"/>
      <c r="WSN1" s="6"/>
      <c r="WSO1" s="6"/>
      <c r="WSP1" s="6"/>
      <c r="WSQ1" s="6"/>
      <c r="WSR1" s="6"/>
      <c r="WSS1" s="6"/>
      <c r="WST1" s="6"/>
      <c r="WSU1" s="6"/>
      <c r="WSV1" s="6"/>
      <c r="WSW1" s="6"/>
      <c r="WSX1" s="6"/>
      <c r="WSY1" s="6"/>
      <c r="WSZ1" s="6"/>
      <c r="WTA1" s="6"/>
      <c r="WTB1" s="6"/>
      <c r="WTC1" s="6"/>
      <c r="WTD1" s="6"/>
      <c r="WTE1" s="6"/>
      <c r="WTF1" s="6"/>
      <c r="WTG1" s="6"/>
      <c r="WTH1" s="6"/>
      <c r="WTI1" s="6"/>
      <c r="WTJ1" s="6"/>
      <c r="WTK1" s="6"/>
      <c r="WTL1" s="6"/>
      <c r="WTM1" s="6"/>
      <c r="WTN1" s="6"/>
      <c r="WTO1" s="6"/>
      <c r="WTP1" s="6"/>
      <c r="WTQ1" s="6"/>
      <c r="WTR1" s="6"/>
      <c r="WTS1" s="6"/>
      <c r="WTT1" s="6"/>
      <c r="WTU1" s="6"/>
      <c r="WTV1" s="6"/>
      <c r="WTW1" s="6"/>
      <c r="WTX1" s="6"/>
      <c r="WTY1" s="6"/>
      <c r="WTZ1" s="6"/>
      <c r="WUA1" s="6"/>
      <c r="WUB1" s="6"/>
      <c r="WUC1" s="6"/>
      <c r="WUD1" s="6"/>
      <c r="WUE1" s="6"/>
      <c r="WUF1" s="6"/>
      <c r="WUG1" s="6"/>
      <c r="WUH1" s="6"/>
      <c r="WUI1" s="6"/>
      <c r="WUJ1" s="6"/>
      <c r="WUK1" s="6"/>
      <c r="WUL1" s="6"/>
      <c r="WUM1" s="6"/>
      <c r="WUN1" s="6"/>
      <c r="WUO1" s="6"/>
      <c r="WUP1" s="6"/>
      <c r="WUQ1" s="6"/>
      <c r="WUR1" s="6"/>
      <c r="WUS1" s="6"/>
      <c r="WUT1" s="6"/>
      <c r="WUU1" s="6"/>
      <c r="WUV1" s="6"/>
      <c r="WUW1" s="6"/>
      <c r="WUX1" s="6"/>
      <c r="WUY1" s="6"/>
      <c r="WUZ1" s="6"/>
      <c r="WVA1" s="6"/>
      <c r="WVB1" s="6"/>
      <c r="WVC1" s="6"/>
      <c r="WVD1" s="6"/>
      <c r="WVE1" s="6"/>
      <c r="WVF1" s="6"/>
      <c r="WVG1" s="6"/>
      <c r="WVH1" s="6"/>
      <c r="WVI1" s="6"/>
      <c r="WVJ1" s="6"/>
      <c r="WVK1" s="6"/>
      <c r="WVL1" s="6"/>
      <c r="WVM1" s="6"/>
      <c r="WVN1" s="6"/>
      <c r="WVO1" s="6"/>
      <c r="WVP1" s="6"/>
      <c r="WVQ1" s="6"/>
      <c r="WVR1" s="6"/>
      <c r="WVS1" s="6"/>
      <c r="WVT1" s="6"/>
      <c r="WVU1" s="6"/>
      <c r="WVV1" s="6"/>
      <c r="WVW1" s="6"/>
      <c r="WVX1" s="6"/>
      <c r="WVY1" s="6"/>
      <c r="WVZ1" s="6"/>
      <c r="WWA1" s="6"/>
      <c r="WWB1" s="6"/>
      <c r="WWC1" s="6"/>
      <c r="WWD1" s="6"/>
      <c r="WWE1" s="6"/>
      <c r="WWF1" s="6"/>
      <c r="WWG1" s="6"/>
      <c r="WWH1" s="6"/>
      <c r="WWI1" s="6"/>
      <c r="WWJ1" s="6"/>
      <c r="WWK1" s="6"/>
      <c r="WWL1" s="6"/>
      <c r="WWM1" s="6"/>
      <c r="WWN1" s="6"/>
      <c r="WWO1" s="6"/>
      <c r="WWP1" s="6"/>
      <c r="WWQ1" s="6"/>
      <c r="WWR1" s="6"/>
      <c r="WWS1" s="6"/>
      <c r="WWT1" s="6"/>
      <c r="WWU1" s="6"/>
      <c r="WWV1" s="6"/>
      <c r="WWW1" s="6"/>
      <c r="WWX1" s="6"/>
      <c r="WWY1" s="6"/>
      <c r="WWZ1" s="6"/>
      <c r="WXA1" s="6"/>
      <c r="WXB1" s="6"/>
      <c r="WXC1" s="6"/>
      <c r="WXD1" s="6"/>
      <c r="WXE1" s="6"/>
      <c r="WXF1" s="6"/>
      <c r="WXG1" s="6"/>
      <c r="WXH1" s="6"/>
      <c r="WXI1" s="6"/>
      <c r="WXJ1" s="6"/>
      <c r="WXK1" s="6"/>
      <c r="WXL1" s="6"/>
      <c r="WXM1" s="6"/>
      <c r="WXN1" s="6"/>
      <c r="WXO1" s="6"/>
      <c r="WXP1" s="6"/>
      <c r="WXQ1" s="6"/>
      <c r="WXR1" s="6"/>
      <c r="WXS1" s="6"/>
      <c r="WXT1" s="6"/>
      <c r="WXU1" s="6"/>
      <c r="WXV1" s="6"/>
      <c r="WXW1" s="6"/>
      <c r="WXX1" s="6"/>
      <c r="WXY1" s="6"/>
      <c r="WXZ1" s="6"/>
      <c r="WYA1" s="6"/>
      <c r="WYB1" s="6"/>
      <c r="WYC1" s="6"/>
      <c r="WYD1" s="6"/>
      <c r="WYE1" s="6"/>
      <c r="WYF1" s="6"/>
      <c r="WYG1" s="6"/>
      <c r="WYH1" s="6"/>
      <c r="WYI1" s="6"/>
      <c r="WYJ1" s="6"/>
      <c r="WYK1" s="6"/>
      <c r="WYL1" s="6"/>
      <c r="WYM1" s="6"/>
      <c r="WYN1" s="6"/>
      <c r="WYO1" s="6"/>
      <c r="WYP1" s="6"/>
      <c r="WYQ1" s="6"/>
      <c r="WYR1" s="6"/>
      <c r="WYS1" s="6"/>
      <c r="WYT1" s="6"/>
      <c r="WYU1" s="6"/>
      <c r="WYV1" s="6"/>
      <c r="WYW1" s="6"/>
      <c r="WYX1" s="6"/>
      <c r="WYY1" s="6"/>
      <c r="WYZ1" s="6"/>
      <c r="WZA1" s="6"/>
      <c r="WZB1" s="6"/>
      <c r="WZC1" s="6"/>
      <c r="WZD1" s="6"/>
      <c r="WZE1" s="6"/>
      <c r="WZF1" s="6"/>
      <c r="WZG1" s="6"/>
      <c r="WZH1" s="6"/>
      <c r="WZI1" s="6"/>
      <c r="WZJ1" s="6"/>
      <c r="WZK1" s="6"/>
      <c r="WZL1" s="6"/>
      <c r="WZM1" s="6"/>
      <c r="WZN1" s="6"/>
      <c r="WZO1" s="6"/>
      <c r="WZP1" s="6"/>
      <c r="WZQ1" s="6"/>
      <c r="WZR1" s="6"/>
      <c r="WZS1" s="6"/>
      <c r="WZT1" s="6"/>
      <c r="WZU1" s="6"/>
      <c r="WZV1" s="6"/>
      <c r="WZW1" s="6"/>
      <c r="WZX1" s="6"/>
      <c r="WZY1" s="6"/>
      <c r="WZZ1" s="6"/>
      <c r="XAA1" s="6"/>
      <c r="XAB1" s="6"/>
      <c r="XAC1" s="6"/>
      <c r="XAD1" s="6"/>
      <c r="XAE1" s="6"/>
      <c r="XAF1" s="6"/>
      <c r="XAG1" s="6"/>
      <c r="XAH1" s="6"/>
      <c r="XAI1" s="6"/>
      <c r="XAJ1" s="6"/>
      <c r="XAK1" s="6"/>
      <c r="XAL1" s="6"/>
      <c r="XAM1" s="6"/>
      <c r="XAN1" s="6"/>
      <c r="XAO1" s="6"/>
      <c r="XAP1" s="6"/>
      <c r="XAQ1" s="6"/>
      <c r="XAR1" s="6"/>
      <c r="XAS1" s="6"/>
      <c r="XAT1" s="6"/>
      <c r="XAU1" s="6"/>
      <c r="XAV1" s="6"/>
      <c r="XAW1" s="6"/>
      <c r="XAX1" s="6"/>
      <c r="XAY1" s="6"/>
      <c r="XAZ1" s="6"/>
      <c r="XBA1" s="6"/>
      <c r="XBB1" s="6"/>
      <c r="XBC1" s="6"/>
      <c r="XBD1" s="6"/>
      <c r="XBE1" s="6"/>
      <c r="XBF1" s="6"/>
      <c r="XBG1" s="6"/>
      <c r="XBH1" s="6"/>
      <c r="XBI1" s="6"/>
      <c r="XBJ1" s="6"/>
      <c r="XBK1" s="6"/>
      <c r="XBL1" s="6"/>
      <c r="XBM1" s="6"/>
      <c r="XBN1" s="6"/>
      <c r="XBO1" s="6"/>
      <c r="XBP1" s="6"/>
      <c r="XBQ1" s="6"/>
      <c r="XBR1" s="6"/>
      <c r="XBS1" s="6"/>
      <c r="XBT1" s="6"/>
      <c r="XBU1" s="6"/>
      <c r="XBV1" s="6"/>
      <c r="XBW1" s="6"/>
      <c r="XBX1" s="6"/>
      <c r="XBY1" s="6"/>
      <c r="XBZ1" s="6"/>
      <c r="XCA1" s="6"/>
      <c r="XCB1" s="6"/>
      <c r="XCC1" s="6"/>
      <c r="XCD1" s="6"/>
      <c r="XCE1" s="6"/>
      <c r="XCF1" s="6"/>
      <c r="XCG1" s="6"/>
      <c r="XCH1" s="6"/>
      <c r="XCI1" s="6"/>
      <c r="XCJ1" s="6"/>
      <c r="XCK1" s="6"/>
      <c r="XCL1" s="6"/>
      <c r="XCM1" s="6"/>
      <c r="XCN1" s="6"/>
      <c r="XCO1" s="6"/>
      <c r="XCP1" s="6"/>
      <c r="XCQ1" s="6"/>
      <c r="XCR1" s="6"/>
      <c r="XCS1" s="6"/>
      <c r="XCT1" s="6"/>
      <c r="XCU1" s="6"/>
      <c r="XCV1" s="6"/>
      <c r="XCW1" s="6"/>
      <c r="XCX1" s="6"/>
      <c r="XCY1" s="6"/>
      <c r="XCZ1" s="6"/>
      <c r="XDA1" s="6"/>
      <c r="XDB1" s="6"/>
      <c r="XDC1" s="6"/>
      <c r="XDD1" s="6"/>
      <c r="XDE1" s="6"/>
      <c r="XDF1" s="6"/>
      <c r="XDG1" s="6"/>
      <c r="XDH1" s="6"/>
      <c r="XDI1" s="6"/>
      <c r="XDJ1" s="6"/>
      <c r="XDK1" s="6"/>
      <c r="XDL1" s="6"/>
      <c r="XDM1" s="6"/>
      <c r="XDN1" s="6"/>
      <c r="XDO1" s="6"/>
      <c r="XDP1" s="6"/>
      <c r="XDQ1" s="6"/>
      <c r="XDR1" s="6"/>
      <c r="XDS1" s="6"/>
      <c r="XDT1" s="6"/>
      <c r="XDU1" s="6"/>
      <c r="XDV1" s="6"/>
      <c r="XDW1" s="6"/>
      <c r="XDX1" s="6"/>
      <c r="XDY1" s="6"/>
      <c r="XDZ1" s="6"/>
      <c r="XEA1" s="6"/>
      <c r="XEB1" s="6"/>
      <c r="XEC1" s="6"/>
      <c r="XED1" s="6"/>
      <c r="XEE1" s="6"/>
    </row>
    <row r="2" spans="1:16359" ht="18.75" x14ac:dyDescent="0.3">
      <c r="A2" s="54" t="s">
        <v>47</v>
      </c>
      <c r="G2" s="8"/>
      <c r="H2" s="16"/>
      <c r="M2" s="64"/>
      <c r="N2" s="64"/>
      <c r="O2" s="64"/>
      <c r="P2" s="64"/>
      <c r="Q2" s="64"/>
    </row>
    <row r="3" spans="1:16359" x14ac:dyDescent="0.25">
      <c r="A3" s="63" t="s">
        <v>1</v>
      </c>
      <c r="B3" s="65" t="s">
        <v>2</v>
      </c>
      <c r="C3" s="66"/>
      <c r="D3" s="66"/>
      <c r="E3" s="66"/>
      <c r="F3" s="67"/>
      <c r="G3" s="62" t="s">
        <v>3</v>
      </c>
      <c r="H3" s="62"/>
      <c r="I3" s="68" t="s">
        <v>42</v>
      </c>
      <c r="J3" s="70" t="s">
        <v>41</v>
      </c>
      <c r="L3" s="40"/>
      <c r="M3" s="41"/>
      <c r="N3" s="41"/>
      <c r="O3" s="41"/>
      <c r="P3" s="41"/>
      <c r="Q3" s="42"/>
    </row>
    <row r="4" spans="1:16359" x14ac:dyDescent="0.25">
      <c r="A4" s="63"/>
      <c r="B4" s="23" t="s">
        <v>4</v>
      </c>
      <c r="C4" s="23" t="s">
        <v>5</v>
      </c>
      <c r="D4" s="23" t="s">
        <v>60</v>
      </c>
      <c r="E4" s="23" t="s">
        <v>7</v>
      </c>
      <c r="F4" s="23" t="s">
        <v>8</v>
      </c>
      <c r="G4" s="23" t="s">
        <v>9</v>
      </c>
      <c r="H4" s="23" t="s">
        <v>10</v>
      </c>
      <c r="I4" s="69"/>
      <c r="J4" s="71"/>
      <c r="K4" s="41"/>
      <c r="L4" s="40"/>
      <c r="M4" s="41"/>
      <c r="N4" s="41"/>
      <c r="O4" s="41"/>
      <c r="P4" s="41"/>
      <c r="Q4" s="43"/>
    </row>
    <row r="5" spans="1:16359" hidden="1" x14ac:dyDescent="0.25">
      <c r="A5" s="3">
        <v>36161</v>
      </c>
      <c r="B5" s="1"/>
      <c r="C5" s="1"/>
      <c r="D5" s="1"/>
      <c r="E5" s="1"/>
      <c r="F5" s="1"/>
      <c r="G5" s="1"/>
      <c r="H5" s="1"/>
    </row>
    <row r="6" spans="1:16359" hidden="1" x14ac:dyDescent="0.25">
      <c r="A6" s="3">
        <v>36192</v>
      </c>
      <c r="B6" s="1"/>
      <c r="C6" s="1"/>
      <c r="D6" s="1"/>
      <c r="E6" s="1"/>
      <c r="F6" s="1"/>
      <c r="G6" s="1"/>
      <c r="H6" s="1"/>
    </row>
    <row r="7" spans="1:16359" hidden="1" x14ac:dyDescent="0.25">
      <c r="A7" s="3">
        <v>36220</v>
      </c>
      <c r="B7" s="1"/>
      <c r="C7" s="1"/>
      <c r="D7" s="1"/>
      <c r="E7" s="1"/>
      <c r="F7" s="1"/>
      <c r="G7" s="1"/>
      <c r="H7" s="1"/>
    </row>
    <row r="8" spans="1:16359" hidden="1" x14ac:dyDescent="0.25">
      <c r="A8" s="3">
        <v>36251</v>
      </c>
      <c r="B8" s="1"/>
      <c r="C8" s="1"/>
      <c r="D8" s="1"/>
      <c r="E8" s="1"/>
      <c r="F8" s="1"/>
      <c r="G8" s="1"/>
      <c r="H8" s="1"/>
    </row>
    <row r="9" spans="1:16359" hidden="1" x14ac:dyDescent="0.25">
      <c r="A9" s="3">
        <v>36281</v>
      </c>
      <c r="B9" s="1"/>
      <c r="C9" s="1"/>
      <c r="D9" s="1"/>
      <c r="E9" s="1"/>
      <c r="F9" s="1"/>
      <c r="G9" s="1"/>
      <c r="H9" s="1"/>
    </row>
    <row r="10" spans="1:16359" hidden="1" x14ac:dyDescent="0.25">
      <c r="A10" s="3">
        <v>36312</v>
      </c>
      <c r="B10" s="1"/>
      <c r="C10" s="1"/>
      <c r="D10" s="1"/>
      <c r="E10" s="1"/>
      <c r="F10" s="1"/>
      <c r="G10" s="1"/>
      <c r="H10" s="1"/>
    </row>
    <row r="11" spans="1:16359" hidden="1" x14ac:dyDescent="0.25">
      <c r="A11" s="3">
        <v>36342</v>
      </c>
      <c r="B11" s="1"/>
      <c r="C11" s="1"/>
      <c r="D11" s="1"/>
      <c r="E11" s="1"/>
      <c r="F11" s="1"/>
      <c r="G11" s="1"/>
      <c r="H11" s="1"/>
    </row>
    <row r="12" spans="1:16359" hidden="1" x14ac:dyDescent="0.25">
      <c r="A12" s="3">
        <v>36373</v>
      </c>
      <c r="B12" s="1"/>
      <c r="C12" s="1"/>
      <c r="D12" s="1"/>
      <c r="E12" s="1"/>
      <c r="F12" s="1"/>
      <c r="G12" s="1"/>
      <c r="H12" s="1"/>
    </row>
    <row r="13" spans="1:16359" hidden="1" x14ac:dyDescent="0.25">
      <c r="A13" s="3">
        <v>36404</v>
      </c>
      <c r="B13" s="1"/>
      <c r="C13" s="1"/>
      <c r="D13" s="1"/>
      <c r="E13" s="1"/>
      <c r="F13" s="1"/>
      <c r="G13" s="1"/>
      <c r="H13" s="1"/>
    </row>
    <row r="14" spans="1:16359" hidden="1" x14ac:dyDescent="0.25">
      <c r="A14" s="3">
        <v>36434</v>
      </c>
      <c r="B14" s="1"/>
      <c r="C14" s="1"/>
      <c r="D14" s="1"/>
      <c r="E14" s="1"/>
      <c r="F14" s="1"/>
      <c r="G14" s="1"/>
      <c r="H14" s="1"/>
    </row>
    <row r="15" spans="1:16359" hidden="1" x14ac:dyDescent="0.25">
      <c r="A15" s="3">
        <v>36465</v>
      </c>
      <c r="B15" s="1"/>
      <c r="C15" s="1"/>
      <c r="D15" s="1"/>
      <c r="E15" s="1"/>
      <c r="F15" s="1"/>
      <c r="G15" s="1"/>
      <c r="H15" s="1"/>
    </row>
    <row r="16" spans="1:16359" hidden="1" x14ac:dyDescent="0.25">
      <c r="A16" s="3">
        <v>36495</v>
      </c>
      <c r="B16" s="1"/>
      <c r="C16" s="1"/>
      <c r="D16" s="1"/>
      <c r="E16" s="1"/>
      <c r="F16" s="1"/>
      <c r="G16" s="1"/>
      <c r="H16" s="1"/>
    </row>
    <row r="17" spans="1:10" hidden="1" x14ac:dyDescent="0.25">
      <c r="A17" s="3">
        <v>36526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idden="1" x14ac:dyDescent="0.25">
      <c r="A18" s="3">
        <v>36557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idden="1" x14ac:dyDescent="0.25">
      <c r="A19" s="3">
        <v>36586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hidden="1" x14ac:dyDescent="0.25">
      <c r="A20" s="3">
        <v>36617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idden="1" x14ac:dyDescent="0.25">
      <c r="A21" s="3">
        <v>36647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hidden="1" x14ac:dyDescent="0.25">
      <c r="A22" s="3">
        <v>36678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hidden="1" x14ac:dyDescent="0.25">
      <c r="A23" s="3">
        <v>36708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hidden="1" x14ac:dyDescent="0.25">
      <c r="A24" s="3">
        <v>36739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hidden="1" x14ac:dyDescent="0.25">
      <c r="A25" s="3">
        <v>36770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idden="1" x14ac:dyDescent="0.25">
      <c r="A26" s="3">
        <v>36800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hidden="1" x14ac:dyDescent="0.25">
      <c r="A27" s="3">
        <v>36831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hidden="1" x14ac:dyDescent="0.25">
      <c r="A28" s="3">
        <v>36861</v>
      </c>
      <c r="B28" s="1"/>
      <c r="C28" s="1"/>
      <c r="D28" s="1"/>
      <c r="E28" s="1"/>
      <c r="F28" s="1"/>
      <c r="G28" s="1"/>
      <c r="H28" s="1"/>
      <c r="I28" s="1"/>
      <c r="J28" s="1"/>
    </row>
    <row r="29" spans="1:10" hidden="1" x14ac:dyDescent="0.25">
      <c r="A29" s="3">
        <v>36892</v>
      </c>
      <c r="B29" s="1"/>
      <c r="C29" s="1"/>
      <c r="D29" s="1"/>
      <c r="E29" s="1"/>
      <c r="F29" s="1"/>
      <c r="G29" s="1"/>
      <c r="H29" s="1"/>
      <c r="I29" s="1"/>
      <c r="J29" s="1"/>
    </row>
    <row r="30" spans="1:10" hidden="1" x14ac:dyDescent="0.25">
      <c r="A30" s="3">
        <v>36923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hidden="1" x14ac:dyDescent="0.25">
      <c r="A31" s="3">
        <v>36951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 hidden="1" x14ac:dyDescent="0.25">
      <c r="A32" s="3">
        <v>36982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 hidden="1" x14ac:dyDescent="0.25">
      <c r="A33" s="3">
        <v>37012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hidden="1" x14ac:dyDescent="0.25">
      <c r="A34" s="3">
        <v>37043</v>
      </c>
      <c r="B34" s="1"/>
      <c r="C34" s="1"/>
      <c r="D34" s="1"/>
      <c r="E34" s="1"/>
      <c r="F34" s="1"/>
      <c r="G34" s="1"/>
      <c r="H34" s="1"/>
      <c r="I34" s="1"/>
      <c r="J34" s="1"/>
    </row>
    <row r="35" spans="1:10" hidden="1" x14ac:dyDescent="0.25">
      <c r="A35" s="3">
        <v>37073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idden="1" x14ac:dyDescent="0.25">
      <c r="A36" s="3">
        <v>37104</v>
      </c>
      <c r="B36" s="1"/>
      <c r="C36" s="1"/>
      <c r="D36" s="1"/>
      <c r="E36" s="1"/>
      <c r="F36" s="1"/>
      <c r="G36" s="1"/>
      <c r="H36" s="1"/>
      <c r="I36" s="1"/>
      <c r="J36" s="1"/>
    </row>
    <row r="37" spans="1:10" hidden="1" x14ac:dyDescent="0.25">
      <c r="A37" s="3">
        <v>37135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hidden="1" x14ac:dyDescent="0.25">
      <c r="A38" s="3">
        <v>37165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hidden="1" x14ac:dyDescent="0.25">
      <c r="A39" s="3">
        <v>37196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hidden="1" x14ac:dyDescent="0.25">
      <c r="A40" s="3">
        <v>37226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hidden="1" x14ac:dyDescent="0.25">
      <c r="A41" s="3">
        <v>37257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hidden="1" x14ac:dyDescent="0.25">
      <c r="A42" s="3">
        <v>37288</v>
      </c>
      <c r="B42" s="1"/>
      <c r="C42" s="1"/>
      <c r="D42" s="1"/>
      <c r="E42" s="1"/>
      <c r="F42" s="1"/>
      <c r="G42" s="1"/>
      <c r="H42" s="1"/>
      <c r="I42" s="1"/>
      <c r="J42" s="1"/>
    </row>
    <row r="43" spans="1:10" hidden="1" x14ac:dyDescent="0.25">
      <c r="A43" s="3">
        <v>37316</v>
      </c>
      <c r="B43" s="1"/>
      <c r="C43" s="1"/>
      <c r="D43" s="1"/>
      <c r="E43" s="1"/>
      <c r="F43" s="1"/>
      <c r="G43" s="1"/>
      <c r="H43" s="1"/>
      <c r="I43" s="1"/>
      <c r="J43" s="1"/>
    </row>
    <row r="44" spans="1:10" hidden="1" x14ac:dyDescent="0.25">
      <c r="A44" s="3">
        <v>37347</v>
      </c>
      <c r="B44" s="1"/>
      <c r="C44" s="1"/>
      <c r="D44" s="1"/>
      <c r="E44" s="1"/>
      <c r="F44" s="1"/>
      <c r="G44" s="1"/>
      <c r="H44" s="1"/>
      <c r="I44" s="1"/>
      <c r="J44" s="1"/>
    </row>
    <row r="45" spans="1:10" hidden="1" x14ac:dyDescent="0.25">
      <c r="A45" s="3">
        <v>37377</v>
      </c>
      <c r="B45" s="1"/>
      <c r="C45" s="1"/>
      <c r="D45" s="1"/>
      <c r="E45" s="1"/>
      <c r="F45" s="1"/>
      <c r="G45" s="1"/>
      <c r="H45" s="1"/>
      <c r="I45" s="1"/>
      <c r="J45" s="1"/>
    </row>
    <row r="46" spans="1:10" hidden="1" x14ac:dyDescent="0.25">
      <c r="A46" s="3">
        <v>37408</v>
      </c>
      <c r="B46" s="1"/>
      <c r="C46" s="1"/>
      <c r="D46" s="1"/>
      <c r="E46" s="1"/>
      <c r="F46" s="1"/>
      <c r="G46" s="1"/>
      <c r="H46" s="1"/>
      <c r="I46" s="1"/>
      <c r="J46" s="1"/>
    </row>
    <row r="47" spans="1:10" hidden="1" x14ac:dyDescent="0.25">
      <c r="A47" s="3">
        <v>37438</v>
      </c>
      <c r="B47" s="1"/>
      <c r="C47" s="1"/>
      <c r="D47" s="1"/>
      <c r="E47" s="1"/>
      <c r="F47" s="1"/>
      <c r="G47" s="1"/>
      <c r="H47" s="1"/>
      <c r="I47" s="1"/>
      <c r="J47" s="1"/>
    </row>
    <row r="48" spans="1:10" hidden="1" x14ac:dyDescent="0.25">
      <c r="A48" s="3">
        <v>37469</v>
      </c>
      <c r="B48" s="1"/>
      <c r="C48" s="1"/>
      <c r="D48" s="1"/>
      <c r="E48" s="1"/>
      <c r="F48" s="1"/>
      <c r="G48" s="1"/>
      <c r="H48" s="1"/>
      <c r="I48" s="1"/>
      <c r="J48" s="1"/>
    </row>
    <row r="49" spans="1:10" hidden="1" x14ac:dyDescent="0.25">
      <c r="A49" s="3">
        <v>37500</v>
      </c>
      <c r="B49" s="1"/>
      <c r="C49" s="1"/>
      <c r="D49" s="1"/>
      <c r="E49" s="1"/>
      <c r="F49" s="1"/>
      <c r="G49" s="1"/>
      <c r="H49" s="1"/>
      <c r="I49" s="1"/>
      <c r="J49" s="1"/>
    </row>
    <row r="50" spans="1:10" hidden="1" x14ac:dyDescent="0.25">
      <c r="A50" s="3">
        <v>37530</v>
      </c>
      <c r="B50" s="1"/>
      <c r="C50" s="1"/>
      <c r="D50" s="1"/>
      <c r="E50" s="1"/>
      <c r="F50" s="1"/>
      <c r="G50" s="1"/>
      <c r="H50" s="1"/>
      <c r="I50" s="1"/>
      <c r="J50" s="1"/>
    </row>
    <row r="51" spans="1:10" hidden="1" x14ac:dyDescent="0.25">
      <c r="A51" s="3">
        <v>37561</v>
      </c>
      <c r="B51" s="1"/>
      <c r="C51" s="1"/>
      <c r="D51" s="1"/>
      <c r="E51" s="1"/>
      <c r="F51" s="1"/>
      <c r="G51" s="1"/>
      <c r="H51" s="1"/>
      <c r="I51" s="1"/>
      <c r="J51" s="1"/>
    </row>
    <row r="52" spans="1:10" hidden="1" x14ac:dyDescent="0.25">
      <c r="A52" s="3">
        <v>37591</v>
      </c>
      <c r="B52" s="1"/>
      <c r="C52" s="1"/>
      <c r="D52" s="1"/>
      <c r="E52" s="1"/>
      <c r="F52" s="1"/>
      <c r="G52" s="1"/>
      <c r="H52" s="1"/>
      <c r="I52" s="1"/>
      <c r="J52" s="1"/>
    </row>
    <row r="53" spans="1:10" hidden="1" x14ac:dyDescent="0.25">
      <c r="A53" s="3">
        <v>37622</v>
      </c>
      <c r="B53" s="1"/>
      <c r="C53" s="1"/>
      <c r="D53" s="1"/>
      <c r="E53" s="1"/>
      <c r="F53" s="1"/>
      <c r="G53" s="1"/>
      <c r="H53" s="1"/>
      <c r="I53" s="1"/>
      <c r="J53" s="1"/>
    </row>
    <row r="54" spans="1:10" hidden="1" x14ac:dyDescent="0.25">
      <c r="A54" s="3">
        <v>37653</v>
      </c>
      <c r="B54" s="1"/>
      <c r="C54" s="1"/>
      <c r="D54" s="1"/>
      <c r="E54" s="1"/>
      <c r="F54" s="1"/>
      <c r="G54" s="1"/>
      <c r="H54" s="1"/>
      <c r="I54" s="1"/>
      <c r="J54" s="1"/>
    </row>
    <row r="55" spans="1:10" hidden="1" x14ac:dyDescent="0.25">
      <c r="A55" s="3">
        <v>37681</v>
      </c>
      <c r="B55" s="1"/>
      <c r="C55" s="1"/>
      <c r="D55" s="1"/>
      <c r="E55" s="1"/>
      <c r="F55" s="1"/>
      <c r="G55" s="1"/>
      <c r="H55" s="1"/>
      <c r="I55" s="1"/>
      <c r="J55" s="1"/>
    </row>
    <row r="56" spans="1:10" hidden="1" x14ac:dyDescent="0.25">
      <c r="A56" s="3">
        <v>37712</v>
      </c>
      <c r="B56" s="1"/>
      <c r="C56" s="1"/>
      <c r="D56" s="1"/>
      <c r="E56" s="1"/>
      <c r="F56" s="1"/>
      <c r="G56" s="1"/>
      <c r="H56" s="1"/>
      <c r="I56" s="1"/>
      <c r="J56" s="1"/>
    </row>
    <row r="57" spans="1:10" hidden="1" x14ac:dyDescent="0.25">
      <c r="A57" s="3">
        <v>37742</v>
      </c>
      <c r="B57" s="1"/>
      <c r="C57" s="1"/>
      <c r="D57" s="1"/>
      <c r="E57" s="1"/>
      <c r="F57" s="1"/>
      <c r="G57" s="1"/>
      <c r="H57" s="1"/>
      <c r="I57" s="1"/>
      <c r="J57" s="1"/>
    </row>
    <row r="58" spans="1:10" hidden="1" x14ac:dyDescent="0.25">
      <c r="A58" s="3">
        <v>37773</v>
      </c>
      <c r="B58" s="1"/>
      <c r="C58" s="1"/>
      <c r="D58" s="1"/>
      <c r="E58" s="1"/>
      <c r="F58" s="1"/>
      <c r="G58" s="1"/>
      <c r="H58" s="1"/>
      <c r="I58" s="1"/>
      <c r="J58" s="1"/>
    </row>
    <row r="59" spans="1:10" hidden="1" x14ac:dyDescent="0.25">
      <c r="A59" s="3">
        <v>37803</v>
      </c>
      <c r="B59" s="1"/>
      <c r="C59" s="1"/>
      <c r="D59" s="1"/>
      <c r="E59" s="1"/>
      <c r="F59" s="1"/>
      <c r="G59" s="1"/>
      <c r="H59" s="1"/>
      <c r="I59" s="1"/>
      <c r="J59" s="1"/>
    </row>
    <row r="60" spans="1:10" hidden="1" x14ac:dyDescent="0.25">
      <c r="A60" s="3">
        <v>37834</v>
      </c>
      <c r="B60" s="1"/>
      <c r="C60" s="1"/>
      <c r="D60" s="1"/>
      <c r="E60" s="1"/>
      <c r="F60" s="1"/>
      <c r="G60" s="1"/>
      <c r="H60" s="1"/>
      <c r="I60" s="1"/>
      <c r="J60" s="1"/>
    </row>
    <row r="61" spans="1:10" hidden="1" x14ac:dyDescent="0.25">
      <c r="A61" s="3">
        <v>37865</v>
      </c>
      <c r="B61" s="1"/>
      <c r="C61" s="1"/>
      <c r="D61" s="1"/>
      <c r="E61" s="1"/>
      <c r="F61" s="1"/>
      <c r="G61" s="1"/>
      <c r="H61" s="1"/>
      <c r="I61" s="1"/>
      <c r="J61" s="1"/>
    </row>
    <row r="62" spans="1:10" hidden="1" x14ac:dyDescent="0.25">
      <c r="A62" s="3">
        <v>37895</v>
      </c>
      <c r="B62" s="1"/>
      <c r="C62" s="1"/>
      <c r="D62" s="1"/>
      <c r="E62" s="1"/>
      <c r="F62" s="1"/>
      <c r="G62" s="1"/>
      <c r="H62" s="1"/>
      <c r="I62" s="1"/>
      <c r="J62" s="1"/>
    </row>
    <row r="63" spans="1:10" hidden="1" x14ac:dyDescent="0.25">
      <c r="A63" s="3">
        <v>37926</v>
      </c>
      <c r="B63" s="1"/>
      <c r="C63" s="1"/>
      <c r="D63" s="1"/>
      <c r="E63" s="1"/>
      <c r="F63" s="1"/>
      <c r="G63" s="1"/>
      <c r="H63" s="1"/>
      <c r="I63" s="1"/>
      <c r="J63" s="1"/>
    </row>
    <row r="64" spans="1:10" hidden="1" x14ac:dyDescent="0.25">
      <c r="A64" s="3">
        <v>37956</v>
      </c>
      <c r="B64" s="1"/>
      <c r="C64" s="1"/>
      <c r="D64" s="1"/>
      <c r="E64" s="1"/>
      <c r="F64" s="1"/>
      <c r="G64" s="1"/>
      <c r="H64" s="1"/>
      <c r="I64" s="1"/>
      <c r="J64" s="1"/>
    </row>
    <row r="65" spans="1:10" hidden="1" x14ac:dyDescent="0.25">
      <c r="A65" s="3">
        <v>37987</v>
      </c>
      <c r="B65" s="1"/>
      <c r="C65" s="1"/>
      <c r="D65" s="1"/>
      <c r="E65" s="1"/>
      <c r="F65" s="1"/>
      <c r="G65" s="1"/>
      <c r="H65" s="1"/>
      <c r="I65" s="1"/>
      <c r="J65" s="1"/>
    </row>
    <row r="66" spans="1:10" hidden="1" x14ac:dyDescent="0.25">
      <c r="A66" s="3">
        <v>38018</v>
      </c>
      <c r="B66" s="1"/>
      <c r="C66" s="1"/>
      <c r="D66" s="1"/>
      <c r="E66" s="1"/>
      <c r="F66" s="1"/>
      <c r="G66" s="1"/>
      <c r="H66" s="1"/>
      <c r="I66" s="1"/>
      <c r="J66" s="1"/>
    </row>
    <row r="67" spans="1:10" hidden="1" x14ac:dyDescent="0.25">
      <c r="A67" s="3">
        <v>38047</v>
      </c>
      <c r="B67" s="1"/>
      <c r="C67" s="1"/>
      <c r="D67" s="1"/>
      <c r="E67" s="1"/>
      <c r="F67" s="1"/>
      <c r="G67" s="1"/>
      <c r="H67" s="1"/>
      <c r="I67" s="1"/>
      <c r="J67" s="1"/>
    </row>
    <row r="68" spans="1:10" hidden="1" x14ac:dyDescent="0.25">
      <c r="A68" s="3">
        <v>38078</v>
      </c>
      <c r="B68" s="1"/>
      <c r="C68" s="1"/>
      <c r="D68" s="1"/>
      <c r="E68" s="1"/>
      <c r="F68" s="1"/>
      <c r="G68" s="1"/>
      <c r="H68" s="1"/>
      <c r="I68" s="1"/>
      <c r="J68" s="1"/>
    </row>
    <row r="69" spans="1:10" hidden="1" x14ac:dyDescent="0.25">
      <c r="A69" s="3">
        <v>38108</v>
      </c>
      <c r="B69" s="1"/>
      <c r="C69" s="1"/>
      <c r="D69" s="1"/>
      <c r="E69" s="1"/>
      <c r="F69" s="1"/>
      <c r="G69" s="1"/>
      <c r="H69" s="1"/>
      <c r="I69" s="1"/>
      <c r="J69" s="1"/>
    </row>
    <row r="70" spans="1:10" hidden="1" x14ac:dyDescent="0.25">
      <c r="A70" s="3">
        <v>38139</v>
      </c>
      <c r="B70" s="1"/>
      <c r="C70" s="1"/>
      <c r="D70" s="1"/>
      <c r="E70" s="1"/>
      <c r="F70" s="1"/>
      <c r="G70" s="1"/>
      <c r="H70" s="1"/>
      <c r="I70" s="1"/>
      <c r="J70" s="1"/>
    </row>
    <row r="71" spans="1:10" hidden="1" x14ac:dyDescent="0.25">
      <c r="A71" s="3">
        <v>38169</v>
      </c>
      <c r="B71" s="1"/>
      <c r="C71" s="1"/>
      <c r="D71" s="1"/>
      <c r="E71" s="1"/>
      <c r="F71" s="1"/>
      <c r="G71" s="1"/>
      <c r="H71" s="1"/>
      <c r="I71" s="1"/>
      <c r="J71" s="1"/>
    </row>
    <row r="72" spans="1:10" hidden="1" x14ac:dyDescent="0.25">
      <c r="A72" s="3">
        <v>38200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hidden="1" x14ac:dyDescent="0.25">
      <c r="A73" s="3">
        <v>38231</v>
      </c>
      <c r="B73" s="1"/>
      <c r="C73" s="1"/>
      <c r="D73" s="1"/>
      <c r="E73" s="1"/>
      <c r="F73" s="1"/>
      <c r="G73" s="1"/>
      <c r="H73" s="1"/>
      <c r="I73" s="1"/>
      <c r="J73" s="1"/>
    </row>
    <row r="74" spans="1:10" hidden="1" x14ac:dyDescent="0.25">
      <c r="A74" s="3">
        <v>38261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hidden="1" x14ac:dyDescent="0.25">
      <c r="A75" s="3">
        <v>38292</v>
      </c>
      <c r="B75" s="1"/>
      <c r="C75" s="1"/>
      <c r="D75" s="1"/>
      <c r="E75" s="1"/>
      <c r="F75" s="1"/>
      <c r="G75" s="1"/>
      <c r="H75" s="1"/>
      <c r="I75" s="1"/>
      <c r="J75" s="1"/>
    </row>
    <row r="76" spans="1:10" hidden="1" x14ac:dyDescent="0.25">
      <c r="A76" s="3">
        <v>38322</v>
      </c>
      <c r="B76" s="1"/>
      <c r="C76" s="1"/>
      <c r="D76" s="1"/>
      <c r="E76" s="1"/>
      <c r="F76" s="1"/>
      <c r="G76" s="1"/>
      <c r="H76" s="1"/>
      <c r="I76" s="1"/>
      <c r="J76" s="1"/>
    </row>
    <row r="77" spans="1:10" hidden="1" x14ac:dyDescent="0.25">
      <c r="A77" s="3">
        <v>38353</v>
      </c>
      <c r="B77" s="1"/>
      <c r="C77" s="1"/>
      <c r="D77" s="1"/>
      <c r="E77" s="1"/>
      <c r="F77" s="1"/>
      <c r="G77" s="1"/>
      <c r="H77" s="1"/>
      <c r="I77" s="1"/>
      <c r="J77" s="1"/>
    </row>
    <row r="78" spans="1:10" hidden="1" x14ac:dyDescent="0.25">
      <c r="A78" s="3">
        <v>38384</v>
      </c>
      <c r="B78" s="1"/>
      <c r="C78" s="1"/>
      <c r="D78" s="1"/>
      <c r="E78" s="1"/>
      <c r="F78" s="1"/>
      <c r="G78" s="1"/>
      <c r="H78" s="1"/>
      <c r="I78" s="1"/>
      <c r="J78" s="1"/>
    </row>
    <row r="79" spans="1:10" hidden="1" x14ac:dyDescent="0.25">
      <c r="A79" s="3">
        <v>38412</v>
      </c>
      <c r="B79" s="1"/>
      <c r="C79" s="1"/>
      <c r="D79" s="1"/>
      <c r="E79" s="1"/>
      <c r="F79" s="1"/>
      <c r="G79" s="1"/>
      <c r="H79" s="1"/>
      <c r="I79" s="1"/>
      <c r="J79" s="1"/>
    </row>
    <row r="80" spans="1:10" hidden="1" x14ac:dyDescent="0.25">
      <c r="A80" s="3">
        <v>38443</v>
      </c>
      <c r="B80" s="1"/>
      <c r="C80" s="1"/>
      <c r="D80" s="1"/>
      <c r="E80" s="1"/>
      <c r="F80" s="1"/>
      <c r="G80" s="1"/>
      <c r="H80" s="1"/>
      <c r="I80" s="1"/>
      <c r="J80" s="1"/>
    </row>
    <row r="81" spans="1:10" hidden="1" x14ac:dyDescent="0.25">
      <c r="A81" s="3">
        <v>38473</v>
      </c>
      <c r="B81" s="1"/>
      <c r="C81" s="1"/>
      <c r="D81" s="1"/>
      <c r="E81" s="1"/>
      <c r="F81" s="1"/>
      <c r="G81" s="1"/>
      <c r="H81" s="1"/>
      <c r="I81" s="1"/>
      <c r="J81" s="1"/>
    </row>
    <row r="82" spans="1:10" hidden="1" x14ac:dyDescent="0.25">
      <c r="A82" s="3">
        <v>38504</v>
      </c>
      <c r="B82" s="1"/>
      <c r="C82" s="1"/>
      <c r="D82" s="1"/>
      <c r="E82" s="1"/>
      <c r="F82" s="1"/>
      <c r="G82" s="1"/>
      <c r="H82" s="1"/>
      <c r="I82" s="1"/>
      <c r="J82" s="1"/>
    </row>
    <row r="83" spans="1:10" hidden="1" x14ac:dyDescent="0.25">
      <c r="A83" s="3">
        <v>38534</v>
      </c>
      <c r="B83" s="1"/>
      <c r="C83" s="1"/>
      <c r="D83" s="1"/>
      <c r="E83" s="1"/>
      <c r="F83" s="1"/>
      <c r="G83" s="1"/>
      <c r="H83" s="1"/>
      <c r="I83" s="1"/>
      <c r="J83" s="1"/>
    </row>
    <row r="84" spans="1:10" hidden="1" x14ac:dyDescent="0.25">
      <c r="A84" s="3">
        <v>38565</v>
      </c>
      <c r="B84" s="1"/>
      <c r="C84" s="1"/>
      <c r="D84" s="1"/>
      <c r="E84" s="1"/>
      <c r="F84" s="1"/>
      <c r="G84" s="1"/>
      <c r="H84" s="1"/>
      <c r="I84" s="1"/>
      <c r="J84" s="1"/>
    </row>
    <row r="85" spans="1:10" hidden="1" x14ac:dyDescent="0.25">
      <c r="A85" s="3">
        <v>38596</v>
      </c>
      <c r="B85" s="1"/>
      <c r="C85" s="1"/>
      <c r="D85" s="1"/>
      <c r="E85" s="1"/>
      <c r="F85" s="1"/>
      <c r="G85" s="1"/>
      <c r="H85" s="1"/>
      <c r="I85" s="1"/>
      <c r="J85" s="1"/>
    </row>
    <row r="86" spans="1:10" hidden="1" x14ac:dyDescent="0.25">
      <c r="A86" s="3">
        <v>38626</v>
      </c>
      <c r="B86" s="1"/>
      <c r="C86" s="1"/>
      <c r="D86" s="1"/>
      <c r="E86" s="1"/>
      <c r="F86" s="1"/>
      <c r="G86" s="1"/>
      <c r="H86" s="1"/>
      <c r="I86" s="1"/>
      <c r="J86" s="1"/>
    </row>
    <row r="87" spans="1:10" hidden="1" x14ac:dyDescent="0.25">
      <c r="A87" s="3">
        <v>38657</v>
      </c>
      <c r="B87" s="1"/>
      <c r="C87" s="1"/>
      <c r="D87" s="1"/>
      <c r="E87" s="1"/>
      <c r="F87" s="1"/>
      <c r="G87" s="1"/>
      <c r="H87" s="1"/>
      <c r="I87" s="1"/>
      <c r="J87" s="1"/>
    </row>
    <row r="88" spans="1:10" hidden="1" x14ac:dyDescent="0.25">
      <c r="A88" s="3">
        <v>38687</v>
      </c>
      <c r="B88" s="1"/>
      <c r="C88" s="1"/>
      <c r="D88" s="1"/>
      <c r="E88" s="1"/>
      <c r="F88" s="1"/>
      <c r="G88" s="1"/>
      <c r="H88" s="1"/>
      <c r="I88" s="1"/>
      <c r="J88" s="1"/>
    </row>
    <row r="89" spans="1:10" hidden="1" x14ac:dyDescent="0.25">
      <c r="A89" s="3">
        <v>38718</v>
      </c>
      <c r="B89" s="1"/>
      <c r="C89" s="1"/>
      <c r="D89" s="1"/>
      <c r="E89" s="1"/>
      <c r="F89" s="1"/>
      <c r="G89" s="1"/>
      <c r="H89" s="1"/>
      <c r="I89" s="1"/>
      <c r="J89" s="1"/>
    </row>
    <row r="90" spans="1:10" hidden="1" x14ac:dyDescent="0.25">
      <c r="A90" s="3">
        <v>38749</v>
      </c>
      <c r="B90" s="1"/>
      <c r="C90" s="1"/>
      <c r="D90" s="1"/>
      <c r="E90" s="1"/>
      <c r="F90" s="1"/>
      <c r="G90" s="1"/>
      <c r="H90" s="1"/>
      <c r="I90" s="1"/>
      <c r="J90" s="1"/>
    </row>
    <row r="91" spans="1:10" hidden="1" x14ac:dyDescent="0.25">
      <c r="A91" s="3">
        <v>38777</v>
      </c>
      <c r="B91" s="1"/>
      <c r="C91" s="1"/>
      <c r="D91" s="1"/>
      <c r="E91" s="1"/>
      <c r="F91" s="1"/>
      <c r="G91" s="1"/>
      <c r="H91" s="1"/>
      <c r="I91" s="1"/>
      <c r="J91" s="1"/>
    </row>
    <row r="92" spans="1:10" hidden="1" x14ac:dyDescent="0.25">
      <c r="A92" s="3">
        <v>38808</v>
      </c>
      <c r="B92" s="1"/>
      <c r="C92" s="1"/>
      <c r="D92" s="1"/>
      <c r="E92" s="1"/>
      <c r="F92" s="1"/>
      <c r="G92" s="1"/>
      <c r="H92" s="1"/>
      <c r="I92" s="1"/>
      <c r="J92" s="1"/>
    </row>
    <row r="93" spans="1:10" hidden="1" x14ac:dyDescent="0.25">
      <c r="A93" s="3">
        <v>38838</v>
      </c>
      <c r="B93" s="1"/>
      <c r="C93" s="1"/>
      <c r="D93" s="1"/>
      <c r="E93" s="1"/>
      <c r="F93" s="1"/>
      <c r="G93" s="1"/>
      <c r="H93" s="1"/>
      <c r="I93" s="1"/>
      <c r="J93" s="1"/>
    </row>
    <row r="94" spans="1:10" hidden="1" x14ac:dyDescent="0.25">
      <c r="A94" s="3">
        <v>38869</v>
      </c>
      <c r="B94" s="1"/>
      <c r="C94" s="1"/>
      <c r="D94" s="1"/>
      <c r="E94" s="1"/>
      <c r="F94" s="1"/>
      <c r="G94" s="1"/>
      <c r="H94" s="1"/>
      <c r="I94" s="1"/>
      <c r="J94" s="1"/>
    </row>
    <row r="95" spans="1:10" hidden="1" x14ac:dyDescent="0.25">
      <c r="A95" s="3">
        <v>38899</v>
      </c>
      <c r="B95" s="1"/>
      <c r="C95" s="1"/>
      <c r="D95" s="1"/>
      <c r="E95" s="1"/>
      <c r="F95" s="1"/>
      <c r="G95" s="1"/>
      <c r="H95" s="1"/>
      <c r="I95" s="1"/>
      <c r="J95" s="1"/>
    </row>
    <row r="96" spans="1:10" hidden="1" x14ac:dyDescent="0.25">
      <c r="A96" s="3">
        <v>38930</v>
      </c>
      <c r="B96" s="1"/>
      <c r="C96" s="1"/>
      <c r="D96" s="1"/>
      <c r="E96" s="1"/>
      <c r="F96" s="1"/>
      <c r="G96" s="1"/>
      <c r="H96" s="1"/>
      <c r="I96" s="1"/>
      <c r="J96" s="1"/>
    </row>
    <row r="97" spans="1:10" hidden="1" x14ac:dyDescent="0.25">
      <c r="A97" s="3">
        <v>38961</v>
      </c>
      <c r="B97" s="1"/>
      <c r="C97" s="1"/>
      <c r="D97" s="1"/>
      <c r="E97" s="1"/>
      <c r="F97" s="1"/>
      <c r="G97" s="1"/>
      <c r="H97" s="1"/>
      <c r="I97" s="1"/>
      <c r="J97" s="1"/>
    </row>
    <row r="98" spans="1:10" hidden="1" x14ac:dyDescent="0.25">
      <c r="A98" s="3">
        <v>38991</v>
      </c>
      <c r="B98" s="1"/>
      <c r="C98" s="1"/>
      <c r="D98" s="1"/>
      <c r="E98" s="1"/>
      <c r="F98" s="1"/>
      <c r="G98" s="1"/>
      <c r="H98" s="1"/>
      <c r="I98" s="1"/>
      <c r="J98" s="1"/>
    </row>
    <row r="99" spans="1:10" hidden="1" x14ac:dyDescent="0.25">
      <c r="A99" s="3">
        <v>39022</v>
      </c>
      <c r="B99" s="1"/>
      <c r="C99" s="1"/>
      <c r="D99" s="1"/>
      <c r="E99" s="1"/>
      <c r="F99" s="1"/>
      <c r="G99" s="1"/>
      <c r="H99" s="1"/>
      <c r="I99" s="1"/>
      <c r="J99" s="1"/>
    </row>
    <row r="100" spans="1:10" hidden="1" x14ac:dyDescent="0.25">
      <c r="A100" s="3">
        <v>39052</v>
      </c>
      <c r="B100" s="1"/>
      <c r="C100" s="1"/>
      <c r="D100" s="1"/>
      <c r="E100" s="1"/>
      <c r="F100" s="1"/>
      <c r="G100" s="1"/>
      <c r="H100" s="1"/>
      <c r="I100" s="1"/>
      <c r="J100" s="1"/>
    </row>
    <row r="101" spans="1:10" hidden="1" x14ac:dyDescent="0.25">
      <c r="A101" s="3">
        <v>39083</v>
      </c>
      <c r="B101" s="1"/>
      <c r="C101" s="1"/>
      <c r="D101" s="1"/>
      <c r="E101" s="1"/>
      <c r="F101" s="1"/>
      <c r="G101" s="1"/>
      <c r="H101" s="1"/>
      <c r="I101" s="1"/>
      <c r="J101" s="1"/>
    </row>
    <row r="102" spans="1:10" hidden="1" x14ac:dyDescent="0.25">
      <c r="A102" s="3">
        <v>39114</v>
      </c>
      <c r="B102" s="1"/>
      <c r="C102" s="1"/>
      <c r="D102" s="1"/>
      <c r="E102" s="1"/>
      <c r="F102" s="1"/>
      <c r="G102" s="1"/>
      <c r="H102" s="1"/>
      <c r="I102" s="1"/>
      <c r="J102" s="1"/>
    </row>
    <row r="103" spans="1:10" hidden="1" x14ac:dyDescent="0.25">
      <c r="A103" s="3">
        <v>39142</v>
      </c>
      <c r="B103" s="1"/>
      <c r="C103" s="1"/>
      <c r="D103" s="1"/>
      <c r="E103" s="1"/>
      <c r="F103" s="1"/>
      <c r="G103" s="1"/>
      <c r="H103" s="1"/>
      <c r="I103" s="1"/>
      <c r="J103" s="1"/>
    </row>
    <row r="104" spans="1:10" hidden="1" x14ac:dyDescent="0.25">
      <c r="A104" s="3">
        <v>39173</v>
      </c>
      <c r="B104" s="1"/>
      <c r="C104" s="1"/>
      <c r="D104" s="1"/>
      <c r="E104" s="1"/>
      <c r="F104" s="1"/>
      <c r="G104" s="1"/>
      <c r="H104" s="1"/>
      <c r="I104" s="1"/>
      <c r="J104" s="1"/>
    </row>
    <row r="105" spans="1:10" hidden="1" x14ac:dyDescent="0.25">
      <c r="A105" s="3">
        <v>39203</v>
      </c>
      <c r="B105" s="1"/>
      <c r="C105" s="1"/>
      <c r="D105" s="1"/>
      <c r="E105" s="1"/>
      <c r="F105" s="1"/>
      <c r="G105" s="1"/>
      <c r="H105" s="1"/>
      <c r="I105" s="1"/>
      <c r="J105" s="1"/>
    </row>
    <row r="106" spans="1:10" hidden="1" x14ac:dyDescent="0.25">
      <c r="A106" s="3">
        <v>39234</v>
      </c>
      <c r="B106" s="1"/>
      <c r="C106" s="1"/>
      <c r="D106" s="1"/>
      <c r="E106" s="1"/>
      <c r="F106" s="1"/>
      <c r="G106" s="1"/>
      <c r="H106" s="1"/>
      <c r="I106" s="1"/>
      <c r="J106" s="1"/>
    </row>
    <row r="107" spans="1:10" hidden="1" x14ac:dyDescent="0.25">
      <c r="A107" s="3">
        <v>39264</v>
      </c>
      <c r="B107" s="1"/>
      <c r="C107" s="1"/>
      <c r="D107" s="1"/>
      <c r="E107" s="1"/>
      <c r="F107" s="1"/>
      <c r="G107" s="1"/>
      <c r="H107" s="1"/>
      <c r="I107" s="1"/>
      <c r="J107" s="1"/>
    </row>
    <row r="108" spans="1:10" hidden="1" x14ac:dyDescent="0.25">
      <c r="A108" s="3">
        <v>39295</v>
      </c>
      <c r="B108" s="1"/>
      <c r="C108" s="1"/>
      <c r="D108" s="1"/>
      <c r="E108" s="1"/>
      <c r="F108" s="1"/>
      <c r="G108" s="1"/>
      <c r="H108" s="1"/>
      <c r="I108" s="1"/>
      <c r="J108" s="1"/>
    </row>
    <row r="109" spans="1:10" hidden="1" x14ac:dyDescent="0.25">
      <c r="A109" s="3">
        <v>39326</v>
      </c>
      <c r="B109" s="1"/>
      <c r="C109" s="1"/>
      <c r="D109" s="1"/>
      <c r="E109" s="1"/>
      <c r="F109" s="1"/>
      <c r="G109" s="1"/>
      <c r="H109" s="1"/>
      <c r="I109" s="1"/>
      <c r="J109" s="1"/>
    </row>
    <row r="110" spans="1:10" hidden="1" x14ac:dyDescent="0.25">
      <c r="A110" s="3">
        <v>39356</v>
      </c>
      <c r="B110" s="1"/>
      <c r="C110" s="1"/>
      <c r="D110" s="1"/>
      <c r="E110" s="1"/>
      <c r="F110" s="1"/>
      <c r="G110" s="1"/>
      <c r="H110" s="1"/>
      <c r="I110" s="1"/>
      <c r="J110" s="1"/>
    </row>
    <row r="111" spans="1:10" hidden="1" x14ac:dyDescent="0.25">
      <c r="A111" s="3">
        <v>39387</v>
      </c>
      <c r="B111" s="1"/>
      <c r="C111" s="1"/>
      <c r="D111" s="1"/>
      <c r="E111" s="1"/>
      <c r="F111" s="1"/>
      <c r="G111" s="1"/>
      <c r="H111" s="1"/>
      <c r="I111" s="1"/>
      <c r="J111" s="1"/>
    </row>
    <row r="112" spans="1:10" hidden="1" x14ac:dyDescent="0.25">
      <c r="A112" s="3">
        <v>39417</v>
      </c>
      <c r="B112" s="1"/>
      <c r="C112" s="1"/>
      <c r="D112" s="1"/>
      <c r="E112" s="1"/>
      <c r="F112" s="1"/>
      <c r="G112" s="1"/>
      <c r="H112" s="1"/>
      <c r="I112" s="1"/>
      <c r="J112" s="1"/>
    </row>
    <row r="113" spans="1:10" hidden="1" x14ac:dyDescent="0.25">
      <c r="A113" s="3">
        <v>39448</v>
      </c>
      <c r="B113" s="1"/>
      <c r="C113" s="1"/>
      <c r="D113" s="1"/>
      <c r="E113" s="1"/>
      <c r="F113" s="1"/>
      <c r="G113" s="1"/>
      <c r="H113" s="1"/>
      <c r="I113" s="1"/>
      <c r="J113" s="1"/>
    </row>
    <row r="114" spans="1:10" hidden="1" x14ac:dyDescent="0.25">
      <c r="A114" s="3">
        <v>39479</v>
      </c>
      <c r="B114" s="1"/>
      <c r="C114" s="1"/>
      <c r="D114" s="1"/>
      <c r="E114" s="1"/>
      <c r="F114" s="1"/>
      <c r="G114" s="1"/>
      <c r="H114" s="1"/>
      <c r="I114" s="1"/>
      <c r="J114" s="1"/>
    </row>
    <row r="115" spans="1:10" hidden="1" x14ac:dyDescent="0.25">
      <c r="A115" s="3">
        <v>39508</v>
      </c>
      <c r="B115" s="1"/>
      <c r="C115" s="1"/>
      <c r="D115" s="1"/>
      <c r="E115" s="1"/>
      <c r="F115" s="1"/>
      <c r="G115" s="1"/>
      <c r="H115" s="1"/>
      <c r="I115" s="1"/>
      <c r="J115" s="1"/>
    </row>
    <row r="116" spans="1:10" hidden="1" x14ac:dyDescent="0.25">
      <c r="A116" s="3">
        <v>39539</v>
      </c>
      <c r="B116" s="1"/>
      <c r="C116" s="1"/>
      <c r="D116" s="1"/>
      <c r="E116" s="1"/>
      <c r="F116" s="1"/>
      <c r="G116" s="1"/>
      <c r="H116" s="1"/>
      <c r="I116" s="1"/>
      <c r="J116" s="1"/>
    </row>
    <row r="117" spans="1:10" hidden="1" x14ac:dyDescent="0.25">
      <c r="A117" s="3">
        <v>39569</v>
      </c>
      <c r="B117" s="1"/>
      <c r="C117" s="1"/>
      <c r="D117" s="1"/>
      <c r="E117" s="1"/>
      <c r="F117" s="1"/>
      <c r="G117" s="1"/>
      <c r="H117" s="1"/>
      <c r="I117" s="1"/>
      <c r="J117" s="1"/>
    </row>
    <row r="118" spans="1:10" hidden="1" x14ac:dyDescent="0.25">
      <c r="A118" s="3">
        <v>39600</v>
      </c>
      <c r="B118" s="1"/>
      <c r="C118" s="1"/>
      <c r="D118" s="1"/>
      <c r="E118" s="1"/>
      <c r="F118" s="1"/>
      <c r="G118" s="1"/>
      <c r="H118" s="1"/>
      <c r="I118" s="1"/>
      <c r="J118" s="1"/>
    </row>
    <row r="119" spans="1:10" hidden="1" x14ac:dyDescent="0.25">
      <c r="A119" s="3">
        <v>39630</v>
      </c>
      <c r="B119" s="1"/>
      <c r="C119" s="1"/>
      <c r="D119" s="1"/>
      <c r="E119" s="1"/>
      <c r="F119" s="1"/>
      <c r="G119" s="1"/>
      <c r="H119" s="1"/>
      <c r="I119" s="1"/>
      <c r="J119" s="1"/>
    </row>
    <row r="120" spans="1:10" hidden="1" x14ac:dyDescent="0.25">
      <c r="A120" s="3">
        <v>39661</v>
      </c>
      <c r="B120" s="1"/>
      <c r="C120" s="1"/>
      <c r="D120" s="1"/>
      <c r="E120" s="1"/>
      <c r="F120" s="1"/>
      <c r="G120" s="1"/>
      <c r="H120" s="1"/>
      <c r="I120" s="1"/>
      <c r="J120" s="1"/>
    </row>
    <row r="121" spans="1:10" hidden="1" x14ac:dyDescent="0.25">
      <c r="A121" s="3">
        <v>39692</v>
      </c>
      <c r="B121" s="1"/>
      <c r="C121" s="1"/>
      <c r="D121" s="1"/>
      <c r="E121" s="1"/>
      <c r="F121" s="1"/>
      <c r="G121" s="1"/>
      <c r="H121" s="1"/>
      <c r="I121" s="1"/>
      <c r="J121" s="1"/>
    </row>
    <row r="122" spans="1:10" hidden="1" x14ac:dyDescent="0.25">
      <c r="A122" s="3">
        <v>39722</v>
      </c>
      <c r="B122" s="1"/>
      <c r="C122" s="1"/>
      <c r="D122" s="1"/>
      <c r="E122" s="1"/>
      <c r="F122" s="1"/>
      <c r="G122" s="1"/>
      <c r="H122" s="1"/>
      <c r="I122" s="1"/>
      <c r="J122" s="1"/>
    </row>
    <row r="123" spans="1:10" hidden="1" x14ac:dyDescent="0.25">
      <c r="A123" s="3">
        <v>39753</v>
      </c>
      <c r="B123" s="1"/>
      <c r="C123" s="1"/>
      <c r="D123" s="1"/>
      <c r="E123" s="1"/>
      <c r="F123" s="1"/>
      <c r="G123" s="1"/>
      <c r="H123" s="1"/>
      <c r="I123" s="1"/>
      <c r="J123" s="1"/>
    </row>
    <row r="124" spans="1:10" hidden="1" x14ac:dyDescent="0.25">
      <c r="A124" s="3">
        <v>39783</v>
      </c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3">
        <v>39814</v>
      </c>
      <c r="B125" s="1">
        <f>(Plan2!B125/Plan2!$J125)*100</f>
        <v>66.683799360492358</v>
      </c>
      <c r="C125" s="1">
        <f>(Plan2!C125/Plan2!$J125)*100</f>
        <v>0.86918574860198117</v>
      </c>
      <c r="D125" s="1">
        <f>(Plan2!D125/Plan2!$J125)*100</f>
        <v>2.0190118701380606</v>
      </c>
      <c r="E125" s="1">
        <f>(Plan2!E125/Plan2!$J125)*100</f>
        <v>9.9812235961082907E-2</v>
      </c>
      <c r="F125" s="1">
        <f>(Plan2!F125/Plan2!$J125)*100</f>
        <v>1.8128521460355609</v>
      </c>
      <c r="G125" s="1">
        <f>(Plan2!G125/Plan2!$J125)*100</f>
        <v>5.4915021950105736</v>
      </c>
      <c r="H125" s="1">
        <f>(Plan2!H125/Plan2!$J125)*100</f>
        <v>1.7148331195870832</v>
      </c>
      <c r="I125" s="1">
        <f>(Plan2!I125/Plan2!$J125)*100</f>
        <v>91.400154265906579</v>
      </c>
      <c r="J125" s="1">
        <f>(Plan2!J125/Plan2!$J125)*100</f>
        <v>100</v>
      </c>
    </row>
    <row r="126" spans="1:10" x14ac:dyDescent="0.25">
      <c r="A126" s="3">
        <v>39845</v>
      </c>
      <c r="B126" s="1">
        <f>(Plan2!B126/Plan2!$J126)*100</f>
        <v>64.625593198831055</v>
      </c>
      <c r="C126" s="1">
        <f>(Plan2!C126/Plan2!$J126)*100</f>
        <v>0.89518846414043141</v>
      </c>
      <c r="D126" s="1">
        <f>(Plan2!D126/Plan2!$J126)*100</f>
        <v>2.2106147237430132</v>
      </c>
      <c r="E126" s="1">
        <f>(Plan2!E126/Plan2!$J126)*100</f>
        <v>0.13732069646176714</v>
      </c>
      <c r="F126" s="1">
        <f>(Plan2!F126/Plan2!$J126)*100</f>
        <v>1.747286641625194</v>
      </c>
      <c r="G126" s="1">
        <f>(Plan2!G126/Plan2!$J126)*100</f>
        <v>5.2846433681206628</v>
      </c>
      <c r="H126" s="1">
        <f>(Plan2!H126/Plan2!$J126)*100</f>
        <v>5.19035131999635</v>
      </c>
      <c r="I126" s="1">
        <f>(Plan2!I126/Plan2!$J126)*100</f>
        <v>90.883410894587456</v>
      </c>
      <c r="J126" s="1">
        <f>(Plan2!J126/Plan2!$J126)*100</f>
        <v>100</v>
      </c>
    </row>
    <row r="127" spans="1:10" x14ac:dyDescent="0.25">
      <c r="A127" s="3">
        <v>39873</v>
      </c>
      <c r="B127" s="1">
        <f>(Plan2!B127/Plan2!$J127)*100</f>
        <v>61.739160292209796</v>
      </c>
      <c r="C127" s="1">
        <f>(Plan2!C127/Plan2!$J127)*100</f>
        <v>2.7236573120059226</v>
      </c>
      <c r="D127" s="1">
        <f>(Plan2!D127/Plan2!$J127)*100</f>
        <v>2.2226931625970034</v>
      </c>
      <c r="E127" s="1">
        <f>(Plan2!E127/Plan2!$J127)*100</f>
        <v>0.25614866415014237</v>
      </c>
      <c r="F127" s="1">
        <f>(Plan2!F127/Plan2!$J127)*100</f>
        <v>2.4637032859219654</v>
      </c>
      <c r="G127" s="1">
        <f>(Plan2!G127/Plan2!$J127)*100</f>
        <v>4.808734413070102</v>
      </c>
      <c r="H127" s="1">
        <f>(Plan2!H127/Plan2!$J127)*100</f>
        <v>1.2193148692998141</v>
      </c>
      <c r="I127" s="1">
        <f>(Plan2!I127/Plan2!$J127)*100</f>
        <v>90.864690706008147</v>
      </c>
      <c r="J127" s="1">
        <f>(Plan2!J127/Plan2!$J127)*100</f>
        <v>100</v>
      </c>
    </row>
    <row r="128" spans="1:10" x14ac:dyDescent="0.25">
      <c r="A128" s="3">
        <v>39904</v>
      </c>
      <c r="B128" s="1">
        <f>(Plan2!B128/Plan2!$J128)*100</f>
        <v>60.853139261222431</v>
      </c>
      <c r="C128" s="1">
        <f>(Plan2!C128/Plan2!$J128)*100</f>
        <v>8.6434227528001628</v>
      </c>
      <c r="D128" s="1">
        <f>(Plan2!D128/Plan2!$J128)*100</f>
        <v>2.5888779972178915</v>
      </c>
      <c r="E128" s="1">
        <f>(Plan2!E128/Plan2!$J128)*100</f>
        <v>0.179896158193316</v>
      </c>
      <c r="F128" s="1">
        <f>(Plan2!F128/Plan2!$J128)*100</f>
        <v>1.9748166862879626</v>
      </c>
      <c r="G128" s="1">
        <f>(Plan2!G128/Plan2!$J128)*100</f>
        <v>4.7974075072190567</v>
      </c>
      <c r="H128" s="1">
        <f>(Plan2!H128/Plan2!$J128)*100</f>
        <v>0.8552966739064608</v>
      </c>
      <c r="I128" s="1">
        <f>(Plan2!I128/Plan2!$J128)*100</f>
        <v>91.32105975284361</v>
      </c>
      <c r="J128" s="1">
        <f>(Plan2!J128/Plan2!$J128)*100</f>
        <v>100</v>
      </c>
    </row>
    <row r="129" spans="1:10" x14ac:dyDescent="0.25">
      <c r="A129" s="3">
        <v>39934</v>
      </c>
      <c r="B129" s="1">
        <f>(Plan2!B129/Plan2!$J129)*100</f>
        <v>55.312726619882277</v>
      </c>
      <c r="C129" s="1">
        <f>(Plan2!C129/Plan2!$J129)*100</f>
        <v>9.2116253373102932</v>
      </c>
      <c r="D129" s="1">
        <f>(Plan2!D129/Plan2!$J129)*100</f>
        <v>2.3508853450124287</v>
      </c>
      <c r="E129" s="1">
        <f>(Plan2!E129/Plan2!$J129)*100</f>
        <v>0.13049272260675335</v>
      </c>
      <c r="F129" s="1">
        <f>(Plan2!F129/Plan2!$J129)*100</f>
        <v>1.9942010474757448</v>
      </c>
      <c r="G129" s="1">
        <f>(Plan2!G129/Plan2!$J129)*100</f>
        <v>5.6271860707393069</v>
      </c>
      <c r="H129" s="1">
        <f>(Plan2!H129/Plan2!$J129)*100</f>
        <v>4.555756632662912</v>
      </c>
      <c r="I129" s="1">
        <f>(Plan2!I129/Plan2!$J129)*100</f>
        <v>90.027194569120709</v>
      </c>
      <c r="J129" s="1">
        <f>(Plan2!J129/Plan2!$J129)*100</f>
        <v>100</v>
      </c>
    </row>
    <row r="130" spans="1:10" x14ac:dyDescent="0.25">
      <c r="A130" s="3">
        <v>39965</v>
      </c>
      <c r="B130" s="1">
        <f>(Plan2!B130/Plan2!$J130)*100</f>
        <v>53.172199349929031</v>
      </c>
      <c r="C130" s="1">
        <f>(Plan2!C130/Plan2!$J130)*100</f>
        <v>3.2347611299153907</v>
      </c>
      <c r="D130" s="1">
        <f>(Plan2!D130/Plan2!$J130)*100</f>
        <v>2.3294070214172105</v>
      </c>
      <c r="E130" s="1">
        <f>(Plan2!E130/Plan2!$J130)*100</f>
        <v>0.16968842519583235</v>
      </c>
      <c r="F130" s="1">
        <f>(Plan2!F130/Plan2!$J130)*100</f>
        <v>2.0513236699277329</v>
      </c>
      <c r="G130" s="1">
        <f>(Plan2!G130/Plan2!$J130)*100</f>
        <v>4.6834282913506389</v>
      </c>
      <c r="H130" s="1">
        <f>(Plan2!H130/Plan2!$J130)*100</f>
        <v>1.0788651983786905</v>
      </c>
      <c r="I130" s="1">
        <f>(Plan2!I130/Plan2!$J130)*100</f>
        <v>92.260196577282969</v>
      </c>
      <c r="J130" s="1">
        <f>(Plan2!J130/Plan2!$J130)*100</f>
        <v>100</v>
      </c>
    </row>
    <row r="131" spans="1:10" x14ac:dyDescent="0.25">
      <c r="A131" s="3">
        <v>39995</v>
      </c>
      <c r="B131" s="1">
        <f>(Plan2!B131/Plan2!$J131)*100</f>
        <v>58.459323150874184</v>
      </c>
      <c r="C131" s="1">
        <f>(Plan2!C131/Plan2!$J131)*100</f>
        <v>1.7669232693207704</v>
      </c>
      <c r="D131" s="1">
        <f>(Plan2!D131/Plan2!$J131)*100</f>
        <v>2.7748227022285161</v>
      </c>
      <c r="E131" s="1">
        <f>(Plan2!E131/Plan2!$J131)*100</f>
        <v>0.21473304339063229</v>
      </c>
      <c r="F131" s="1">
        <f>(Plan2!F131/Plan2!$J131)*100</f>
        <v>3.5261255997006113</v>
      </c>
      <c r="G131" s="1">
        <f>(Plan2!G131/Plan2!$J131)*100</f>
        <v>4.0217589037439794</v>
      </c>
      <c r="H131" s="1">
        <f>(Plan2!H131/Plan2!$J131)*100</f>
        <v>1.4894833364042002</v>
      </c>
      <c r="I131" s="1">
        <f>(Plan2!I131/Plan2!$J131)*100</f>
        <v>89.975242111324121</v>
      </c>
      <c r="J131" s="1">
        <f>(Plan2!J131/Plan2!$J131)*100</f>
        <v>100</v>
      </c>
    </row>
    <row r="132" spans="1:10" x14ac:dyDescent="0.25">
      <c r="A132" s="3">
        <v>40026</v>
      </c>
      <c r="B132" s="1">
        <f>(Plan2!B132/Plan2!$J132)*100</f>
        <v>59.189141170400795</v>
      </c>
      <c r="C132" s="1">
        <f>(Plan2!C132/Plan2!$J132)*100</f>
        <v>1.2866002018373583</v>
      </c>
      <c r="D132" s="1">
        <f>(Plan2!D132/Plan2!$J132)*100</f>
        <v>2.9558431197746624</v>
      </c>
      <c r="E132" s="1">
        <f>(Plan2!E132/Plan2!$J132)*100</f>
        <v>0.20873469876611228</v>
      </c>
      <c r="F132" s="1">
        <f>(Plan2!F132/Plan2!$J132)*100</f>
        <v>3.564349916010181</v>
      </c>
      <c r="G132" s="1">
        <f>(Plan2!G132/Plan2!$J132)*100</f>
        <v>4.8324496165934265</v>
      </c>
      <c r="H132" s="1">
        <f>(Plan2!H132/Plan2!$J132)*100</f>
        <v>7.3782383798702611</v>
      </c>
      <c r="I132" s="1">
        <f>(Plan2!I132/Plan2!$J132)*100</f>
        <v>91.182057205102055</v>
      </c>
      <c r="J132" s="1">
        <f>(Plan2!J132/Plan2!$J132)*100</f>
        <v>100</v>
      </c>
    </row>
    <row r="133" spans="1:10" x14ac:dyDescent="0.25">
      <c r="A133" s="3">
        <v>40057</v>
      </c>
      <c r="B133" s="1">
        <f>(Plan2!B133/Plan2!$J133)*100</f>
        <v>62.645379644539958</v>
      </c>
      <c r="C133" s="1">
        <f>(Plan2!C133/Plan2!$J133)*100</f>
        <v>1.2280094186944253</v>
      </c>
      <c r="D133" s="1">
        <f>(Plan2!D133/Plan2!$J133)*100</f>
        <v>2.8936364340901783</v>
      </c>
      <c r="E133" s="1">
        <f>(Plan2!E133/Plan2!$J133)*100</f>
        <v>0.22670745507214038</v>
      </c>
      <c r="F133" s="1">
        <f>(Plan2!F133/Plan2!$J133)*100</f>
        <v>3.9549731544789113</v>
      </c>
      <c r="G133" s="1">
        <f>(Plan2!G133/Plan2!$J133)*100</f>
        <v>4.5320480740472284</v>
      </c>
      <c r="H133" s="1">
        <f>(Plan2!H133/Plan2!$J133)*100</f>
        <v>1.3855479929894436</v>
      </c>
      <c r="I133" s="1">
        <f>(Plan2!I133/Plan2!$J133)*100</f>
        <v>90.669414255905437</v>
      </c>
      <c r="J133" s="1">
        <f>(Plan2!J133/Plan2!$J133)*100</f>
        <v>100</v>
      </c>
    </row>
    <row r="134" spans="1:10" x14ac:dyDescent="0.25">
      <c r="A134" s="3">
        <v>40087</v>
      </c>
      <c r="B134" s="1">
        <f>(Plan2!B134/Plan2!$J134)*100</f>
        <v>59.62010358772222</v>
      </c>
      <c r="C134" s="1">
        <f>(Plan2!C134/Plan2!$J134)*100</f>
        <v>0.93739012925442311</v>
      </c>
      <c r="D134" s="1">
        <f>(Plan2!D134/Plan2!$J134)*100</f>
        <v>2.7879695094126467</v>
      </c>
      <c r="E134" s="1">
        <f>(Plan2!E134/Plan2!$J134)*100</f>
        <v>0.1771102967757183</v>
      </c>
      <c r="F134" s="1">
        <f>(Plan2!F134/Plan2!$J134)*100</f>
        <v>3.5832078390331916</v>
      </c>
      <c r="G134" s="1">
        <f>(Plan2!G134/Plan2!$J134)*100</f>
        <v>4.7686503255198307</v>
      </c>
      <c r="H134" s="1">
        <f>(Plan2!H134/Plan2!$J134)*100</f>
        <v>1.4901213066111967</v>
      </c>
      <c r="I134" s="1">
        <f>(Plan2!I134/Plan2!$J134)*100</f>
        <v>90.978914276314242</v>
      </c>
      <c r="J134" s="1">
        <f>(Plan2!J134/Plan2!$J134)*100</f>
        <v>100</v>
      </c>
    </row>
    <row r="135" spans="1:10" x14ac:dyDescent="0.25">
      <c r="A135" s="3">
        <v>40118</v>
      </c>
      <c r="B135" s="1">
        <f>(Plan2!B135/Plan2!$J135)*100</f>
        <v>58.880909645270471</v>
      </c>
      <c r="C135" s="1">
        <f>(Plan2!C135/Plan2!$J135)*100</f>
        <v>0.70267002871946393</v>
      </c>
      <c r="D135" s="1">
        <f>(Plan2!D135/Plan2!$J135)*100</f>
        <v>2.3447735598654473</v>
      </c>
      <c r="E135" s="1">
        <f>(Plan2!E135/Plan2!$J135)*100</f>
        <v>0.15042486941295063</v>
      </c>
      <c r="F135" s="1">
        <f>(Plan2!F135/Plan2!$J135)*100</f>
        <v>3.1689938805157336</v>
      </c>
      <c r="G135" s="1">
        <f>(Plan2!G135/Plan2!$J135)*100</f>
        <v>5.5690460974726426</v>
      </c>
      <c r="H135" s="1">
        <f>(Plan2!H135/Plan2!$J135)*100</f>
        <v>6.8907415517517512</v>
      </c>
      <c r="I135" s="1">
        <f>(Plan2!I135/Plan2!$J135)*100</f>
        <v>90.928365302775887</v>
      </c>
      <c r="J135" s="1">
        <f>(Plan2!J135/Plan2!$J135)*100</f>
        <v>100</v>
      </c>
    </row>
    <row r="136" spans="1:10" x14ac:dyDescent="0.25">
      <c r="A136" s="3">
        <v>40148</v>
      </c>
      <c r="B136" s="1">
        <f>(Plan2!B136/Plan2!$J136)*100</f>
        <v>50.942820366326799</v>
      </c>
      <c r="C136" s="1">
        <f>(Plan2!C136/Plan2!$J136)*100</f>
        <v>0.62774261582611168</v>
      </c>
      <c r="D136" s="1">
        <f>(Plan2!D136/Plan2!$J136)*100</f>
        <v>4.0051879259374825</v>
      </c>
      <c r="E136" s="1">
        <f>(Plan2!E136/Plan2!$J136)*100</f>
        <v>0.18594093117642721</v>
      </c>
      <c r="F136" s="1">
        <f>(Plan2!F136/Plan2!$J136)*100</f>
        <v>2.5082458261488036</v>
      </c>
      <c r="G136" s="1">
        <f>(Plan2!G136/Plan2!$J136)*100</f>
        <v>5.6301110273719717</v>
      </c>
      <c r="H136" s="1">
        <f>(Plan2!H136/Plan2!$J136)*100</f>
        <v>1.4896076326464951</v>
      </c>
      <c r="I136" s="1">
        <f>(Plan2!I136/Plan2!$J136)*100</f>
        <v>90.06253469958942</v>
      </c>
      <c r="J136" s="1">
        <f>(Plan2!J136/Plan2!$J136)*100</f>
        <v>100</v>
      </c>
    </row>
    <row r="137" spans="1:10" x14ac:dyDescent="0.25">
      <c r="A137" s="3">
        <v>40179</v>
      </c>
      <c r="B137" s="1">
        <f>(Plan2!B137/Plan2!$J137)*100</f>
        <v>65.926244118462193</v>
      </c>
      <c r="C137" s="1">
        <f>(Plan2!C137/Plan2!$J137)*100</f>
        <v>1.0436540389342313</v>
      </c>
      <c r="D137" s="1">
        <f>(Plan2!D137/Plan2!$J137)*100</f>
        <v>1.9070945916316986</v>
      </c>
      <c r="E137" s="1">
        <f>(Plan2!E137/Plan2!$J137)*100</f>
        <v>0.13475510153735606</v>
      </c>
      <c r="F137" s="1">
        <f>(Plan2!F137/Plan2!$J137)*100</f>
        <v>2.1370514547073061</v>
      </c>
      <c r="G137" s="1">
        <f>(Plan2!G137/Plan2!$J137)*100</f>
        <v>4.9223365961354029</v>
      </c>
      <c r="H137" s="1">
        <f>(Plan2!H137/Plan2!$J137)*100</f>
        <v>1.7817628470098295</v>
      </c>
      <c r="I137" s="1">
        <f>(Plan2!I137/Plan2!$J137)*100</f>
        <v>90.415079299293708</v>
      </c>
      <c r="J137" s="1">
        <f>(Plan2!J137/Plan2!$J137)*100</f>
        <v>100</v>
      </c>
    </row>
    <row r="138" spans="1:10" x14ac:dyDescent="0.25">
      <c r="A138" s="3">
        <v>40210</v>
      </c>
      <c r="B138" s="1">
        <f>(Plan2!B138/Plan2!$J138)*100</f>
        <v>61.720818790035835</v>
      </c>
      <c r="C138" s="1">
        <f>(Plan2!C138/Plan2!$J138)*100</f>
        <v>0.96194306158383225</v>
      </c>
      <c r="D138" s="1">
        <f>(Plan2!D138/Plan2!$J138)*100</f>
        <v>2.849438523950611</v>
      </c>
      <c r="E138" s="1">
        <f>(Plan2!E138/Plan2!$J138)*100</f>
        <v>0.15002498909226239</v>
      </c>
      <c r="F138" s="1">
        <f>(Plan2!F138/Plan2!$J138)*100</f>
        <v>2.0201542632961087</v>
      </c>
      <c r="G138" s="1">
        <f>(Plan2!G138/Plan2!$J138)*100</f>
        <v>5.9407383996443759</v>
      </c>
      <c r="H138" s="1">
        <f>(Plan2!H138/Plan2!$J138)*100</f>
        <v>8.2305753458294841</v>
      </c>
      <c r="I138" s="1">
        <f>(Plan2!I138/Plan2!$J138)*100</f>
        <v>90.528134178169068</v>
      </c>
      <c r="J138" s="1">
        <f>(Plan2!J138/Plan2!$J138)*100</f>
        <v>100</v>
      </c>
    </row>
    <row r="139" spans="1:10" x14ac:dyDescent="0.25">
      <c r="A139" s="3">
        <v>40238</v>
      </c>
      <c r="B139" s="1">
        <f>(Plan2!B139/Plan2!$J139)*100</f>
        <v>61.643314443231944</v>
      </c>
      <c r="C139" s="1">
        <f>(Plan2!C139/Plan2!$J139)*100</f>
        <v>2.5521943725790761</v>
      </c>
      <c r="D139" s="1">
        <f>(Plan2!D139/Plan2!$J139)*100</f>
        <v>2.794296904036488</v>
      </c>
      <c r="E139" s="1">
        <f>(Plan2!E139/Plan2!$J139)*100</f>
        <v>0.17497731885752502</v>
      </c>
      <c r="F139" s="1">
        <f>(Plan2!F139/Plan2!$J139)*100</f>
        <v>2.5822629731451725</v>
      </c>
      <c r="G139" s="1">
        <f>(Plan2!G139/Plan2!$J139)*100</f>
        <v>4.358407325963217</v>
      </c>
      <c r="H139" s="1">
        <f>(Plan2!H139/Plan2!$J139)*100</f>
        <v>2.4405132578154203</v>
      </c>
      <c r="I139" s="1">
        <f>(Plan2!I139/Plan2!$J139)*100</f>
        <v>90.697567004698058</v>
      </c>
      <c r="J139" s="1">
        <f>(Plan2!J139/Plan2!$J139)*100</f>
        <v>100</v>
      </c>
    </row>
    <row r="140" spans="1:10" x14ac:dyDescent="0.25">
      <c r="A140" s="3">
        <v>40269</v>
      </c>
      <c r="B140" s="1">
        <f>(Plan2!B140/Plan2!$J140)*100</f>
        <v>58.60893932433131</v>
      </c>
      <c r="C140" s="1">
        <f>(Plan2!C140/Plan2!$J140)*100</f>
        <v>8.9658699541279301</v>
      </c>
      <c r="D140" s="1">
        <f>(Plan2!D140/Plan2!$J140)*100</f>
        <v>2.8468518628378172</v>
      </c>
      <c r="E140" s="1">
        <f>(Plan2!E140/Plan2!$J140)*100</f>
        <v>0.17872913632955631</v>
      </c>
      <c r="F140" s="1">
        <f>(Plan2!F140/Plan2!$J140)*100</f>
        <v>2.1695264328074759</v>
      </c>
      <c r="G140" s="1">
        <f>(Plan2!G140/Plan2!$J140)*100</f>
        <v>4.7253411156383969</v>
      </c>
      <c r="H140" s="1">
        <f>(Plan2!H140/Plan2!$J140)*100</f>
        <v>2.1026588943034175</v>
      </c>
      <c r="I140" s="1">
        <f>(Plan2!I140/Plan2!$J140)*100</f>
        <v>90.847651134343138</v>
      </c>
      <c r="J140" s="1">
        <f>(Plan2!J140/Plan2!$J140)*100</f>
        <v>100</v>
      </c>
    </row>
    <row r="141" spans="1:10" x14ac:dyDescent="0.25">
      <c r="A141" s="3">
        <v>40299</v>
      </c>
      <c r="B141" s="1">
        <f>(Plan2!B141/Plan2!$J141)*100</f>
        <v>54.469047620101627</v>
      </c>
      <c r="C141" s="1">
        <f>(Plan2!C141/Plan2!$J141)*100</f>
        <v>8.7411212916756256</v>
      </c>
      <c r="D141" s="1">
        <f>(Plan2!D141/Plan2!$J141)*100</f>
        <v>2.6959209823143349</v>
      </c>
      <c r="E141" s="1">
        <f>(Plan2!E141/Plan2!$J141)*100</f>
        <v>0.1588517939635179</v>
      </c>
      <c r="F141" s="1">
        <f>(Plan2!F141/Plan2!$J141)*100</f>
        <v>2.2112395725178717</v>
      </c>
      <c r="G141" s="1">
        <f>(Plan2!G141/Plan2!$J141)*100</f>
        <v>5.6188894007833774</v>
      </c>
      <c r="H141" s="1">
        <f>(Plan2!H141/Plan2!$J141)*100</f>
        <v>8.0484586078603755</v>
      </c>
      <c r="I141" s="1">
        <f>(Plan2!I141/Plan2!$J141)*100</f>
        <v>89.311799908731317</v>
      </c>
      <c r="J141" s="1">
        <f>(Plan2!J141/Plan2!$J141)*100</f>
        <v>100</v>
      </c>
    </row>
    <row r="142" spans="1:10" x14ac:dyDescent="0.25">
      <c r="A142" s="3">
        <v>40330</v>
      </c>
      <c r="B142" s="1">
        <f>(Plan2!B142/Plan2!$J142)*100</f>
        <v>60.593421298259805</v>
      </c>
      <c r="C142" s="1">
        <f>(Plan2!C142/Plan2!$J142)*100</f>
        <v>3.2691694290406095</v>
      </c>
      <c r="D142" s="1">
        <f>(Plan2!D142/Plan2!$J142)*100</f>
        <v>2.779850910160766</v>
      </c>
      <c r="E142" s="1">
        <f>(Plan2!E142/Plan2!$J142)*100</f>
        <v>0.17618619931068627</v>
      </c>
      <c r="F142" s="1">
        <f>(Plan2!F142/Plan2!$J142)*100</f>
        <v>2.274356699582893</v>
      </c>
      <c r="G142" s="1">
        <f>(Plan2!G142/Plan2!$J142)*100</f>
        <v>5.4000754510482789</v>
      </c>
      <c r="H142" s="1">
        <f>(Plan2!H142/Plan2!$J142)*100</f>
        <v>2.8016004605601541</v>
      </c>
      <c r="I142" s="1">
        <f>(Plan2!I142/Plan2!$J142)*100</f>
        <v>90.229134716159948</v>
      </c>
      <c r="J142" s="1">
        <f>(Plan2!J142/Plan2!$J142)*100</f>
        <v>100</v>
      </c>
    </row>
    <row r="143" spans="1:10" x14ac:dyDescent="0.25">
      <c r="A143" s="3">
        <v>40360</v>
      </c>
      <c r="B143" s="1">
        <f>(Plan2!B143/Plan2!$J143)*100</f>
        <v>61.952326675763757</v>
      </c>
      <c r="C143" s="1">
        <f>(Plan2!C143/Plan2!$J143)*100</f>
        <v>1.8589412577843523</v>
      </c>
      <c r="D143" s="1">
        <f>(Plan2!D143/Plan2!$J143)*100</f>
        <v>3.3133051728696508</v>
      </c>
      <c r="E143" s="1">
        <f>(Plan2!E143/Plan2!$J143)*100</f>
        <v>0.18118033990988772</v>
      </c>
      <c r="F143" s="1">
        <f>(Plan2!F143/Plan2!$J143)*100</f>
        <v>3.6379423985535633</v>
      </c>
      <c r="G143" s="1">
        <f>(Plan2!G143/Plan2!$J143)*100</f>
        <v>4.0871294875937236</v>
      </c>
      <c r="H143" s="1">
        <f>(Plan2!H143/Plan2!$J143)*100</f>
        <v>2.9549733190341096</v>
      </c>
      <c r="I143" s="1">
        <f>(Plan2!I143/Plan2!$J143)*100</f>
        <v>91.058498127562942</v>
      </c>
      <c r="J143" s="1">
        <f>(Plan2!J143/Plan2!$J143)*100</f>
        <v>100</v>
      </c>
    </row>
    <row r="144" spans="1:10" x14ac:dyDescent="0.25">
      <c r="A144" s="3">
        <v>40391</v>
      </c>
      <c r="B144" s="1">
        <f>(Plan2!B144/Plan2!$J144)*100</f>
        <v>55.421424759140216</v>
      </c>
      <c r="C144" s="1">
        <f>(Plan2!C144/Plan2!$J144)*100</f>
        <v>1.2425985469429814</v>
      </c>
      <c r="D144" s="1">
        <f>(Plan2!D144/Plan2!$J144)*100</f>
        <v>2.7344405127992251</v>
      </c>
      <c r="E144" s="1">
        <f>(Plan2!E144/Plan2!$J144)*100</f>
        <v>0.20693187550564945</v>
      </c>
      <c r="F144" s="1">
        <f>(Plan2!F144/Plan2!$J144)*100</f>
        <v>3.5538588269310374</v>
      </c>
      <c r="G144" s="1">
        <f>(Plan2!G144/Plan2!$J144)*100</f>
        <v>4.7476952975680531</v>
      </c>
      <c r="H144" s="1">
        <f>(Plan2!H144/Plan2!$J144)*100</f>
        <v>8.4192628776300644</v>
      </c>
      <c r="I144" s="1">
        <f>(Plan2!I144/Plan2!$J144)*100</f>
        <v>91.369960440695507</v>
      </c>
      <c r="J144" s="1">
        <f>(Plan2!J144/Plan2!$J144)*100</f>
        <v>100</v>
      </c>
    </row>
    <row r="145" spans="1:17" x14ac:dyDescent="0.25">
      <c r="A145" s="3">
        <v>40422</v>
      </c>
      <c r="B145" s="1">
        <f>(Plan2!B145/Plan2!$J145)*100</f>
        <v>62.218828529289993</v>
      </c>
      <c r="C145" s="1">
        <f>(Plan2!C145/Plan2!$J145)*100</f>
        <v>1.0069178794775313</v>
      </c>
      <c r="D145" s="1">
        <f>(Plan2!D145/Plan2!$J145)*100</f>
        <v>2.819097359105057</v>
      </c>
      <c r="E145" s="1">
        <f>(Plan2!E145/Plan2!$J145)*100</f>
        <v>0.23827865505109758</v>
      </c>
      <c r="F145" s="1">
        <f>(Plan2!F145/Plan2!$J145)*100</f>
        <v>3.4578410473906773</v>
      </c>
      <c r="G145" s="1">
        <f>(Plan2!G145/Plan2!$J145)*100</f>
        <v>4.1093560997337271</v>
      </c>
      <c r="H145" s="1">
        <f>(Plan2!H145/Plan2!$J145)*100</f>
        <v>2.863494078026172</v>
      </c>
      <c r="I145" s="1">
        <f>(Plan2!I145/Plan2!$J145)*100</f>
        <v>90.959398608873997</v>
      </c>
      <c r="J145" s="1">
        <f>(Plan2!J145/Plan2!$J145)*100</f>
        <v>100</v>
      </c>
    </row>
    <row r="146" spans="1:17" x14ac:dyDescent="0.25">
      <c r="A146" s="3">
        <v>40452</v>
      </c>
      <c r="B146" s="1">
        <f>(Plan2!B146/Plan2!$J146)*100</f>
        <v>62.301731756283665</v>
      </c>
      <c r="C146" s="1">
        <f>(Plan2!C146/Plan2!$J146)*100</f>
        <v>0.72641652017424962</v>
      </c>
      <c r="D146" s="1">
        <f>(Plan2!D146/Plan2!$J146)*100</f>
        <v>2.5275783161671428</v>
      </c>
      <c r="E146" s="1">
        <f>(Plan2!E146/Plan2!$J146)*100</f>
        <v>0.1835265344638915</v>
      </c>
      <c r="F146" s="1">
        <f>(Plan2!F146/Plan2!$J146)*100</f>
        <v>3.0258427808648913</v>
      </c>
      <c r="G146" s="1">
        <f>(Plan2!G146/Plan2!$J146)*100</f>
        <v>4.0437418757804728</v>
      </c>
      <c r="H146" s="1">
        <f>(Plan2!H146/Plan2!$J146)*100</f>
        <v>2.6943102562288073</v>
      </c>
      <c r="I146" s="1">
        <f>(Plan2!I146/Plan2!$J146)*100</f>
        <v>90.612593958157632</v>
      </c>
      <c r="J146" s="1">
        <f>(Plan2!J146/Plan2!$J146)*100</f>
        <v>100</v>
      </c>
    </row>
    <row r="147" spans="1:17" x14ac:dyDescent="0.25">
      <c r="A147" s="3">
        <v>40483</v>
      </c>
      <c r="B147" s="1">
        <f>(Plan2!B147/Plan2!$J147)*100</f>
        <v>58.921606367442422</v>
      </c>
      <c r="C147" s="1">
        <f>(Plan2!C147/Plan2!$J147)*100</f>
        <v>0.7146954439811315</v>
      </c>
      <c r="D147" s="1">
        <f>(Plan2!D147/Plan2!$J147)*100</f>
        <v>2.3513647696681503</v>
      </c>
      <c r="E147" s="1">
        <f>(Plan2!E147/Plan2!$J147)*100</f>
        <v>0.15782599907252537</v>
      </c>
      <c r="F147" s="1">
        <f>(Plan2!F147/Plan2!$J147)*100</f>
        <v>3.40150619646271</v>
      </c>
      <c r="G147" s="1">
        <f>(Plan2!G147/Plan2!$J147)*100</f>
        <v>5.2287974048433163</v>
      </c>
      <c r="H147" s="1">
        <f>(Plan2!H147/Plan2!$J147)*100</f>
        <v>8.6744914766242083</v>
      </c>
      <c r="I147" s="1">
        <f>(Plan2!I147/Plan2!$J147)*100</f>
        <v>90.93189179924515</v>
      </c>
      <c r="J147" s="1">
        <f>(Plan2!J147/Plan2!$J147)*100</f>
        <v>100</v>
      </c>
    </row>
    <row r="148" spans="1:17" x14ac:dyDescent="0.25">
      <c r="A148" s="3">
        <v>40513</v>
      </c>
      <c r="B148" s="1">
        <f>(Plan2!B148/Plan2!$J148)*100</f>
        <v>58.183584358999866</v>
      </c>
      <c r="C148" s="1">
        <f>(Plan2!C148/Plan2!$J148)*100</f>
        <v>0.60267881699826731</v>
      </c>
      <c r="D148" s="1">
        <f>(Plan2!D148/Plan2!$J148)*100</f>
        <v>5.0306681827340665</v>
      </c>
      <c r="E148" s="1">
        <f>(Plan2!E148/Plan2!$J148)*100</f>
        <v>0.14795241882766405</v>
      </c>
      <c r="F148" s="1">
        <f>(Plan2!F148/Plan2!$J148)*100</f>
        <v>2.6587512616629447</v>
      </c>
      <c r="G148" s="1">
        <f>(Plan2!G148/Plan2!$J148)*100</f>
        <v>5.9655194905320581</v>
      </c>
      <c r="H148" s="1">
        <f>(Plan2!H148/Plan2!$J148)*100</f>
        <v>2.6027378496712075</v>
      </c>
      <c r="I148" s="1">
        <f>(Plan2!I148/Plan2!$J148)*100</f>
        <v>90.340444610066442</v>
      </c>
      <c r="J148" s="1">
        <f>(Plan2!J148/Plan2!$J148)*100</f>
        <v>100</v>
      </c>
    </row>
    <row r="149" spans="1:17" x14ac:dyDescent="0.25">
      <c r="A149" s="3">
        <v>40544</v>
      </c>
      <c r="B149" s="1">
        <f>(Plan2!B149/Plan2!$J149)*100</f>
        <v>67.167545662227752</v>
      </c>
      <c r="C149" s="1">
        <f>(Plan2!C149/Plan2!$J149)*100</f>
        <v>1.103924476041152</v>
      </c>
      <c r="D149" s="1">
        <f>(Plan2!D149/Plan2!$J149)*100</f>
        <v>2.3142362398377689</v>
      </c>
      <c r="E149" s="1">
        <f>(Plan2!E149/Plan2!$J149)*100</f>
        <v>0.11815230210551105</v>
      </c>
      <c r="F149" s="1">
        <f>(Plan2!F149/Plan2!$J149)*100</f>
        <v>1.9189349341446751</v>
      </c>
      <c r="G149" s="1">
        <f>(Plan2!G149/Plan2!$J149)*100</f>
        <v>6.5179948152201987</v>
      </c>
      <c r="H149" s="1">
        <f>(Plan2!H149/Plan2!$J149)*100</f>
        <v>3.0354025398348043</v>
      </c>
      <c r="I149" s="1">
        <f>(Plan2!I149/Plan2!$J149)*100</f>
        <v>89.80934760331489</v>
      </c>
      <c r="J149" s="1">
        <f>(Plan2!J149/Plan2!$J149)*100</f>
        <v>100</v>
      </c>
      <c r="K149" s="44"/>
      <c r="L149" s="39"/>
      <c r="M149" s="39"/>
      <c r="N149" s="39"/>
      <c r="O149" s="39"/>
      <c r="P149" s="39"/>
      <c r="Q149" s="38"/>
    </row>
    <row r="150" spans="1:17" x14ac:dyDescent="0.25">
      <c r="A150" s="3">
        <v>40575</v>
      </c>
      <c r="B150" s="1">
        <f>(Plan2!B150/Plan2!$J150)*100</f>
        <v>58.959064462214492</v>
      </c>
      <c r="C150" s="1">
        <f>(Plan2!C150/Plan2!$J150)*100</f>
        <v>1.0720444331267307</v>
      </c>
      <c r="D150" s="1">
        <f>(Plan2!D150/Plan2!$J150)*100</f>
        <v>2.6883522866829912</v>
      </c>
      <c r="E150" s="1">
        <f>(Plan2!E150/Plan2!$J150)*100</f>
        <v>0.16122293534391999</v>
      </c>
      <c r="F150" s="1">
        <f>(Plan2!F150/Plan2!$J150)*100</f>
        <v>1.8401700616269956</v>
      </c>
      <c r="G150" s="1">
        <f>(Plan2!G150/Plan2!$J150)*100</f>
        <v>6.5422237833093169</v>
      </c>
      <c r="H150" s="1">
        <f>(Plan2!H150/Plan2!$J150)*100</f>
        <v>9.4159317713814197</v>
      </c>
      <c r="I150" s="1">
        <f>(Plan2!I150/Plan2!$J150)*100</f>
        <v>90.833274135883485</v>
      </c>
      <c r="J150" s="1">
        <f>(Plan2!J150/Plan2!$J150)*100</f>
        <v>100</v>
      </c>
      <c r="K150" s="44"/>
      <c r="L150" s="39"/>
      <c r="M150" s="39"/>
      <c r="N150" s="39"/>
      <c r="O150" s="39"/>
      <c r="P150" s="39"/>
      <c r="Q150" s="38"/>
    </row>
    <row r="151" spans="1:17" x14ac:dyDescent="0.25">
      <c r="A151" s="3">
        <v>40603</v>
      </c>
      <c r="B151" s="1">
        <f>(Plan2!B151/Plan2!$J151)*100</f>
        <v>62.316882098364736</v>
      </c>
      <c r="C151" s="1">
        <f>(Plan2!C151/Plan2!$J151)*100</f>
        <v>2.3158929400436157</v>
      </c>
      <c r="D151" s="1">
        <f>(Plan2!D151/Plan2!$J151)*100</f>
        <v>2.7882840537949516</v>
      </c>
      <c r="E151" s="1">
        <f>(Plan2!E151/Plan2!$J151)*100</f>
        <v>0.18395862378663203</v>
      </c>
      <c r="F151" s="1">
        <f>(Plan2!F151/Plan2!$J151)*100</f>
        <v>1.9428944659956389</v>
      </c>
      <c r="G151" s="1">
        <f>(Plan2!G151/Plan2!$J151)*100</f>
        <v>4.5504997735908921</v>
      </c>
      <c r="H151" s="1">
        <f>(Plan2!H151/Plan2!$J151)*100</f>
        <v>4.1369483637475595</v>
      </c>
      <c r="I151" s="1">
        <f>(Plan2!I151/Plan2!$J151)*100</f>
        <v>90.965637600623182</v>
      </c>
      <c r="J151" s="1">
        <f>(Plan2!J151/Plan2!$J151)*100</f>
        <v>100</v>
      </c>
      <c r="K151" s="44"/>
      <c r="L151" s="39"/>
      <c r="M151" s="39"/>
      <c r="N151" s="39"/>
      <c r="O151" s="39"/>
      <c r="P151" s="39"/>
      <c r="Q151" s="38"/>
    </row>
    <row r="152" spans="1:17" x14ac:dyDescent="0.25">
      <c r="A152" s="3">
        <v>40634</v>
      </c>
      <c r="B152" s="1">
        <f>(Plan2!B152/Plan2!$J152)*100</f>
        <v>60.616998578345402</v>
      </c>
      <c r="C152" s="1">
        <f>(Plan2!C152/Plan2!$J152)*100</f>
        <v>7.9803862859473149</v>
      </c>
      <c r="D152" s="1">
        <f>(Plan2!D152/Plan2!$J152)*100</f>
        <v>2.4973483578526627</v>
      </c>
      <c r="E152" s="1">
        <f>(Plan2!E152/Plan2!$J152)*100</f>
        <v>0.15931156176120212</v>
      </c>
      <c r="F152" s="1">
        <f>(Plan2!F152/Plan2!$J152)*100</f>
        <v>1.5040930233967889</v>
      </c>
      <c r="G152" s="1">
        <f>(Plan2!G152/Plan2!$J152)*100</f>
        <v>5.054574368274749</v>
      </c>
      <c r="H152" s="1">
        <f>(Plan2!H152/Plan2!$J152)*100</f>
        <v>3.3858382972193639</v>
      </c>
      <c r="I152" s="1">
        <f>(Plan2!I152/Plan2!$J152)*100</f>
        <v>90.171790258242027</v>
      </c>
      <c r="J152" s="1">
        <f>(Plan2!J152/Plan2!$J152)*100</f>
        <v>100</v>
      </c>
      <c r="K152" s="44"/>
      <c r="L152" s="39"/>
      <c r="M152" s="39"/>
      <c r="N152" s="39"/>
      <c r="O152" s="39"/>
      <c r="P152" s="39"/>
      <c r="Q152" s="38"/>
    </row>
    <row r="153" spans="1:17" x14ac:dyDescent="0.25">
      <c r="A153" s="3">
        <v>40664</v>
      </c>
      <c r="B153" s="1">
        <f>(Plan2!B153/Plan2!$J153)*100</f>
        <v>51.006084047759927</v>
      </c>
      <c r="C153" s="1">
        <f>(Plan2!C153/Plan2!$J153)*100</f>
        <v>8.1306771078594551</v>
      </c>
      <c r="D153" s="1">
        <f>(Plan2!D153/Plan2!$J153)*100</f>
        <v>2.6081542198961314</v>
      </c>
      <c r="E153" s="1">
        <f>(Plan2!E153/Plan2!$J153)*100</f>
        <v>0.16915956262193055</v>
      </c>
      <c r="F153" s="1">
        <f>(Plan2!F153/Plan2!$J153)*100</f>
        <v>1.6566977348541994</v>
      </c>
      <c r="G153" s="1">
        <f>(Plan2!G153/Plan2!$J153)*100</f>
        <v>5.6286401445104115</v>
      </c>
      <c r="H153" s="1">
        <f>(Plan2!H153/Plan2!$J153)*100</f>
        <v>13.778023892197661</v>
      </c>
      <c r="I153" s="1">
        <f>(Plan2!I153/Plan2!$J153)*100</f>
        <v>91.186051672614312</v>
      </c>
      <c r="J153" s="1">
        <f>(Plan2!J153/Plan2!$J153)*100</f>
        <v>100</v>
      </c>
      <c r="K153" s="44"/>
      <c r="L153" s="39"/>
      <c r="M153" s="39"/>
      <c r="N153" s="39"/>
      <c r="O153" s="39"/>
      <c r="P153" s="39"/>
      <c r="Q153" s="38"/>
    </row>
    <row r="154" spans="1:17" x14ac:dyDescent="0.25">
      <c r="A154" s="3">
        <v>40695</v>
      </c>
      <c r="B154" s="1">
        <f>(Plan2!B154/Plan2!$J154)*100</f>
        <v>63.410470194487786</v>
      </c>
      <c r="C154" s="1">
        <f>(Plan2!C154/Plan2!$J154)*100</f>
        <v>2.8957504797650735</v>
      </c>
      <c r="D154" s="1">
        <f>(Plan2!D154/Plan2!$J154)*100</f>
        <v>2.8470273439215052</v>
      </c>
      <c r="E154" s="1">
        <f>(Plan2!E154/Plan2!$J154)*100</f>
        <v>0.26523875975971317</v>
      </c>
      <c r="F154" s="1">
        <f>(Plan2!F154/Plan2!$J154)*100</f>
        <v>1.8454375214545822</v>
      </c>
      <c r="G154" s="1">
        <f>(Plan2!G154/Plan2!$J154)*100</f>
        <v>5.2576326483778875</v>
      </c>
      <c r="H154" s="1">
        <f>(Plan2!H154/Plan2!$J154)*100</f>
        <v>4.0032161179005907</v>
      </c>
      <c r="I154" s="1">
        <f>(Plan2!I154/Plan2!$J154)*100</f>
        <v>90.917720834456091</v>
      </c>
      <c r="J154" s="1">
        <f>(Plan2!J154/Plan2!$J154)*100</f>
        <v>100</v>
      </c>
      <c r="K154" s="44"/>
      <c r="L154" s="39"/>
      <c r="M154" s="39"/>
      <c r="N154" s="39"/>
      <c r="O154" s="39"/>
      <c r="P154" s="39"/>
      <c r="Q154" s="38"/>
    </row>
    <row r="155" spans="1:17" x14ac:dyDescent="0.25">
      <c r="A155" s="3">
        <v>40725</v>
      </c>
      <c r="B155" s="1">
        <f>(Plan2!B155/Plan2!$J155)*100</f>
        <v>62.55561068106342</v>
      </c>
      <c r="C155" s="1">
        <f>(Plan2!C155/Plan2!$J155)*100</f>
        <v>1.7091490428218097</v>
      </c>
      <c r="D155" s="1">
        <f>(Plan2!D155/Plan2!$J155)*100</f>
        <v>2.9264578869523215</v>
      </c>
      <c r="E155" s="1">
        <f>(Plan2!E155/Plan2!$J155)*100</f>
        <v>0.19879074093812191</v>
      </c>
      <c r="F155" s="1">
        <f>(Plan2!F155/Plan2!$J155)*100</f>
        <v>3.0796103329243025</v>
      </c>
      <c r="G155" s="1">
        <f>(Plan2!G155/Plan2!$J155)*100</f>
        <v>4.9756690798764946</v>
      </c>
      <c r="H155" s="1">
        <f>(Plan2!H155/Plan2!$J155)*100</f>
        <v>4.7915118524929703</v>
      </c>
      <c r="I155" s="1">
        <f>(Plan2!I155/Plan2!$J155)*100</f>
        <v>90.317491267388263</v>
      </c>
      <c r="J155" s="1">
        <f>(Plan2!J155/Plan2!$J155)*100</f>
        <v>100</v>
      </c>
      <c r="K155" s="44"/>
      <c r="L155" s="39"/>
      <c r="M155" s="39"/>
      <c r="N155" s="39"/>
      <c r="O155" s="39"/>
      <c r="P155" s="39"/>
      <c r="Q155" s="38"/>
    </row>
    <row r="156" spans="1:17" x14ac:dyDescent="0.25">
      <c r="A156" s="3">
        <v>40756</v>
      </c>
      <c r="B156" s="1">
        <f>(Plan2!B156/Plan2!$J156)*100</f>
        <v>56.256147198508458</v>
      </c>
      <c r="C156" s="1">
        <f>(Plan2!C156/Plan2!$J156)*100</f>
        <v>1.1239735557366237</v>
      </c>
      <c r="D156" s="1">
        <f>(Plan2!D156/Plan2!$J156)*100</f>
        <v>2.6216843990474592</v>
      </c>
      <c r="E156" s="1">
        <f>(Plan2!E156/Plan2!$J156)*100</f>
        <v>0.19696938601641861</v>
      </c>
      <c r="F156" s="1">
        <f>(Plan2!F156/Plan2!$J156)*100</f>
        <v>2.9515919475712669</v>
      </c>
      <c r="G156" s="1">
        <f>(Plan2!G156/Plan2!$J156)*100</f>
        <v>4.3659401695592255</v>
      </c>
      <c r="H156" s="1">
        <f>(Plan2!H156/Plan2!$J156)*100</f>
        <v>15.888210876638098</v>
      </c>
      <c r="I156" s="1">
        <f>(Plan2!I156/Plan2!$J156)*100</f>
        <v>92.168917119147139</v>
      </c>
      <c r="J156" s="1">
        <f>(Plan2!J156/Plan2!$J156)*100</f>
        <v>100</v>
      </c>
      <c r="K156" s="44"/>
      <c r="L156" s="39"/>
      <c r="M156" s="39"/>
      <c r="N156" s="39"/>
      <c r="O156" s="39"/>
      <c r="P156" s="39"/>
      <c r="Q156" s="38"/>
    </row>
    <row r="157" spans="1:17" x14ac:dyDescent="0.25">
      <c r="A157" s="3">
        <v>40787</v>
      </c>
      <c r="B157" s="1">
        <f>(Plan2!B157/Plan2!$J157)*100</f>
        <v>67.390514320329515</v>
      </c>
      <c r="C157" s="1">
        <f>(Plan2!C157/Plan2!$J157)*100</f>
        <v>0.99139618185919565</v>
      </c>
      <c r="D157" s="1">
        <f>(Plan2!D157/Plan2!$J157)*100</f>
        <v>2.66659549996763</v>
      </c>
      <c r="E157" s="1">
        <f>(Plan2!E157/Plan2!$J157)*100</f>
        <v>0.13362576245853158</v>
      </c>
      <c r="F157" s="1">
        <f>(Plan2!F157/Plan2!$J157)*100</f>
        <v>3.2007535376592151</v>
      </c>
      <c r="G157" s="1">
        <f>(Plan2!G157/Plan2!$J157)*100</f>
        <v>4.0065364153443728</v>
      </c>
      <c r="H157" s="1">
        <f>(Plan2!H157/Plan2!$J157)*100</f>
        <v>4.4851745899139734</v>
      </c>
      <c r="I157" s="1">
        <f>(Plan2!I157/Plan2!$J157)*100</f>
        <v>90.790355541473247</v>
      </c>
      <c r="J157" s="1">
        <f>(Plan2!J157/Plan2!$J157)*100</f>
        <v>100</v>
      </c>
      <c r="K157" s="44"/>
      <c r="L157" s="39"/>
      <c r="M157" s="39"/>
      <c r="N157" s="39"/>
      <c r="O157" s="39"/>
      <c r="P157" s="39"/>
      <c r="Q157" s="38"/>
    </row>
    <row r="158" spans="1:17" x14ac:dyDescent="0.25">
      <c r="A158" s="3">
        <v>40817</v>
      </c>
      <c r="B158" s="1">
        <f>(Plan2!B158/Plan2!$J158)*100</f>
        <v>58.404654464909946</v>
      </c>
      <c r="C158" s="1">
        <f>(Plan2!C158/Plan2!$J158)*100</f>
        <v>0.65652900823197058</v>
      </c>
      <c r="D158" s="1">
        <f>(Plan2!D158/Plan2!$J158)*100</f>
        <v>2.4557083535328283</v>
      </c>
      <c r="E158" s="1">
        <f>(Plan2!E158/Plan2!$J158)*100</f>
        <v>0.13114413717650703</v>
      </c>
      <c r="F158" s="1">
        <f>(Plan2!F158/Plan2!$J158)*100</f>
        <v>2.8134232581418179</v>
      </c>
      <c r="G158" s="1">
        <f>(Plan2!G158/Plan2!$J158)*100</f>
        <v>4.9112284436929832</v>
      </c>
      <c r="H158" s="1">
        <f>(Plan2!H158/Plan2!$J158)*100</f>
        <v>4.1321862069380222</v>
      </c>
      <c r="I158" s="1">
        <f>(Plan2!I158/Plan2!$J158)*100</f>
        <v>90.327694721958409</v>
      </c>
      <c r="J158" s="1">
        <f>(Plan2!J158/Plan2!$J158)*100</f>
        <v>100</v>
      </c>
      <c r="K158" s="44"/>
      <c r="L158" s="39"/>
      <c r="M158" s="39"/>
      <c r="N158" s="39"/>
      <c r="O158" s="39"/>
      <c r="P158" s="39"/>
      <c r="Q158" s="38"/>
    </row>
    <row r="159" spans="1:17" x14ac:dyDescent="0.25">
      <c r="A159" s="3">
        <v>40848</v>
      </c>
      <c r="B159" s="1">
        <f>(Plan2!B159/Plan2!$J159)*100</f>
        <v>53.713273065446799</v>
      </c>
      <c r="C159" s="1">
        <f>(Plan2!C159/Plan2!$J159)*100</f>
        <v>0.56559559229244172</v>
      </c>
      <c r="D159" s="1">
        <f>(Plan2!D159/Plan2!$J159)*100</f>
        <v>2.7376290182989331</v>
      </c>
      <c r="E159" s="1">
        <f>(Plan2!E159/Plan2!$J159)*100</f>
        <v>0.18051182515600034</v>
      </c>
      <c r="F159" s="1">
        <f>(Plan2!F159/Plan2!$J159)*100</f>
        <v>2.4329546620355189</v>
      </c>
      <c r="G159" s="1">
        <f>(Plan2!G159/Plan2!$J159)*100</f>
        <v>4.6825692948099951</v>
      </c>
      <c r="H159" s="1">
        <f>(Plan2!H159/Plan2!$J159)*100</f>
        <v>16.934650803648008</v>
      </c>
      <c r="I159" s="1">
        <f>(Plan2!I159/Plan2!$J159)*100</f>
        <v>91.956913988693117</v>
      </c>
      <c r="J159" s="1">
        <f>(Plan2!J159/Plan2!$J159)*100</f>
        <v>100</v>
      </c>
      <c r="K159" s="44"/>
      <c r="L159" s="39"/>
      <c r="M159" s="39"/>
      <c r="N159" s="39"/>
      <c r="O159" s="39"/>
      <c r="P159" s="39"/>
      <c r="Q159" s="38"/>
    </row>
    <row r="160" spans="1:17" x14ac:dyDescent="0.25">
      <c r="A160" s="3">
        <v>40878</v>
      </c>
      <c r="B160" s="1">
        <f>(Plan2!B160/Plan2!$J160)*100</f>
        <v>62.382218534897106</v>
      </c>
      <c r="C160" s="1">
        <f>(Plan2!C160/Plan2!$J160)*100</f>
        <v>0.55239425831741307</v>
      </c>
      <c r="D160" s="1">
        <f>(Plan2!D160/Plan2!$J160)*100</f>
        <v>3.8110219772802774</v>
      </c>
      <c r="E160" s="1">
        <f>(Plan2!E160/Plan2!$J160)*100</f>
        <v>0.19143019669177933</v>
      </c>
      <c r="F160" s="1">
        <f>(Plan2!F160/Plan2!$J160)*100</f>
        <v>1.9684655529119341</v>
      </c>
      <c r="G160" s="1">
        <f>(Plan2!G160/Plan2!$J160)*100</f>
        <v>5.5719872974744762</v>
      </c>
      <c r="H160" s="1">
        <f>(Plan2!H160/Plan2!$J160)*100</f>
        <v>4.1274559425729871</v>
      </c>
      <c r="I160" s="1">
        <f>(Plan2!I160/Plan2!$J160)*100</f>
        <v>90.178357156502798</v>
      </c>
      <c r="J160" s="1">
        <f>(Plan2!J160/Plan2!$J160)*100</f>
        <v>100</v>
      </c>
      <c r="K160" s="44"/>
      <c r="L160" s="39"/>
      <c r="M160" s="39"/>
      <c r="N160" s="39"/>
      <c r="O160" s="39"/>
      <c r="P160" s="39"/>
      <c r="Q160" s="38"/>
    </row>
    <row r="161" spans="1:17" x14ac:dyDescent="0.25">
      <c r="A161" s="3">
        <v>40909</v>
      </c>
      <c r="B161" s="1">
        <f>(Plan2!B161/Plan2!$J161)*100</f>
        <v>69.247426271087434</v>
      </c>
      <c r="C161" s="1">
        <f>(Plan2!C161/Plan2!$J161)*100</f>
        <v>1.0314082452374216</v>
      </c>
      <c r="D161" s="1">
        <f>(Plan2!D161/Plan2!$J161)*100</f>
        <v>1.8020996374056995</v>
      </c>
      <c r="E161" s="1">
        <f>(Plan2!E161/Plan2!$J161)*100</f>
        <v>0.17298359347645043</v>
      </c>
      <c r="F161" s="1">
        <f>(Plan2!F161/Plan2!$J161)*100</f>
        <v>1.7879879244834522</v>
      </c>
      <c r="G161" s="1">
        <f>(Plan2!G161/Plan2!$J161)*100</f>
        <v>5.2274235035127212</v>
      </c>
      <c r="H161" s="1">
        <f>(Plan2!H161/Plan2!$J161)*100</f>
        <v>4.387561493464804</v>
      </c>
      <c r="I161" s="1">
        <f>(Plan2!I161/Plan2!$J161)*100</f>
        <v>71.580830643463003</v>
      </c>
      <c r="J161" s="1">
        <f>(Plan2!J161/Plan2!$J161)*100</f>
        <v>100</v>
      </c>
      <c r="K161" s="44"/>
      <c r="L161" s="39"/>
      <c r="M161" s="39"/>
      <c r="N161" s="39"/>
      <c r="O161" s="39"/>
      <c r="P161" s="39"/>
      <c r="Q161" s="38"/>
    </row>
    <row r="162" spans="1:17" x14ac:dyDescent="0.25">
      <c r="A162" s="3">
        <v>40940</v>
      </c>
      <c r="B162" s="1">
        <f>(Plan2!B162/Plan2!$J162)*100</f>
        <v>50.708971406942773</v>
      </c>
      <c r="C162" s="1">
        <f>(Plan2!C162/Plan2!$J162)*100</f>
        <v>0.92348033535362195</v>
      </c>
      <c r="D162" s="1">
        <f>(Plan2!D162/Plan2!$J162)*100</f>
        <v>1.9593258326383307</v>
      </c>
      <c r="E162" s="1">
        <f>(Plan2!E162/Plan2!$J162)*100</f>
        <v>0.14149928491836031</v>
      </c>
      <c r="F162" s="1">
        <f>(Plan2!F162/Plan2!$J162)*100</f>
        <v>1.5849235681714153</v>
      </c>
      <c r="G162" s="1">
        <f>(Plan2!G162/Plan2!$J162)*100</f>
        <v>4.1485002265867088</v>
      </c>
      <c r="H162" s="1">
        <f>(Plan2!H162/Plan2!$J162)*100</f>
        <v>23.274789300198144</v>
      </c>
      <c r="I162" s="1">
        <f>(Plan2!I162/Plan2!$J162)*100</f>
        <v>77.56109641734389</v>
      </c>
      <c r="J162" s="1">
        <f>(Plan2!J162/Plan2!$J162)*100</f>
        <v>100</v>
      </c>
      <c r="K162" s="44"/>
      <c r="L162" s="39"/>
      <c r="M162" s="39"/>
      <c r="N162" s="39"/>
      <c r="O162" s="39"/>
      <c r="P162" s="39"/>
      <c r="Q162" s="38"/>
    </row>
    <row r="163" spans="1:17" x14ac:dyDescent="0.25">
      <c r="A163" s="3">
        <v>40969</v>
      </c>
      <c r="B163" s="1">
        <f>(Plan2!B163/Plan2!$J163)*100</f>
        <v>62.649070117100969</v>
      </c>
      <c r="C163" s="1">
        <f>(Plan2!C163/Plan2!$J163)*100</f>
        <v>2.8258362542301305</v>
      </c>
      <c r="D163" s="1">
        <f>(Plan2!D163/Plan2!$J163)*100</f>
        <v>2.6890794725066836</v>
      </c>
      <c r="E163" s="1">
        <f>(Plan2!E163/Plan2!$J163)*100</f>
        <v>0.22740201698011037</v>
      </c>
      <c r="F163" s="1">
        <f>(Plan2!F163/Plan2!$J163)*100</f>
        <v>2.0593223543551966</v>
      </c>
      <c r="G163" s="1">
        <f>(Plan2!G163/Plan2!$J163)*100</f>
        <v>6.5180893991721796</v>
      </c>
      <c r="H163" s="1">
        <f>(Plan2!H163/Plan2!$J163)*100</f>
        <v>4.8610808552455831</v>
      </c>
      <c r="I163" s="1">
        <f>(Plan2!I163/Plan2!$J163)*100</f>
        <v>71.25117498042728</v>
      </c>
      <c r="J163" s="1">
        <f>(Plan2!J163/Plan2!$J163)*100</f>
        <v>100</v>
      </c>
      <c r="K163" s="44"/>
      <c r="L163" s="39"/>
      <c r="M163" s="39"/>
      <c r="N163" s="39"/>
      <c r="O163" s="39"/>
      <c r="P163" s="39"/>
      <c r="Q163" s="38"/>
    </row>
    <row r="164" spans="1:17" x14ac:dyDescent="0.25">
      <c r="A164" s="3">
        <v>41000</v>
      </c>
      <c r="B164" s="1">
        <f>(Plan2!B164/Plan2!$J164)*100</f>
        <v>59.164637214807627</v>
      </c>
      <c r="C164" s="1">
        <f>(Plan2!C164/Plan2!$J164)*100</f>
        <v>8.1898682998441892</v>
      </c>
      <c r="D164" s="1">
        <f>(Plan2!D164/Plan2!$J164)*100</f>
        <v>2.5755777902055508</v>
      </c>
      <c r="E164" s="1">
        <f>(Plan2!E164/Plan2!$J164)*100</f>
        <v>0.19469143309337883</v>
      </c>
      <c r="F164" s="1">
        <f>(Plan2!F164/Plan2!$J164)*100</f>
        <v>1.9350840679776529</v>
      </c>
      <c r="G164" s="1">
        <f>(Plan2!G164/Plan2!$J164)*100</f>
        <v>5.6346597647595322</v>
      </c>
      <c r="H164" s="1">
        <f>(Plan2!H164/Plan2!$J164)*100</f>
        <v>4.637023498150616</v>
      </c>
      <c r="I164" s="1">
        <f>(Plan2!I164/Plan2!$J164)*100</f>
        <v>69.791952179842781</v>
      </c>
      <c r="J164" s="1">
        <f>(Plan2!J164/Plan2!$J164)*100</f>
        <v>100</v>
      </c>
      <c r="K164" s="44"/>
      <c r="L164" s="39"/>
      <c r="M164" s="39"/>
      <c r="N164" s="39"/>
      <c r="O164" s="39"/>
      <c r="P164" s="39"/>
      <c r="Q164" s="38"/>
    </row>
    <row r="165" spans="1:17" x14ac:dyDescent="0.25">
      <c r="A165" s="3">
        <v>41030</v>
      </c>
      <c r="B165" s="1">
        <f>(Plan2!B165/Plan2!$J165)*100</f>
        <v>47.032829094850143</v>
      </c>
      <c r="C165" s="1">
        <f>(Plan2!C165/Plan2!$J165)*100</f>
        <v>7.1407124150024499</v>
      </c>
      <c r="D165" s="1">
        <f>(Plan2!D165/Plan2!$J165)*100</f>
        <v>2.2223253936989309</v>
      </c>
      <c r="E165" s="1">
        <f>(Plan2!E165/Plan2!$J165)*100</f>
        <v>0.15295910071837512</v>
      </c>
      <c r="F165" s="1">
        <f>(Plan2!F165/Plan2!$J165)*100</f>
        <v>1.6802736518883934</v>
      </c>
      <c r="G165" s="1">
        <f>(Plan2!G165/Plan2!$J165)*100</f>
        <v>5.1786139774391966</v>
      </c>
      <c r="H165" s="1">
        <f>(Plan2!H165/Plan2!$J165)*100</f>
        <v>21.601847944307771</v>
      </c>
      <c r="I165" s="1">
        <f>(Plan2!I165/Plan2!$J165)*100</f>
        <v>75.257734462924773</v>
      </c>
      <c r="J165" s="1">
        <f>(Plan2!J165/Plan2!$J165)*100</f>
        <v>100</v>
      </c>
      <c r="K165" s="44"/>
      <c r="L165" s="39"/>
      <c r="M165" s="39"/>
      <c r="N165" s="39"/>
      <c r="O165" s="39"/>
      <c r="P165" s="39"/>
      <c r="Q165" s="38"/>
    </row>
    <row r="166" spans="1:17" x14ac:dyDescent="0.25">
      <c r="A166" s="3">
        <v>41061</v>
      </c>
      <c r="B166" s="1">
        <f>(Plan2!B166/Plan2!$J166)*100</f>
        <v>64.102762352808796</v>
      </c>
      <c r="C166" s="1">
        <f>(Plan2!C166/Plan2!$J166)*100</f>
        <v>3.4685932880561299</v>
      </c>
      <c r="D166" s="1">
        <f>(Plan2!D166/Plan2!$J166)*100</f>
        <v>2.9895211599222367</v>
      </c>
      <c r="E166" s="1">
        <f>(Plan2!E166/Plan2!$J166)*100</f>
        <v>0.19921245036646262</v>
      </c>
      <c r="F166" s="1">
        <f>(Plan2!F166/Plan2!$J166)*100</f>
        <v>2.2110726511731826</v>
      </c>
      <c r="G166" s="1">
        <f>(Plan2!G166/Plan2!$J166)*100</f>
        <v>5.346758658526479</v>
      </c>
      <c r="H166" s="1">
        <f>(Plan2!H166/Plan2!$J166)*100</f>
        <v>4.981390850563157</v>
      </c>
      <c r="I166" s="1">
        <f>(Plan2!I166/Plan2!$J166)*100</f>
        <v>70.876246267723033</v>
      </c>
      <c r="J166" s="1">
        <f>(Plan2!J166/Plan2!$J166)*100</f>
        <v>100</v>
      </c>
      <c r="K166" s="44"/>
      <c r="L166" s="39"/>
      <c r="M166" s="39"/>
      <c r="N166" s="39"/>
      <c r="O166" s="39"/>
      <c r="P166" s="39"/>
      <c r="Q166" s="38"/>
    </row>
    <row r="167" spans="1:17" x14ac:dyDescent="0.25">
      <c r="A167" s="3">
        <v>41091</v>
      </c>
      <c r="B167" s="1">
        <f>(Plan2!B167/Plan2!$J167)*100</f>
        <v>62.39027167159874</v>
      </c>
      <c r="C167" s="1">
        <f>(Plan2!C167/Plan2!$J167)*100</f>
        <v>2.1494831369847862</v>
      </c>
      <c r="D167" s="1">
        <f>(Plan2!D167/Plan2!$J167)*100</f>
        <v>2.9875636557213459</v>
      </c>
      <c r="E167" s="1">
        <f>(Plan2!E167/Plan2!$J167)*100</f>
        <v>0.24127680940842394</v>
      </c>
      <c r="F167" s="1">
        <f>(Plan2!F167/Plan2!$J167)*100</f>
        <v>3.5142134814057466</v>
      </c>
      <c r="G167" s="1">
        <f>(Plan2!G167/Plan2!$J167)*100</f>
        <v>4.0456179403393566</v>
      </c>
      <c r="H167" s="1">
        <f>(Plan2!H167/Plan2!$J167)*100</f>
        <v>5.1149248197023889</v>
      </c>
      <c r="I167" s="1">
        <f>(Plan2!I167/Plan2!$J167)*100</f>
        <v>72.237775521112496</v>
      </c>
      <c r="J167" s="1">
        <f>(Plan2!J167/Plan2!$J167)*100</f>
        <v>100</v>
      </c>
      <c r="K167" s="44"/>
      <c r="L167" s="39"/>
      <c r="M167" s="39"/>
      <c r="N167" s="39"/>
      <c r="O167" s="39"/>
      <c r="P167" s="39"/>
      <c r="Q167" s="38"/>
    </row>
    <row r="168" spans="1:17" x14ac:dyDescent="0.25">
      <c r="A168" s="3">
        <v>41122</v>
      </c>
      <c r="B168" s="1">
        <f>(Plan2!B168/Plan2!$J168)*100</f>
        <v>50.186391905025587</v>
      </c>
      <c r="C168" s="1">
        <f>(Plan2!C168/Plan2!$J168)*100</f>
        <v>1.2804051982654079</v>
      </c>
      <c r="D168" s="1">
        <f>(Plan2!D168/Plan2!$J168)*100</f>
        <v>2.5315549118710234</v>
      </c>
      <c r="E168" s="1">
        <f>(Plan2!E168/Plan2!$J168)*100</f>
        <v>0.21915482289486338</v>
      </c>
      <c r="F168" s="1">
        <f>(Plan2!F168/Plan2!$J168)*100</f>
        <v>3.2130138807082607</v>
      </c>
      <c r="G168" s="1">
        <f>(Plan2!G168/Plan2!$J168)*100</f>
        <v>3.7923501103186679</v>
      </c>
      <c r="H168" s="1">
        <f>(Plan2!H168/Plan2!$J168)*100</f>
        <v>23.444519426157555</v>
      </c>
      <c r="I168" s="1">
        <f>(Plan2!I168/Plan2!$J168)*100</f>
        <v>77.377929873319772</v>
      </c>
      <c r="J168" s="1">
        <f>(Plan2!J168/Plan2!$J168)*100</f>
        <v>100</v>
      </c>
      <c r="K168" s="44"/>
      <c r="L168" s="39"/>
      <c r="M168" s="39"/>
      <c r="N168" s="39"/>
      <c r="O168" s="39"/>
      <c r="P168" s="39"/>
      <c r="Q168" s="38"/>
    </row>
    <row r="169" spans="1:17" x14ac:dyDescent="0.25">
      <c r="A169" s="3">
        <v>41153</v>
      </c>
      <c r="B169" s="1">
        <f>(Plan2!B169/Plan2!$J169)*100</f>
        <v>67.460432993157966</v>
      </c>
      <c r="C169" s="1">
        <f>(Plan2!C169/Plan2!$J169)*100</f>
        <v>0.92677749234197537</v>
      </c>
      <c r="D169" s="1">
        <f>(Plan2!D169/Plan2!$J169)*100</f>
        <v>2.9055424789396378</v>
      </c>
      <c r="E169" s="1">
        <f>(Plan2!E169/Plan2!$J169)*100</f>
        <v>0.21669953924397461</v>
      </c>
      <c r="F169" s="1">
        <f>(Plan2!F169/Plan2!$J169)*100</f>
        <v>3.4387737706469794</v>
      </c>
      <c r="G169" s="1">
        <f>(Plan2!G169/Plan2!$J169)*100</f>
        <v>3.9033089129948904</v>
      </c>
      <c r="H169" s="1">
        <f>(Plan2!H169/Plan2!$J169)*100</f>
        <v>4.2315019007646404</v>
      </c>
      <c r="I169" s="1">
        <f>(Plan2!I169/Plan2!$J169)*100</f>
        <v>71.686758978640796</v>
      </c>
      <c r="J169" s="1">
        <f>(Plan2!J169/Plan2!$J169)*100</f>
        <v>100</v>
      </c>
      <c r="K169" s="44"/>
      <c r="L169" s="39"/>
      <c r="M169" s="39"/>
      <c r="N169" s="39"/>
      <c r="O169" s="39"/>
      <c r="P169" s="39"/>
      <c r="Q169" s="38"/>
    </row>
    <row r="170" spans="1:17" x14ac:dyDescent="0.25">
      <c r="A170" s="3">
        <v>41183</v>
      </c>
      <c r="B170" s="1">
        <f>(Plan2!B170/Plan2!$J170)*100</f>
        <v>63.007017556224078</v>
      </c>
      <c r="C170" s="1">
        <f>(Plan2!C170/Plan2!$J170)*100</f>
        <v>0.94015741450289791</v>
      </c>
      <c r="D170" s="1">
        <f>(Plan2!D170/Plan2!$J170)*100</f>
        <v>2.8497349415962696</v>
      </c>
      <c r="E170" s="1">
        <f>(Plan2!E170/Plan2!$J170)*100</f>
        <v>0.26133061944389779</v>
      </c>
      <c r="F170" s="1">
        <f>(Plan2!F170/Plan2!$J170)*100</f>
        <v>3.6195509819305389</v>
      </c>
      <c r="G170" s="1">
        <f>(Plan2!G170/Plan2!$J170)*100</f>
        <v>4.1219454231449228</v>
      </c>
      <c r="H170" s="1">
        <f>(Plan2!H170/Plan2!$J170)*100</f>
        <v>4.6740280460671668</v>
      </c>
      <c r="I170" s="1">
        <f>(Plan2!I170/Plan2!$J170)*100</f>
        <v>72.271338150076204</v>
      </c>
      <c r="J170" s="1">
        <f>(Plan2!J170/Plan2!$J170)*100</f>
        <v>100</v>
      </c>
      <c r="K170" s="44"/>
      <c r="L170" s="39"/>
      <c r="M170" s="39"/>
      <c r="N170" s="39"/>
      <c r="O170" s="39"/>
      <c r="P170" s="39"/>
      <c r="Q170" s="38"/>
    </row>
    <row r="171" spans="1:17" x14ac:dyDescent="0.25">
      <c r="A171" s="3">
        <v>41214</v>
      </c>
      <c r="B171" s="1">
        <f>(Plan2!B171/Plan2!$J171)*100</f>
        <v>52.610275504460702</v>
      </c>
      <c r="C171" s="1">
        <f>(Plan2!C171/Plan2!$J171)*100</f>
        <v>0.45985901192312989</v>
      </c>
      <c r="D171" s="1">
        <f>(Plan2!D171/Plan2!$J171)*100</f>
        <v>2.2231189505871973</v>
      </c>
      <c r="E171" s="1">
        <f>(Plan2!E171/Plan2!$J171)*100</f>
        <v>0.20952078361087875</v>
      </c>
      <c r="F171" s="1">
        <f>(Plan2!F171/Plan2!$J171)*100</f>
        <v>2.4748165090813701</v>
      </c>
      <c r="G171" s="1">
        <f>(Plan2!G171/Plan2!$J171)*100</f>
        <v>4.2904474237429557</v>
      </c>
      <c r="H171" s="1">
        <f>(Plan2!H171/Plan2!$J171)*100</f>
        <v>15.722552062071598</v>
      </c>
      <c r="I171" s="1">
        <f>(Plan2!I171/Plan2!$J171)*100</f>
        <v>77.564694890087154</v>
      </c>
      <c r="J171" s="1">
        <f>(Plan2!J171/Plan2!$J171)*100</f>
        <v>100</v>
      </c>
      <c r="K171" s="44"/>
      <c r="L171" s="39"/>
      <c r="M171" s="39"/>
      <c r="N171" s="39"/>
      <c r="O171" s="39"/>
      <c r="P171" s="39"/>
      <c r="Q171" s="38"/>
    </row>
    <row r="172" spans="1:17" x14ac:dyDescent="0.25">
      <c r="A172" s="3">
        <v>41244</v>
      </c>
      <c r="B172" s="1">
        <f>(Plan2!B172/Plan2!$J172)*100</f>
        <v>37.213277446037701</v>
      </c>
      <c r="C172" s="1">
        <f>(Plan2!C172/Plan2!$J172)*100</f>
        <v>0.26044472916932576</v>
      </c>
      <c r="D172" s="1">
        <f>(Plan2!D172/Plan2!$J172)*100</f>
        <v>2.8348073299506633</v>
      </c>
      <c r="E172" s="1">
        <f>(Plan2!E172/Plan2!$J172)*100</f>
        <v>0.13888049341384628</v>
      </c>
      <c r="F172" s="1">
        <f>(Plan2!F172/Plan2!$J172)*100</f>
        <v>1.4233903658291782</v>
      </c>
      <c r="G172" s="1">
        <f>(Plan2!G172/Plan2!$J172)*100</f>
        <v>3.5045254893165798</v>
      </c>
      <c r="H172" s="1">
        <f>(Plan2!H172/Plan2!$J172)*100</f>
        <v>2.830000322392519</v>
      </c>
      <c r="I172" s="1">
        <f>(Plan2!I172/Plan2!$J172)*100</f>
        <v>83.13228782186151</v>
      </c>
      <c r="J172" s="1">
        <f>(Plan2!J172/Plan2!$J172)*100</f>
        <v>100</v>
      </c>
      <c r="K172" s="44"/>
      <c r="L172" s="39"/>
      <c r="M172" s="39"/>
      <c r="N172" s="39"/>
      <c r="O172" s="39"/>
      <c r="P172" s="39"/>
      <c r="Q172" s="38"/>
    </row>
    <row r="173" spans="1:17" x14ac:dyDescent="0.25">
      <c r="A173" s="3">
        <v>41275</v>
      </c>
      <c r="B173" s="1">
        <f>(Plan2!B173/Plan2!$J173)*100</f>
        <v>67.955674085715927</v>
      </c>
      <c r="C173" s="1">
        <f>(Plan2!C173/Plan2!$J173)*100</f>
        <v>1.0003504853134337</v>
      </c>
      <c r="D173" s="1">
        <f>(Plan2!D173/Plan2!$J173)*100</f>
        <v>2.0727311926838423</v>
      </c>
      <c r="E173" s="1">
        <f>(Plan2!E173/Plan2!$J173)*100</f>
        <v>0.1373929822354798</v>
      </c>
      <c r="F173" s="1">
        <f>(Plan2!F173/Plan2!$J173)*100</f>
        <v>2.3529446738157125</v>
      </c>
      <c r="G173" s="1">
        <f>(Plan2!G173/Plan2!$J173)*100</f>
        <v>5.5978630694587688</v>
      </c>
      <c r="H173" s="1">
        <f>(Plan2!H173/Plan2!$J173)*100</f>
        <v>4.8487671948435747</v>
      </c>
      <c r="I173" s="1">
        <f>(Plan2!I173/Plan2!$J173)*100</f>
        <v>70.907727159971586</v>
      </c>
      <c r="J173" s="1">
        <f>(Plan2!J173/Plan2!$J173)*100</f>
        <v>100</v>
      </c>
      <c r="K173" s="44"/>
      <c r="L173" s="39"/>
      <c r="M173" s="39"/>
      <c r="N173" s="39"/>
      <c r="O173" s="39"/>
      <c r="P173" s="39"/>
      <c r="Q173" s="38"/>
    </row>
    <row r="174" spans="1:17" x14ac:dyDescent="0.25">
      <c r="A174" s="3">
        <v>41306</v>
      </c>
      <c r="B174" s="1">
        <f>(Plan2!B174/Plan2!$J174)*100</f>
        <v>50.762264322332697</v>
      </c>
      <c r="C174" s="1">
        <f>(Plan2!C174/Plan2!$J174)*100</f>
        <v>0.82089127050566468</v>
      </c>
      <c r="D174" s="1">
        <f>(Plan2!D174/Plan2!$J174)*100</f>
        <v>2.6121146586493054</v>
      </c>
      <c r="E174" s="1">
        <f>(Plan2!E174/Plan2!$J174)*100</f>
        <v>0.15310283560911983</v>
      </c>
      <c r="F174" s="1">
        <f>(Plan2!F174/Plan2!$J174)*100</f>
        <v>1.872055289292998</v>
      </c>
      <c r="G174" s="1">
        <f>(Plan2!G174/Plan2!$J174)*100</f>
        <v>7.1468264403575263</v>
      </c>
      <c r="H174" s="1">
        <f>(Plan2!H174/Plan2!$J174)*100</f>
        <v>20.234299304441407</v>
      </c>
      <c r="I174" s="1">
        <f>(Plan2!I174/Plan2!$J174)*100</f>
        <v>74.011618200575583</v>
      </c>
      <c r="J174" s="1">
        <f>(Plan2!J174/Plan2!$J174)*100</f>
        <v>100</v>
      </c>
      <c r="K174" s="44"/>
      <c r="L174" s="39"/>
      <c r="M174" s="39"/>
      <c r="N174" s="39"/>
      <c r="O174" s="39"/>
      <c r="P174" s="39"/>
      <c r="Q174" s="38"/>
    </row>
    <row r="175" spans="1:17" x14ac:dyDescent="0.25">
      <c r="A175" s="3">
        <v>41334</v>
      </c>
      <c r="B175" s="1">
        <f>(Plan2!B175/Plan2!$J175)*100</f>
        <v>59.184228116522696</v>
      </c>
      <c r="C175" s="1">
        <f>(Plan2!C175/Plan2!$J175)*100</f>
        <v>3.1202109300141054</v>
      </c>
      <c r="D175" s="1">
        <f>(Plan2!D175/Plan2!$J175)*100</f>
        <v>3.4395250075784798</v>
      </c>
      <c r="E175" s="1">
        <f>(Plan2!E175/Plan2!$J175)*100</f>
        <v>0.25285726451526452</v>
      </c>
      <c r="F175" s="1">
        <f>(Plan2!F175/Plan2!$J175)*100</f>
        <v>2.6852725949638967</v>
      </c>
      <c r="G175" s="1">
        <f>(Plan2!G175/Plan2!$J175)*100</f>
        <v>5.208720953445324</v>
      </c>
      <c r="H175" s="1">
        <f>(Plan2!H175/Plan2!$J175)*100</f>
        <v>6.2327508848713906</v>
      </c>
      <c r="I175" s="1">
        <f>(Plan2!I175/Plan2!$J175)*100</f>
        <v>70.510642130209362</v>
      </c>
      <c r="J175" s="1">
        <f>(Plan2!J175/Plan2!$J175)*100</f>
        <v>100</v>
      </c>
      <c r="K175" s="44"/>
      <c r="L175" s="39"/>
      <c r="M175" s="39"/>
      <c r="N175" s="39"/>
      <c r="O175" s="39"/>
      <c r="P175" s="39"/>
      <c r="Q175" s="38"/>
    </row>
    <row r="176" spans="1:17" x14ac:dyDescent="0.25">
      <c r="A176" s="3">
        <v>41365</v>
      </c>
      <c r="B176" s="1">
        <f>(Plan2!B176/Plan2!$J176)*100</f>
        <v>48.909687278159559</v>
      </c>
      <c r="C176" s="1">
        <f>(Plan2!C176/Plan2!$J176)*100</f>
        <v>7.6467823050760444</v>
      </c>
      <c r="D176" s="1">
        <f>(Plan2!D176/Plan2!$J176)*100</f>
        <v>2.6520314707213846</v>
      </c>
      <c r="E176" s="1">
        <f>(Plan2!E176/Plan2!$J176)*100</f>
        <v>0.2839522112291013</v>
      </c>
      <c r="F176" s="1">
        <f>(Plan2!F176/Plan2!$J176)*100</f>
        <v>2.3611982925432966</v>
      </c>
      <c r="G176" s="1">
        <f>(Plan2!G176/Plan2!$J176)*100</f>
        <v>4.0991157243841343</v>
      </c>
      <c r="H176" s="1">
        <f>(Plan2!H176/Plan2!$J176)*100</f>
        <v>4.190626469987305</v>
      </c>
      <c r="I176" s="1">
        <f>(Plan2!I176/Plan2!$J176)*100</f>
        <v>72.936936941033764</v>
      </c>
      <c r="J176" s="1">
        <f>(Plan2!J176/Plan2!$J176)*100</f>
        <v>100</v>
      </c>
      <c r="K176" s="44"/>
      <c r="L176" s="39"/>
      <c r="M176" s="39"/>
      <c r="N176" s="39"/>
      <c r="O176" s="39"/>
      <c r="P176" s="39"/>
      <c r="Q176" s="38"/>
    </row>
    <row r="177" spans="1:17" x14ac:dyDescent="0.25">
      <c r="A177" s="3">
        <v>41395</v>
      </c>
      <c r="B177" s="1">
        <f>(Plan2!B177/Plan2!$J177)*100</f>
        <v>48.542209370579961</v>
      </c>
      <c r="C177" s="1">
        <f>(Plan2!C177/Plan2!$J177)*100</f>
        <v>7.4061670514052436</v>
      </c>
      <c r="D177" s="1">
        <f>(Plan2!D177/Plan2!$J177)*100</f>
        <v>2.5451518682815713</v>
      </c>
      <c r="E177" s="1">
        <f>(Plan2!E177/Plan2!$J177)*100</f>
        <v>0.15232177740520136</v>
      </c>
      <c r="F177" s="1">
        <f>(Plan2!F177/Plan2!$J177)*100</f>
        <v>2.1553877768593899</v>
      </c>
      <c r="G177" s="1">
        <f>(Plan2!G177/Plan2!$J177)*100</f>
        <v>5.7580541666379297</v>
      </c>
      <c r="H177" s="1">
        <f>(Plan2!H177/Plan2!$J177)*100</f>
        <v>18.264592164263821</v>
      </c>
      <c r="I177" s="1">
        <f>(Plan2!I177/Plan2!$J177)*100</f>
        <v>71.823750172076728</v>
      </c>
      <c r="J177" s="1">
        <f>(Plan2!J177/Plan2!$J177)*100</f>
        <v>100</v>
      </c>
      <c r="K177" s="44"/>
      <c r="L177" s="39"/>
      <c r="M177" s="39"/>
      <c r="N177" s="39"/>
      <c r="O177" s="39"/>
      <c r="P177" s="39"/>
      <c r="Q177" s="38"/>
    </row>
    <row r="178" spans="1:17" x14ac:dyDescent="0.25">
      <c r="A178" s="3">
        <v>41426</v>
      </c>
      <c r="B178" s="1">
        <f>(Plan2!B178/Plan2!$J178)*100</f>
        <v>59.982400673313855</v>
      </c>
      <c r="C178" s="1">
        <f>(Plan2!C178/Plan2!$J178)*100</f>
        <v>3.2809693719897428</v>
      </c>
      <c r="D178" s="1">
        <f>(Plan2!D178/Plan2!$J178)*100</f>
        <v>3.1047908816384164</v>
      </c>
      <c r="E178" s="1">
        <f>(Plan2!E178/Plan2!$J178)*100</f>
        <v>0.16101263281457917</v>
      </c>
      <c r="F178" s="1">
        <f>(Plan2!F178/Plan2!$J178)*100</f>
        <v>2.5015591463227715</v>
      </c>
      <c r="G178" s="1">
        <f>(Plan2!G178/Plan2!$J178)*100</f>
        <v>5.8892979796169289</v>
      </c>
      <c r="H178" s="1">
        <f>(Plan2!H178/Plan2!$J178)*100</f>
        <v>4.4116880776657084</v>
      </c>
      <c r="I178" s="1">
        <f>(Plan2!I178/Plan2!$J178)*100</f>
        <v>71.488342952245574</v>
      </c>
      <c r="J178" s="1">
        <f>(Plan2!J178/Plan2!$J178)*100</f>
        <v>100</v>
      </c>
      <c r="K178" s="44"/>
      <c r="L178" s="39"/>
      <c r="M178" s="39"/>
      <c r="N178" s="39"/>
      <c r="O178" s="39"/>
      <c r="P178" s="39"/>
      <c r="Q178" s="38"/>
    </row>
    <row r="179" spans="1:17" x14ac:dyDescent="0.25">
      <c r="A179" s="3">
        <v>41456</v>
      </c>
      <c r="B179" s="1">
        <f>(Plan2!B179/Plan2!$J179)*100</f>
        <v>57.775627736067584</v>
      </c>
      <c r="C179" s="1">
        <f>(Plan2!C179/Plan2!$J179)*100</f>
        <v>2.0235951961237708</v>
      </c>
      <c r="D179" s="1">
        <f>(Plan2!D179/Plan2!$J179)*100</f>
        <v>3.5101575509001948</v>
      </c>
      <c r="E179" s="1">
        <f>(Plan2!E179/Plan2!$J179)*100</f>
        <v>0.24586821770748599</v>
      </c>
      <c r="F179" s="1">
        <f>(Plan2!F179/Plan2!$J179)*100</f>
        <v>3.9004368007945822</v>
      </c>
      <c r="G179" s="1">
        <f>(Plan2!G179/Plan2!$J179)*100</f>
        <v>4.2762735260749194</v>
      </c>
      <c r="H179" s="1">
        <f>(Plan2!H179/Plan2!$J179)*100</f>
        <v>5.0908765645240095</v>
      </c>
      <c r="I179" s="1">
        <f>(Plan2!I179/Plan2!$J179)*100</f>
        <v>70.920848785477304</v>
      </c>
      <c r="J179" s="1">
        <f>(Plan2!J179/Plan2!$J179)*100</f>
        <v>100</v>
      </c>
      <c r="K179" s="44"/>
      <c r="L179" s="39"/>
      <c r="M179" s="39"/>
      <c r="N179" s="39"/>
      <c r="O179" s="39"/>
      <c r="P179" s="39"/>
      <c r="Q179" s="38"/>
    </row>
    <row r="180" spans="1:17" x14ac:dyDescent="0.25">
      <c r="A180" s="3">
        <v>41487</v>
      </c>
      <c r="B180" s="1">
        <f>(Plan2!B180/Plan2!$J180)*100</f>
        <v>41.887740650063691</v>
      </c>
      <c r="C180" s="1">
        <f>(Plan2!C180/Plan2!$J180)*100</f>
        <v>0.88636325835523644</v>
      </c>
      <c r="D180" s="1">
        <f>(Plan2!D180/Plan2!$J180)*100</f>
        <v>2.528824206360031</v>
      </c>
      <c r="E180" s="1">
        <f>(Plan2!E180/Plan2!$J180)*100</f>
        <v>0.24718418363500774</v>
      </c>
      <c r="F180" s="1">
        <f>(Plan2!F180/Plan2!$J180)*100</f>
        <v>2.8363279339833896</v>
      </c>
      <c r="G180" s="1">
        <f>(Plan2!G180/Plan2!$J180)*100</f>
        <v>3.8857100372939843</v>
      </c>
      <c r="H180" s="1">
        <f>(Plan2!H180/Plan2!$J180)*100</f>
        <v>15.421163407921826</v>
      </c>
      <c r="I180" s="1">
        <f>(Plan2!I180/Plan2!$J180)*100</f>
        <v>79.428334819685929</v>
      </c>
      <c r="J180" s="1">
        <f>(Plan2!J180/Plan2!$J180)*100</f>
        <v>100</v>
      </c>
      <c r="K180" s="44"/>
      <c r="L180" s="39"/>
      <c r="M180" s="39"/>
      <c r="N180" s="39"/>
      <c r="O180" s="39"/>
      <c r="P180" s="39"/>
      <c r="Q180" s="38"/>
    </row>
    <row r="181" spans="1:17" x14ac:dyDescent="0.25">
      <c r="A181" s="3">
        <v>41518</v>
      </c>
      <c r="B181" s="1">
        <f>(Plan2!B181/Plan2!$J181)*100</f>
        <v>59.90273839046435</v>
      </c>
      <c r="C181" s="1">
        <f>(Plan2!C181/Plan2!$J181)*100</f>
        <v>0.88699592274133388</v>
      </c>
      <c r="D181" s="1">
        <f>(Plan2!D181/Plan2!$J181)*100</f>
        <v>3.2522918832010612</v>
      </c>
      <c r="E181" s="1">
        <f>(Plan2!E181/Plan2!$J181)*100</f>
        <v>0.28037896154224456</v>
      </c>
      <c r="F181" s="1">
        <f>(Plan2!F181/Plan2!$J181)*100</f>
        <v>3.6968582447970308</v>
      </c>
      <c r="G181" s="1">
        <f>(Plan2!G181/Plan2!$J181)*100</f>
        <v>4.3633620336991221</v>
      </c>
      <c r="H181" s="1">
        <f>(Plan2!H181/Plan2!$J181)*100</f>
        <v>5.0532533188840132</v>
      </c>
      <c r="I181" s="1">
        <f>(Plan2!I181/Plan2!$J181)*100</f>
        <v>72.202169997609587</v>
      </c>
      <c r="J181" s="1">
        <f>(Plan2!J181/Plan2!$J181)*100</f>
        <v>100</v>
      </c>
      <c r="K181" s="44"/>
      <c r="L181" s="39"/>
      <c r="M181" s="39"/>
      <c r="N181" s="39"/>
      <c r="O181" s="39"/>
      <c r="P181" s="39"/>
      <c r="Q181" s="38"/>
    </row>
    <row r="182" spans="1:17" x14ac:dyDescent="0.25">
      <c r="A182" s="3">
        <v>41548</v>
      </c>
      <c r="B182" s="1">
        <f>(Plan2!B182/Plan2!$J182)*100</f>
        <v>52.481707694992721</v>
      </c>
      <c r="C182" s="1">
        <f>(Plan2!C182/Plan2!$J182)*100</f>
        <v>0.63278249192241953</v>
      </c>
      <c r="D182" s="1">
        <f>(Plan2!D182/Plan2!$J182)*100</f>
        <v>2.8508796752537111</v>
      </c>
      <c r="E182" s="1">
        <f>(Plan2!E182/Plan2!$J182)*100</f>
        <v>0.26780524676974143</v>
      </c>
      <c r="F182" s="1">
        <f>(Plan2!F182/Plan2!$J182)*100</f>
        <v>3.0339439877319885</v>
      </c>
      <c r="G182" s="1">
        <f>(Plan2!G182/Plan2!$J182)*100</f>
        <v>3.5107601162583109</v>
      </c>
      <c r="H182" s="1">
        <f>(Plan2!H182/Plan2!$J182)*100</f>
        <v>4.2794871862598409</v>
      </c>
      <c r="I182" s="1">
        <f>(Plan2!I182/Plan2!$J182)*100</f>
        <v>75.762933380008477</v>
      </c>
      <c r="J182" s="1">
        <f>(Plan2!J182/Plan2!$J182)*100</f>
        <v>100</v>
      </c>
      <c r="K182" s="44"/>
      <c r="L182" s="39"/>
      <c r="M182" s="39"/>
      <c r="N182" s="39"/>
      <c r="O182" s="39"/>
      <c r="P182" s="39"/>
      <c r="Q182" s="38"/>
    </row>
    <row r="183" spans="1:17" x14ac:dyDescent="0.25">
      <c r="A183" s="3">
        <v>41579</v>
      </c>
      <c r="B183" s="1">
        <f>(Plan2!B183/Plan2!$J183)*100</f>
        <v>50.508950129633746</v>
      </c>
      <c r="C183" s="1">
        <f>(Plan2!C183/Plan2!$J183)*100</f>
        <v>0.46670227729753233</v>
      </c>
      <c r="D183" s="1">
        <f>(Plan2!D183/Plan2!$J183)*100</f>
        <v>2.9493932014109432</v>
      </c>
      <c r="E183" s="1">
        <f>(Plan2!E183/Plan2!$J183)*100</f>
        <v>0.26753353607541813</v>
      </c>
      <c r="F183" s="1">
        <f>(Plan2!F183/Plan2!$J183)*100</f>
        <v>2.704924865149128</v>
      </c>
      <c r="G183" s="1">
        <f>(Plan2!G183/Plan2!$J183)*100</f>
        <v>5.0776493930673992</v>
      </c>
      <c r="H183" s="1">
        <f>(Plan2!H183/Plan2!$J183)*100</f>
        <v>19.589116972926607</v>
      </c>
      <c r="I183" s="1">
        <f>(Plan2!I183/Plan2!$J183)*100</f>
        <v>76.31795721555801</v>
      </c>
      <c r="J183" s="1">
        <f>(Plan2!J183/Plan2!$J183)*100</f>
        <v>100</v>
      </c>
      <c r="K183" s="44"/>
      <c r="L183" s="39"/>
      <c r="M183" s="39"/>
      <c r="N183" s="39"/>
      <c r="O183" s="39"/>
      <c r="P183" s="39"/>
      <c r="Q183" s="38"/>
    </row>
    <row r="184" spans="1:17" x14ac:dyDescent="0.25">
      <c r="A184" s="3">
        <v>41609</v>
      </c>
      <c r="B184" s="1">
        <f>(Plan2!B184/Plan2!$J184)*100</f>
        <v>53.790798936653097</v>
      </c>
      <c r="C184" s="1">
        <f>(Plan2!C184/Plan2!$J184)*100</f>
        <v>0.40161928671194402</v>
      </c>
      <c r="D184" s="1">
        <f>(Plan2!D184/Plan2!$J184)*100</f>
        <v>5.0427863369244204</v>
      </c>
      <c r="E184" s="1">
        <f>(Plan2!E184/Plan2!$J184)*100</f>
        <v>0.24238058192352874</v>
      </c>
      <c r="F184" s="1">
        <f>(Plan2!F184/Plan2!$J184)*100</f>
        <v>2.4290180088324105</v>
      </c>
      <c r="G184" s="1">
        <f>(Plan2!G184/Plan2!$J184)*100</f>
        <v>5.5736281073384779</v>
      </c>
      <c r="H184" s="1">
        <f>(Plan2!H184/Plan2!$J184)*100</f>
        <v>4.6606920266031313</v>
      </c>
      <c r="I184" s="1">
        <f>(Plan2!I184/Plan2!$J184)*100</f>
        <v>73.59327145067995</v>
      </c>
      <c r="J184" s="1">
        <f>(Plan2!J184/Plan2!$J184)*100</f>
        <v>100</v>
      </c>
      <c r="K184" s="44"/>
      <c r="L184" s="39"/>
      <c r="M184" s="39"/>
      <c r="N184" s="39"/>
      <c r="O184" s="39"/>
      <c r="P184" s="39"/>
      <c r="Q184" s="38"/>
    </row>
    <row r="185" spans="1:17" x14ac:dyDescent="0.25">
      <c r="A185" s="3">
        <v>41640</v>
      </c>
      <c r="B185" s="1">
        <f>(Plan2!B185/Plan2!$J185)*100</f>
        <v>52.036150200615161</v>
      </c>
      <c r="C185" s="1">
        <f>(Plan2!C185/Plan2!$J185)*100</f>
        <v>0.94822858587594316</v>
      </c>
      <c r="D185" s="1">
        <f>(Plan2!D185/Plan2!$J185)*100</f>
        <v>2.4924469052204676</v>
      </c>
      <c r="E185" s="1">
        <f>(Plan2!E185/Plan2!$J185)*100</f>
        <v>0.21726474787507918</v>
      </c>
      <c r="F185" s="1">
        <f>(Plan2!F185/Plan2!$J185)*100</f>
        <v>2.6175261593558843</v>
      </c>
      <c r="G185" s="1">
        <f>(Plan2!G185/Plan2!$J185)*100</f>
        <v>8.1143864541925677</v>
      </c>
      <c r="H185" s="1">
        <f>(Plan2!H185/Plan2!$J185)*100</f>
        <v>4.3051502348422002</v>
      </c>
      <c r="I185" s="1">
        <f>(Plan2!I185/Plan2!$J185)*100</f>
        <v>75.242326086283754</v>
      </c>
      <c r="J185" s="1">
        <f>(Plan2!J185/Plan2!$J185)*100</f>
        <v>100</v>
      </c>
      <c r="K185" s="44"/>
      <c r="L185" s="39"/>
      <c r="M185" s="39"/>
      <c r="N185" s="39"/>
      <c r="O185" s="39"/>
      <c r="P185" s="39"/>
      <c r="Q185" s="38"/>
    </row>
    <row r="186" spans="1:17" x14ac:dyDescent="0.25">
      <c r="A186" s="3">
        <v>41671</v>
      </c>
      <c r="B186" s="1">
        <f>(Plan2!B186/Plan2!$J186)*100</f>
        <v>47.366821369948845</v>
      </c>
      <c r="C186" s="1">
        <f>(Plan2!C186/Plan2!$J186)*100</f>
        <v>0.96940022294645956</v>
      </c>
      <c r="D186" s="1">
        <f>(Plan2!D186/Plan2!$J186)*100</f>
        <v>2.5383266102370938</v>
      </c>
      <c r="E186" s="1">
        <f>(Plan2!E186/Plan2!$J186)*100</f>
        <v>0.22392357859240489</v>
      </c>
      <c r="F186" s="1">
        <f>(Plan2!F186/Plan2!$J186)*100</f>
        <v>2.2047637855024336</v>
      </c>
      <c r="G186" s="1">
        <f>(Plan2!G186/Plan2!$J186)*100</f>
        <v>8.0219324779989094</v>
      </c>
      <c r="H186" s="1">
        <f>(Plan2!H186/Plan2!$J186)*100</f>
        <v>14.777680583903269</v>
      </c>
      <c r="I186" s="1">
        <f>(Plan2!I186/Plan2!$J186)*100</f>
        <v>77.153188128653198</v>
      </c>
      <c r="J186" s="1">
        <f>(Plan2!J186/Plan2!$J186)*100</f>
        <v>100</v>
      </c>
      <c r="K186" s="44"/>
      <c r="L186" s="39"/>
      <c r="M186" s="39"/>
      <c r="N186" s="39"/>
      <c r="O186" s="39"/>
      <c r="P186" s="39"/>
      <c r="Q186" s="38"/>
    </row>
    <row r="187" spans="1:17" x14ac:dyDescent="0.25">
      <c r="A187" s="3">
        <v>41699</v>
      </c>
      <c r="B187" s="1">
        <f>(Plan2!B187/Plan2!$J187)*100</f>
        <v>48.506983895489498</v>
      </c>
      <c r="C187" s="1">
        <f>(Plan2!C187/Plan2!$J187)*100</f>
        <v>2.3709102869170948</v>
      </c>
      <c r="D187" s="1">
        <f>(Plan2!D187/Plan2!$J187)*100</f>
        <v>2.9008188382988074</v>
      </c>
      <c r="E187" s="1">
        <f>(Plan2!E187/Plan2!$J187)*100</f>
        <v>0.46778798982320074</v>
      </c>
      <c r="F187" s="1">
        <f>(Plan2!F187/Plan2!$J187)*100</f>
        <v>2.1944148203807492</v>
      </c>
      <c r="G187" s="1">
        <f>(Plan2!G187/Plan2!$J187)*100</f>
        <v>4.7761186338223283</v>
      </c>
      <c r="H187" s="1">
        <f>(Plan2!H187/Plan2!$J187)*100</f>
        <v>4.5245876387517985</v>
      </c>
      <c r="I187" s="1">
        <f>(Plan2!I187/Plan2!$J187)*100</f>
        <v>73.619942172891058</v>
      </c>
      <c r="J187" s="1">
        <f>(Plan2!J187/Plan2!$J187)*100</f>
        <v>100</v>
      </c>
      <c r="K187" s="44"/>
      <c r="L187" s="39"/>
      <c r="M187" s="39"/>
      <c r="N187" s="39"/>
      <c r="O187" s="39"/>
      <c r="P187" s="39"/>
      <c r="Q187" s="38"/>
    </row>
    <row r="188" spans="1:17" x14ac:dyDescent="0.25">
      <c r="A188" s="3">
        <v>41730</v>
      </c>
      <c r="B188" s="1">
        <f>(Plan2!B188/Plan2!$J188)*100</f>
        <v>50.943357659581622</v>
      </c>
      <c r="C188" s="1">
        <f>(Plan2!C188/Plan2!$J188)*100</f>
        <v>8.4198622182370304</v>
      </c>
      <c r="D188" s="1">
        <f>(Plan2!D188/Plan2!$J188)*100</f>
        <v>3.1019465378211661</v>
      </c>
      <c r="E188" s="1">
        <f>(Plan2!E188/Plan2!$J188)*100</f>
        <v>0.31996482316848562</v>
      </c>
      <c r="F188" s="1">
        <f>(Plan2!F188/Plan2!$J188)*100</f>
        <v>2.8126051621669586</v>
      </c>
      <c r="G188" s="1">
        <f>(Plan2!G188/Plan2!$J188)*100</f>
        <v>6.0935673576599632</v>
      </c>
      <c r="H188" s="1">
        <f>(Plan2!H188/Plan2!$J188)*100</f>
        <v>5.0821370163322204</v>
      </c>
      <c r="I188" s="1">
        <f>(Plan2!I188/Plan2!$J188)*100</f>
        <v>71.738851537063269</v>
      </c>
      <c r="J188" s="1">
        <f>(Plan2!J188/Plan2!$J188)*100</f>
        <v>100</v>
      </c>
      <c r="K188" s="44"/>
      <c r="L188" s="39"/>
      <c r="M188" s="39"/>
      <c r="N188" s="39"/>
      <c r="O188" s="39"/>
      <c r="P188" s="39"/>
      <c r="Q188" s="38"/>
    </row>
    <row r="189" spans="1:17" x14ac:dyDescent="0.25">
      <c r="A189" s="3">
        <v>41760</v>
      </c>
      <c r="B189" s="1">
        <f>(Plan2!B189/Plan2!$J189)*100</f>
        <v>47.476761523161706</v>
      </c>
      <c r="C189" s="1">
        <f>(Plan2!C189/Plan2!$J189)*100</f>
        <v>8.1197014064114441</v>
      </c>
      <c r="D189" s="1">
        <f>(Plan2!D189/Plan2!$J189)*100</f>
        <v>3.0851516269183974</v>
      </c>
      <c r="E189" s="1">
        <f>(Plan2!E189/Plan2!$J189)*100</f>
        <v>0.18103411379335546</v>
      </c>
      <c r="F189" s="1">
        <f>(Plan2!F189/Plan2!$J189)*100</f>
        <v>2.5903032639754575</v>
      </c>
      <c r="G189" s="1">
        <f>(Plan2!G189/Plan2!$J189)*100</f>
        <v>7.0769773576197004</v>
      </c>
      <c r="H189" s="1">
        <f>(Plan2!H189/Plan2!$J189)*100</f>
        <v>16.686141012274149</v>
      </c>
      <c r="I189" s="1">
        <f>(Plan2!I189/Plan2!$J189)*100</f>
        <v>73.699095620168237</v>
      </c>
      <c r="J189" s="1">
        <f>(Plan2!J189/Plan2!$J189)*100</f>
        <v>100</v>
      </c>
      <c r="K189" s="44"/>
      <c r="L189" s="39"/>
      <c r="M189" s="39"/>
      <c r="N189" s="39"/>
      <c r="O189" s="39"/>
      <c r="P189" s="39"/>
      <c r="Q189" s="38"/>
    </row>
    <row r="190" spans="1:17" x14ac:dyDescent="0.25">
      <c r="A190" s="3">
        <v>41791</v>
      </c>
      <c r="B190" s="1">
        <f>(Plan2!B190/Plan2!$J190)*100</f>
        <v>53.47301229136955</v>
      </c>
      <c r="C190" s="1">
        <f>(Plan2!C190/Plan2!$J190)*100</f>
        <v>3.3405902487228398</v>
      </c>
      <c r="D190" s="1">
        <f>(Plan2!D190/Plan2!$J190)*100</f>
        <v>3.2225862721248117</v>
      </c>
      <c r="E190" s="1">
        <f>(Plan2!E190/Plan2!$J190)*100</f>
        <v>0.1823844574119301</v>
      </c>
      <c r="F190" s="1">
        <f>(Plan2!F190/Plan2!$J190)*100</f>
        <v>2.7122050929137131</v>
      </c>
      <c r="G190" s="1">
        <f>(Plan2!G190/Plan2!$J190)*100</f>
        <v>5.9051095388664283</v>
      </c>
      <c r="H190" s="1">
        <f>(Plan2!H190/Plan2!$J190)*100</f>
        <v>4.8850215120773779</v>
      </c>
      <c r="I190" s="1">
        <f>(Plan2!I190/Plan2!$J190)*100</f>
        <v>72.657361032796146</v>
      </c>
      <c r="J190" s="1">
        <f>(Plan2!J190/Plan2!$J190)*100</f>
        <v>100</v>
      </c>
      <c r="K190" s="44"/>
      <c r="L190" s="39"/>
      <c r="M190" s="39"/>
      <c r="N190" s="39"/>
      <c r="O190" s="39"/>
      <c r="P190" s="39"/>
      <c r="Q190" s="38"/>
    </row>
    <row r="191" spans="1:17" x14ac:dyDescent="0.25">
      <c r="A191" s="3">
        <v>41821</v>
      </c>
      <c r="B191" s="1">
        <f>(Plan2!B191/Plan2!$J191)*100</f>
        <v>51.505289492263465</v>
      </c>
      <c r="C191" s="1">
        <f>(Plan2!C191/Plan2!$J191)*100</f>
        <v>1.9687429467150686</v>
      </c>
      <c r="D191" s="1">
        <f>(Plan2!D191/Plan2!$J191)*100</f>
        <v>3.815452624815475</v>
      </c>
      <c r="E191" s="1">
        <f>(Plan2!E191/Plan2!$J191)*100</f>
        <v>0.23166489988452477</v>
      </c>
      <c r="F191" s="1">
        <f>(Plan2!F191/Plan2!$J191)*100</f>
        <v>4.1236157304300907</v>
      </c>
      <c r="G191" s="1">
        <f>(Plan2!G191/Plan2!$J191)*100</f>
        <v>5.334881273463921</v>
      </c>
      <c r="H191" s="1">
        <f>(Plan2!H191/Plan2!$J191)*100</f>
        <v>5.5171519458183322</v>
      </c>
      <c r="I191" s="1">
        <f>(Plan2!I191/Plan2!$J191)*100</f>
        <v>75.647492877829691</v>
      </c>
      <c r="J191" s="1">
        <f>(Plan2!J191/Plan2!$J191)*100</f>
        <v>100</v>
      </c>
      <c r="K191" s="44"/>
      <c r="L191" s="39"/>
      <c r="M191" s="39"/>
      <c r="N191" s="39"/>
      <c r="O191" s="39"/>
      <c r="P191" s="39"/>
      <c r="Q191" s="38"/>
    </row>
    <row r="192" spans="1:17" x14ac:dyDescent="0.25">
      <c r="A192" s="3">
        <v>41852</v>
      </c>
      <c r="B192" s="1">
        <f>(Plan2!B192/Plan2!$J192)*100</f>
        <v>43.325888237466472</v>
      </c>
      <c r="C192" s="1">
        <f>(Plan2!C192/Plan2!$J192)*100</f>
        <v>0.95682951319142118</v>
      </c>
      <c r="D192" s="1">
        <f>(Plan2!D192/Plan2!$J192)*100</f>
        <v>3.1857059806448595</v>
      </c>
      <c r="E192" s="1">
        <f>(Plan2!E192/Plan2!$J192)*100</f>
        <v>0.17904880709412424</v>
      </c>
      <c r="F192" s="1">
        <f>(Plan2!F192/Plan2!$J192)*100</f>
        <v>3.3740824777664185</v>
      </c>
      <c r="G192" s="1">
        <f>(Plan2!G192/Plan2!$J192)*100</f>
        <v>5.5069831543166696</v>
      </c>
      <c r="H192" s="1">
        <f>(Plan2!H192/Plan2!$J192)*100</f>
        <v>20.6899542857991</v>
      </c>
      <c r="I192" s="1">
        <f>(Plan2!I192/Plan2!$J192)*100</f>
        <v>79.283739429588806</v>
      </c>
      <c r="J192" s="1">
        <f>(Plan2!J192/Plan2!$J192)*100</f>
        <v>100</v>
      </c>
      <c r="K192" s="44"/>
      <c r="L192" s="39"/>
      <c r="M192" s="39"/>
      <c r="N192" s="39"/>
      <c r="O192" s="39"/>
      <c r="P192" s="39"/>
      <c r="Q192" s="38"/>
    </row>
    <row r="193" spans="1:17" x14ac:dyDescent="0.25">
      <c r="A193" s="3">
        <v>41883</v>
      </c>
      <c r="B193" s="1">
        <f>(Plan2!B193/Plan2!$J193)*100</f>
        <v>55.006529627474166</v>
      </c>
      <c r="C193" s="1">
        <f>(Plan2!C193/Plan2!$J193)*100</f>
        <v>1.0266161963362597</v>
      </c>
      <c r="D193" s="1">
        <f>(Plan2!D193/Plan2!$J193)*100</f>
        <v>3.8633441238726793</v>
      </c>
      <c r="E193" s="1">
        <f>(Plan2!E193/Plan2!$J193)*100</f>
        <v>0.39859158770910513</v>
      </c>
      <c r="F193" s="1">
        <f>(Plan2!F193/Plan2!$J193)*100</f>
        <v>4.5931966862059541</v>
      </c>
      <c r="G193" s="1">
        <f>(Plan2!G193/Plan2!$J193)*100</f>
        <v>6.228590546569956</v>
      </c>
      <c r="H193" s="1">
        <f>(Plan2!H193/Plan2!$J193)*100</f>
        <v>6.0383790301920897</v>
      </c>
      <c r="I193" s="1">
        <f>(Plan2!I193/Plan2!$J193)*100</f>
        <v>73.158501481113632</v>
      </c>
      <c r="J193" s="1">
        <f>(Plan2!J193/Plan2!$J193)*100</f>
        <v>100</v>
      </c>
      <c r="K193" s="44"/>
      <c r="L193" s="39"/>
      <c r="M193" s="39"/>
      <c r="N193" s="39"/>
      <c r="O193" s="39"/>
      <c r="P193" s="39"/>
      <c r="Q193" s="38"/>
    </row>
    <row r="194" spans="1:17" x14ac:dyDescent="0.25">
      <c r="A194" s="3">
        <v>41913</v>
      </c>
      <c r="B194" s="1">
        <f>(Plan2!B194/Plan2!$J194)*100</f>
        <v>57.671125026655758</v>
      </c>
      <c r="C194" s="1">
        <f>(Plan2!C194/Plan2!$J194)*100</f>
        <v>0.77189778715193591</v>
      </c>
      <c r="D194" s="1">
        <f>(Plan2!D194/Plan2!$J194)*100</f>
        <v>3.5765353869820182</v>
      </c>
      <c r="E194" s="1">
        <f>(Plan2!E194/Plan2!$J194)*100</f>
        <v>0.34518367891997376</v>
      </c>
      <c r="F194" s="1">
        <f>(Plan2!F194/Plan2!$J194)*100</f>
        <v>4.141957012444446</v>
      </c>
      <c r="G194" s="1">
        <f>(Plan2!G194/Plan2!$J194)*100</f>
        <v>5.3566374371759515</v>
      </c>
      <c r="H194" s="1">
        <f>(Plan2!H194/Plan2!$J194)*100</f>
        <v>5.529956856036919</v>
      </c>
      <c r="I194" s="1">
        <f>(Plan2!I194/Plan2!$J194)*100</f>
        <v>73.062738179825587</v>
      </c>
      <c r="J194" s="1">
        <f>(Plan2!J194/Plan2!$J194)*100</f>
        <v>100</v>
      </c>
      <c r="K194" s="44"/>
      <c r="L194" s="39"/>
      <c r="M194" s="39"/>
      <c r="N194" s="39"/>
      <c r="O194" s="39"/>
      <c r="P194" s="39"/>
      <c r="Q194" s="38"/>
    </row>
    <row r="195" spans="1:17" x14ac:dyDescent="0.25">
      <c r="A195" s="3">
        <v>41944</v>
      </c>
      <c r="B195" s="1">
        <f>(Plan2!B195/Plan2!$J195)*100</f>
        <v>46.239802105605456</v>
      </c>
      <c r="C195" s="1">
        <f>(Plan2!C195/Plan2!$J195)*100</f>
        <v>0.49844329918774788</v>
      </c>
      <c r="D195" s="1">
        <f>(Plan2!D195/Plan2!$J195)*100</f>
        <v>2.8798738351417548</v>
      </c>
      <c r="E195" s="1">
        <f>(Plan2!E195/Plan2!$J195)*100</f>
        <v>0.29330999871218294</v>
      </c>
      <c r="F195" s="1">
        <f>(Plan2!F195/Plan2!$J195)*100</f>
        <v>3.0297772984167834</v>
      </c>
      <c r="G195" s="1">
        <f>(Plan2!G195/Plan2!$J195)*100</f>
        <v>5.8523832162183327</v>
      </c>
      <c r="H195" s="1">
        <f>(Plan2!H195/Plan2!$J195)*100</f>
        <v>20.510043912702862</v>
      </c>
      <c r="I195" s="1">
        <f>(Plan2!I195/Plan2!$J195)*100</f>
        <v>78.168786217681003</v>
      </c>
      <c r="J195" s="1">
        <f>(Plan2!J195/Plan2!$J195)*100</f>
        <v>100</v>
      </c>
      <c r="K195" s="44"/>
      <c r="L195" s="39"/>
      <c r="M195" s="39"/>
      <c r="N195" s="39"/>
      <c r="O195" s="39"/>
      <c r="P195" s="39"/>
      <c r="Q195" s="38"/>
    </row>
    <row r="196" spans="1:17" x14ac:dyDescent="0.25">
      <c r="A196" s="3">
        <v>41974</v>
      </c>
      <c r="B196" s="1">
        <f>(Plan2!B196/Plan2!$J196)*100</f>
        <v>47.756770876494329</v>
      </c>
      <c r="C196" s="1">
        <f>(Plan2!C196/Plan2!$J196)*100</f>
        <v>0.3963225854026623</v>
      </c>
      <c r="D196" s="1">
        <f>(Plan2!D196/Plan2!$J196)*100</f>
        <v>3.3595310712885662</v>
      </c>
      <c r="E196" s="1">
        <f>(Plan2!E196/Plan2!$J196)*100</f>
        <v>0.21173411695025254</v>
      </c>
      <c r="F196" s="1">
        <f>(Plan2!F196/Plan2!$J196)*100</f>
        <v>2.7497733683131194</v>
      </c>
      <c r="G196" s="1">
        <f>(Plan2!G196/Plan2!$J196)*100</f>
        <v>6.4924807642372544</v>
      </c>
      <c r="H196" s="1">
        <f>(Plan2!H196/Plan2!$J196)*100</f>
        <v>4.7415642916278031</v>
      </c>
      <c r="I196" s="1">
        <f>(Plan2!I196/Plan2!$J196)*100</f>
        <v>75.772694131938636</v>
      </c>
      <c r="J196" s="1">
        <f>(Plan2!J196/Plan2!$J196)*100</f>
        <v>100</v>
      </c>
      <c r="K196" s="44"/>
      <c r="L196" s="39"/>
      <c r="M196" s="39"/>
      <c r="N196" s="39"/>
      <c r="O196" s="39"/>
      <c r="P196" s="39"/>
      <c r="Q196" s="38"/>
    </row>
    <row r="197" spans="1:17" x14ac:dyDescent="0.25">
      <c r="A197" s="3">
        <v>42005</v>
      </c>
      <c r="B197" s="1">
        <f>(Plan2!B197/Plan2!$J197)*100</f>
        <v>58.088424927375613</v>
      </c>
      <c r="C197" s="1">
        <f>(Plan2!C197/Plan2!$J197)*100</f>
        <v>0.98952613192369676</v>
      </c>
      <c r="D197" s="1">
        <f>(Plan2!D197/Plan2!$J197)*100</f>
        <v>3.0852624893702925</v>
      </c>
      <c r="E197" s="1">
        <f>(Plan2!E197/Plan2!$J197)*100</f>
        <v>0.33380294947665351</v>
      </c>
      <c r="F197" s="1">
        <f>(Plan2!F197/Plan2!$J197)*100</f>
        <v>2.8838283412723746</v>
      </c>
      <c r="G197" s="1">
        <f>(Plan2!G197/Plan2!$J197)*100</f>
        <v>8.9111474114440163</v>
      </c>
      <c r="H197" s="1">
        <f>(Plan2!H197/Plan2!$J197)*100</f>
        <v>5.1853000454439124</v>
      </c>
      <c r="I197" s="1">
        <f>(Plan2!I197/Plan2!$J197)*100</f>
        <v>72.073166940752628</v>
      </c>
      <c r="J197" s="1">
        <f>(Plan2!J197/Plan2!$J197)*100</f>
        <v>100</v>
      </c>
      <c r="K197" s="44"/>
      <c r="L197" s="39"/>
      <c r="M197" s="39"/>
      <c r="N197" s="39"/>
      <c r="O197" s="39"/>
      <c r="P197" s="39"/>
      <c r="Q197" s="38"/>
    </row>
    <row r="198" spans="1:17" x14ac:dyDescent="0.25">
      <c r="A198" s="3">
        <v>42036</v>
      </c>
      <c r="B198" s="1">
        <f>(Plan2!B198/Plan2!$J198)*100</f>
        <v>49.881633478257434</v>
      </c>
      <c r="C198" s="1">
        <f>(Plan2!C198/Plan2!$J198)*100</f>
        <v>1.1428274420775006</v>
      </c>
      <c r="D198" s="1">
        <f>(Plan2!D198/Plan2!$J198)*100</f>
        <v>2.9355572348953523</v>
      </c>
      <c r="E198" s="1">
        <f>(Plan2!E198/Plan2!$J198)*100</f>
        <v>0.18093264573884688</v>
      </c>
      <c r="F198" s="1">
        <f>(Plan2!F198/Plan2!$J198)*100</f>
        <v>2.1858626236585499</v>
      </c>
      <c r="G198" s="1">
        <f>(Plan2!G198/Plan2!$J198)*100</f>
        <v>7.9188891199473144</v>
      </c>
      <c r="H198" s="1">
        <f>(Plan2!H198/Plan2!$J198)*100</f>
        <v>19.736890017916782</v>
      </c>
      <c r="I198" s="1">
        <f>(Plan2!I198/Plan2!$J198)*100</f>
        <v>76.24812454868885</v>
      </c>
      <c r="J198" s="1">
        <f>(Plan2!J198/Plan2!$J198)*100</f>
        <v>100</v>
      </c>
      <c r="K198" s="44"/>
      <c r="L198" s="39"/>
      <c r="M198" s="39"/>
      <c r="N198" s="39"/>
      <c r="O198" s="39"/>
      <c r="P198" s="39"/>
      <c r="Q198" s="38"/>
    </row>
    <row r="199" spans="1:17" x14ac:dyDescent="0.25">
      <c r="A199" s="3">
        <v>42064</v>
      </c>
      <c r="B199" s="1">
        <f>(Plan2!B199/Plan2!$J199)*100</f>
        <v>55.176527800562965</v>
      </c>
      <c r="C199" s="1">
        <f>(Plan2!C199/Plan2!$J199)*100</f>
        <v>3.9666625191795188</v>
      </c>
      <c r="D199" s="1">
        <f>(Plan2!D199/Plan2!$J199)*100</f>
        <v>4.2252457558243588</v>
      </c>
      <c r="E199" s="1">
        <f>(Plan2!E199/Plan2!$J199)*100</f>
        <v>0.25923496286555087</v>
      </c>
      <c r="F199" s="1">
        <f>(Plan2!F199/Plan2!$J199)*100</f>
        <v>3.2983824527928278</v>
      </c>
      <c r="G199" s="1">
        <f>(Plan2!G199/Plan2!$J199)*100</f>
        <v>7.1618292620715094</v>
      </c>
      <c r="H199" s="1">
        <f>(Plan2!H199/Plan2!$J199)*100</f>
        <v>3.4276028443165183</v>
      </c>
      <c r="I199" s="1">
        <f>(Plan2!I199/Plan2!$J199)*100</f>
        <v>72.463332926677708</v>
      </c>
      <c r="J199" s="1">
        <f>(Plan2!J199/Plan2!$J199)*100</f>
        <v>100</v>
      </c>
      <c r="K199" s="44"/>
      <c r="L199" s="39"/>
      <c r="M199" s="39"/>
      <c r="N199" s="39"/>
      <c r="O199" s="39"/>
      <c r="P199" s="39"/>
      <c r="Q199" s="38"/>
    </row>
    <row r="200" spans="1:17" x14ac:dyDescent="0.25">
      <c r="A200" s="3">
        <v>42095</v>
      </c>
      <c r="B200" s="1">
        <f>(Plan2!B200/Plan2!$J200)*100</f>
        <v>51.673098220808079</v>
      </c>
      <c r="C200" s="1">
        <f>(Plan2!C200/Plan2!$J200)*100</f>
        <v>8.0254235546855313</v>
      </c>
      <c r="D200" s="1">
        <f>(Plan2!D200/Plan2!$J200)*100</f>
        <v>3.2247373481766219</v>
      </c>
      <c r="E200" s="1">
        <f>(Plan2!E200/Plan2!$J200)*100</f>
        <v>0.23224495586350261</v>
      </c>
      <c r="F200" s="1">
        <f>(Plan2!F200/Plan2!$J200)*100</f>
        <v>2.7303273720879546</v>
      </c>
      <c r="G200" s="1">
        <f>(Plan2!G200/Plan2!$J200)*100</f>
        <v>6.2662455914899589</v>
      </c>
      <c r="H200" s="1">
        <f>(Plan2!H200/Plan2!$J200)*100</f>
        <v>3.040026926241385</v>
      </c>
      <c r="I200" s="1">
        <f>(Plan2!I200/Plan2!$J200)*100</f>
        <v>71.626131899755251</v>
      </c>
      <c r="J200" s="1">
        <f>(Plan2!J200/Plan2!$J200)*100</f>
        <v>100</v>
      </c>
      <c r="K200" s="44"/>
      <c r="L200" s="39"/>
      <c r="M200" s="39"/>
      <c r="N200" s="39"/>
      <c r="O200" s="39"/>
      <c r="P200" s="39"/>
      <c r="Q200" s="38"/>
    </row>
    <row r="201" spans="1:17" x14ac:dyDescent="0.25">
      <c r="A201" s="3">
        <v>42125</v>
      </c>
      <c r="B201" s="1">
        <f>(Plan2!B201/Plan2!$J201)*100</f>
        <v>48.268234151481543</v>
      </c>
      <c r="C201" s="1">
        <f>(Plan2!C201/Plan2!$J201)*100</f>
        <v>8.2679434704983947</v>
      </c>
      <c r="D201" s="1">
        <f>(Plan2!D201/Plan2!$J201)*100</f>
        <v>3.1005055227474241</v>
      </c>
      <c r="E201" s="1">
        <f>(Plan2!E201/Plan2!$J201)*100</f>
        <v>0.30117144605543578</v>
      </c>
      <c r="F201" s="1">
        <f>(Plan2!F201/Plan2!$J201)*100</f>
        <v>2.6998126526040287</v>
      </c>
      <c r="G201" s="1">
        <f>(Plan2!G201/Plan2!$J201)*100</f>
        <v>7.5808133101508561</v>
      </c>
      <c r="H201" s="1">
        <f>(Plan2!H201/Plan2!$J201)*100</f>
        <v>12.044438571216311</v>
      </c>
      <c r="I201" s="1">
        <f>(Plan2!I201/Plan2!$J201)*100</f>
        <v>72.662021887520581</v>
      </c>
      <c r="J201" s="1">
        <f>(Plan2!J201/Plan2!$J201)*100</f>
        <v>100</v>
      </c>
      <c r="K201" s="44"/>
      <c r="L201" s="39"/>
      <c r="M201" s="39"/>
      <c r="N201" s="39"/>
      <c r="O201" s="39"/>
      <c r="P201" s="39"/>
      <c r="Q201" s="38"/>
    </row>
    <row r="202" spans="1:17" x14ac:dyDescent="0.25">
      <c r="A202" s="3">
        <v>42156</v>
      </c>
      <c r="B202" s="1">
        <f>(Plan2!B202/Plan2!$J202)*100</f>
        <v>56.214103261349472</v>
      </c>
      <c r="C202" s="1">
        <f>(Plan2!C202/Plan2!$J202)*100</f>
        <v>3.8877385918789766</v>
      </c>
      <c r="D202" s="1">
        <f>(Plan2!D202/Plan2!$J202)*100</f>
        <v>3.5815064433249639</v>
      </c>
      <c r="E202" s="1">
        <f>(Plan2!E202/Plan2!$J202)*100</f>
        <v>0.38709872486810415</v>
      </c>
      <c r="F202" s="1">
        <f>(Plan2!F202/Plan2!$J202)*100</f>
        <v>3.2260739753573549</v>
      </c>
      <c r="G202" s="1">
        <f>(Plan2!G202/Plan2!$J202)*100</f>
        <v>7.532987761261305</v>
      </c>
      <c r="H202" s="1">
        <f>(Plan2!H202/Plan2!$J202)*100</f>
        <v>3.5290314976549229</v>
      </c>
      <c r="I202" s="1">
        <f>(Plan2!I202/Plan2!$J202)*100</f>
        <v>71.852750997211885</v>
      </c>
      <c r="J202" s="1">
        <f>(Plan2!J202/Plan2!$J202)*100</f>
        <v>100</v>
      </c>
      <c r="K202" s="44"/>
      <c r="L202" s="39"/>
      <c r="M202" s="39"/>
      <c r="N202" s="39"/>
      <c r="O202" s="39"/>
      <c r="P202" s="39"/>
      <c r="Q202" s="38"/>
    </row>
    <row r="203" spans="1:17" x14ac:dyDescent="0.25">
      <c r="A203" s="3">
        <v>42186</v>
      </c>
      <c r="B203" s="1">
        <f>(Plan2!B203/Plan2!$J203)*100</f>
        <v>55.777868262077902</v>
      </c>
      <c r="C203" s="1">
        <f>(Plan2!C203/Plan2!$J203)*100</f>
        <v>2.1211533252643515</v>
      </c>
      <c r="D203" s="1">
        <f>(Plan2!D203/Plan2!$J203)*100</f>
        <v>3.6180284141581325</v>
      </c>
      <c r="E203" s="1">
        <f>(Plan2!E203/Plan2!$J203)*100</f>
        <v>0.42153958872792024</v>
      </c>
      <c r="F203" s="1">
        <f>(Plan2!F203/Plan2!$J203)*100</f>
        <v>4.3234161478225843</v>
      </c>
      <c r="G203" s="1">
        <f>(Plan2!G203/Plan2!$J203)*100</f>
        <v>5.3807265696266136</v>
      </c>
      <c r="H203" s="1">
        <f>(Plan2!H203/Plan2!$J203)*100</f>
        <v>4.149601122774822</v>
      </c>
      <c r="I203" s="1">
        <f>(Plan2!I203/Plan2!$J203)*100</f>
        <v>72.567020500293907</v>
      </c>
      <c r="J203" s="1">
        <f>(Plan2!J203/Plan2!$J203)*100</f>
        <v>100</v>
      </c>
      <c r="K203" s="44"/>
      <c r="L203" s="39"/>
      <c r="M203" s="39"/>
      <c r="N203" s="39"/>
      <c r="O203" s="39"/>
      <c r="P203" s="39"/>
      <c r="Q203" s="38"/>
    </row>
    <row r="204" spans="1:17" x14ac:dyDescent="0.25">
      <c r="A204" s="3">
        <v>42217</v>
      </c>
      <c r="B204" s="1">
        <f>(Plan2!B204/Plan2!$J204)*100</f>
        <v>47.720896588911849</v>
      </c>
      <c r="C204" s="1">
        <f>(Plan2!C204/Plan2!$J204)*100</f>
        <v>1.0208637943628533</v>
      </c>
      <c r="D204" s="1">
        <f>(Plan2!D204/Plan2!$J204)*100</f>
        <v>3.1827662442693518</v>
      </c>
      <c r="E204" s="1">
        <f>(Plan2!E204/Plan2!$J204)*100</f>
        <v>0.35615671448446112</v>
      </c>
      <c r="F204" s="1">
        <f>(Plan2!F204/Plan2!$J204)*100</f>
        <v>3.5328373639371016</v>
      </c>
      <c r="G204" s="1">
        <f>(Plan2!G204/Plan2!$J204)*100</f>
        <v>5.3565467399397191</v>
      </c>
      <c r="H204" s="1">
        <f>(Plan2!H204/Plan2!$J204)*100</f>
        <v>15.293426468650948</v>
      </c>
      <c r="I204" s="1">
        <f>(Plan2!I204/Plan2!$J204)*100</f>
        <v>76.050129842440697</v>
      </c>
      <c r="J204" s="1">
        <f>(Plan2!J204/Plan2!$J204)*100</f>
        <v>100</v>
      </c>
      <c r="K204" s="44"/>
      <c r="L204" s="39"/>
      <c r="M204" s="39"/>
      <c r="N204" s="39"/>
      <c r="O204" s="39"/>
      <c r="P204" s="39"/>
      <c r="Q204" s="38"/>
    </row>
    <row r="205" spans="1:17" x14ac:dyDescent="0.25">
      <c r="A205" s="3">
        <v>42248</v>
      </c>
      <c r="B205" s="1">
        <f>(Plan2!B205/Plan2!$J205)*100</f>
        <v>49.074203575449374</v>
      </c>
      <c r="C205" s="1">
        <f>(Plan2!C205/Plan2!$J205)*100</f>
        <v>0.73751549476492295</v>
      </c>
      <c r="D205" s="1">
        <f>(Plan2!D205/Plan2!$J205)*100</f>
        <v>2.9617021828012611</v>
      </c>
      <c r="E205" s="1">
        <f>(Plan2!E205/Plan2!$J205)*100</f>
        <v>0.58860927527817697</v>
      </c>
      <c r="F205" s="1">
        <f>(Plan2!F205/Plan2!$J205)*100</f>
        <v>3.302792195483041</v>
      </c>
      <c r="G205" s="1">
        <f>(Plan2!G205/Plan2!$J205)*100</f>
        <v>4.4709105637982685</v>
      </c>
      <c r="H205" s="1">
        <f>(Plan2!H205/Plan2!$J205)*100</f>
        <v>3.5662585146395505</v>
      </c>
      <c r="I205" s="1">
        <f>(Plan2!I205/Plan2!$J205)*100</f>
        <v>69.880312826154906</v>
      </c>
      <c r="J205" s="1">
        <f>(Plan2!J205/Plan2!$J205)*100</f>
        <v>100</v>
      </c>
      <c r="K205" s="44"/>
      <c r="L205" s="39"/>
      <c r="M205" s="39"/>
      <c r="N205" s="39"/>
      <c r="O205" s="39"/>
      <c r="P205" s="39"/>
      <c r="Q205" s="38"/>
    </row>
    <row r="206" spans="1:17" x14ac:dyDescent="0.25">
      <c r="A206" s="3">
        <v>42278</v>
      </c>
      <c r="B206" s="1">
        <f>(Plan2!B206/Plan2!$J206)*100</f>
        <v>51.412860269129304</v>
      </c>
      <c r="C206" s="1">
        <f>(Plan2!C206/Plan2!$J206)*100</f>
        <v>0.6421863871386424</v>
      </c>
      <c r="D206" s="1">
        <f>(Plan2!D206/Plan2!$J206)*100</f>
        <v>3.2826501327325315</v>
      </c>
      <c r="E206" s="1">
        <f>(Plan2!E206/Plan2!$J206)*100</f>
        <v>0.35730391879586065</v>
      </c>
      <c r="F206" s="1">
        <f>(Plan2!F206/Plan2!$J206)*100</f>
        <v>3.5862207087308779</v>
      </c>
      <c r="G206" s="1">
        <f>(Plan2!G206/Plan2!$J206)*100</f>
        <v>5.6856010019346765</v>
      </c>
      <c r="H206" s="1">
        <f>(Plan2!H206/Plan2!$J206)*100</f>
        <v>3.4677376851143258</v>
      </c>
      <c r="I206" s="1">
        <f>(Plan2!I206/Plan2!$J206)*100</f>
        <v>75.953744802225913</v>
      </c>
      <c r="J206" s="1">
        <f>(Plan2!J206/Plan2!$J206)*100</f>
        <v>100</v>
      </c>
      <c r="K206" s="44"/>
      <c r="L206" s="39"/>
      <c r="M206" s="39"/>
      <c r="N206" s="39"/>
      <c r="O206" s="39"/>
      <c r="P206" s="39"/>
      <c r="Q206" s="38"/>
    </row>
    <row r="207" spans="1:17" x14ac:dyDescent="0.25">
      <c r="A207" s="3">
        <v>42309</v>
      </c>
      <c r="B207" s="1">
        <f>(Plan2!B207/Plan2!$J207)*100</f>
        <v>51.350752241706076</v>
      </c>
      <c r="C207" s="1">
        <f>(Plan2!C207/Plan2!$J207)*100</f>
        <v>0.5702035753511967</v>
      </c>
      <c r="D207" s="1">
        <f>(Plan2!D207/Plan2!$J207)*100</f>
        <v>3.0233836626509829</v>
      </c>
      <c r="E207" s="1">
        <f>(Plan2!E207/Plan2!$J207)*100</f>
        <v>0.48693095800708719</v>
      </c>
      <c r="F207" s="1">
        <f>(Plan2!F207/Plan2!$J207)*100</f>
        <v>3.4386421278895338</v>
      </c>
      <c r="G207" s="1">
        <f>(Plan2!G207/Plan2!$J207)*100</f>
        <v>6.28744842494668</v>
      </c>
      <c r="H207" s="1">
        <f>(Plan2!H207/Plan2!$J207)*100</f>
        <v>14.58034997271114</v>
      </c>
      <c r="I207" s="1">
        <f>(Plan2!I207/Plan2!$J207)*100</f>
        <v>76.253423677296439</v>
      </c>
      <c r="J207" s="1">
        <f>(Plan2!J207/Plan2!$J207)*100</f>
        <v>100</v>
      </c>
      <c r="K207" s="44"/>
      <c r="L207" s="39"/>
      <c r="M207" s="39"/>
      <c r="N207" s="39"/>
      <c r="O207" s="39"/>
      <c r="P207" s="39"/>
      <c r="Q207" s="38"/>
    </row>
    <row r="208" spans="1:17" x14ac:dyDescent="0.25">
      <c r="A208" s="3">
        <v>42339</v>
      </c>
      <c r="B208" s="1">
        <f>(Plan2!B208/Plan2!$J208)*100</f>
        <v>51.06179200542028</v>
      </c>
      <c r="C208" s="1">
        <f>(Plan2!C208/Plan2!$J208)*100</f>
        <v>0.4528062490385355</v>
      </c>
      <c r="D208" s="1">
        <f>(Plan2!D208/Plan2!$J208)*100</f>
        <v>4.6987335726858763</v>
      </c>
      <c r="E208" s="1">
        <f>(Plan2!E208/Plan2!$J208)*100</f>
        <v>0.96103633206468153</v>
      </c>
      <c r="F208" s="1">
        <f>(Plan2!F208/Plan2!$J208)*100</f>
        <v>2.8783257980053354</v>
      </c>
      <c r="G208" s="1">
        <f>(Plan2!G208/Plan2!$J208)*100</f>
        <v>7.2986886278702308</v>
      </c>
      <c r="H208" s="1">
        <f>(Plan2!H208/Plan2!$J208)*100</f>
        <v>3.4171707983823207</v>
      </c>
      <c r="I208" s="1">
        <f>(Plan2!I208/Plan2!$J208)*100</f>
        <v>75.952357389948716</v>
      </c>
      <c r="J208" s="1">
        <f>(Plan2!J208/Plan2!$J208)*100</f>
        <v>100</v>
      </c>
      <c r="K208" s="44"/>
      <c r="L208" s="39"/>
      <c r="M208" s="39"/>
      <c r="N208" s="39"/>
      <c r="O208" s="39"/>
      <c r="P208" s="39"/>
      <c r="Q208" s="38"/>
    </row>
    <row r="209" spans="1:17" x14ac:dyDescent="0.25">
      <c r="A209" s="3">
        <v>42370</v>
      </c>
      <c r="B209" s="1">
        <f>(Plan2!B209/Plan2!$J209)*100</f>
        <v>60.293480203216042</v>
      </c>
      <c r="C209" s="1">
        <f>(Plan2!C209/Plan2!$J209)*100</f>
        <v>1.0095807464963231</v>
      </c>
      <c r="D209" s="1">
        <f>(Plan2!D209/Plan2!$J209)*100</f>
        <v>2.3491288479303081</v>
      </c>
      <c r="E209" s="1">
        <f>(Plan2!E209/Plan2!$J209)*100</f>
        <v>0.31485496674926122</v>
      </c>
      <c r="F209" s="1">
        <f>(Plan2!F209/Plan2!$J209)*100</f>
        <v>2.6036386779363703</v>
      </c>
      <c r="G209" s="1">
        <f>(Plan2!G209/Plan2!$J209)*100</f>
        <v>7.6692236539327494</v>
      </c>
      <c r="H209" s="1">
        <f>(Plan2!H209/Plan2!$J209)*100</f>
        <v>3.1774296116079119</v>
      </c>
      <c r="I209" s="1">
        <f>(Plan2!I209/Plan2!$J209)*100</f>
        <v>71.814944300504521</v>
      </c>
      <c r="J209" s="1">
        <f>(Plan2!J209/Plan2!$J209)*100</f>
        <v>100</v>
      </c>
      <c r="K209" s="44"/>
      <c r="L209" s="39"/>
      <c r="M209" s="39"/>
      <c r="N209" s="39"/>
      <c r="O209" s="39"/>
      <c r="P209" s="39"/>
      <c r="Q209" s="38"/>
    </row>
    <row r="210" spans="1:17" x14ac:dyDescent="0.25">
      <c r="A210" s="3">
        <v>42401</v>
      </c>
      <c r="B210" s="1">
        <f>(Plan2!B210/Plan2!$J210)*100</f>
        <v>52.296434027346464</v>
      </c>
      <c r="C210" s="1">
        <f>(Plan2!C210/Plan2!$J210)*100</f>
        <v>1.5741556533521317</v>
      </c>
      <c r="D210" s="1">
        <f>(Plan2!D210/Plan2!$J210)*100</f>
        <v>3.3617197086743325</v>
      </c>
      <c r="E210" s="1">
        <f>(Plan2!E210/Plan2!$J210)*100</f>
        <v>0.49774490593882759</v>
      </c>
      <c r="F210" s="1">
        <f>(Plan2!F210/Plan2!$J210)*100</f>
        <v>2.3888161157453065</v>
      </c>
      <c r="G210" s="1">
        <f>(Plan2!G210/Plan2!$J210)*100</f>
        <v>8.8299783011685324</v>
      </c>
      <c r="H210" s="1">
        <f>(Plan2!H210/Plan2!$J210)*100</f>
        <v>10.778507112606277</v>
      </c>
      <c r="I210" s="1">
        <f>(Plan2!I210/Plan2!$J210)*100</f>
        <v>74.731833755254996</v>
      </c>
      <c r="J210" s="1">
        <f>(Plan2!J210/Plan2!$J210)*100</f>
        <v>100</v>
      </c>
      <c r="K210" s="44"/>
      <c r="L210" s="39"/>
      <c r="M210" s="39"/>
      <c r="N210" s="39"/>
      <c r="O210" s="39"/>
      <c r="P210" s="39"/>
      <c r="Q210" s="38"/>
    </row>
    <row r="211" spans="1:17" x14ac:dyDescent="0.25">
      <c r="A211" s="3">
        <v>42430</v>
      </c>
      <c r="B211" s="1">
        <f>(Plan2!B211/Plan2!$J211)*100</f>
        <v>56.453171235888412</v>
      </c>
      <c r="C211" s="1">
        <f>(Plan2!C211/Plan2!$J211)*100</f>
        <v>3.5302371905112104</v>
      </c>
      <c r="D211" s="1">
        <f>(Plan2!D211/Plan2!$J211)*100</f>
        <v>3.8206601425044564</v>
      </c>
      <c r="E211" s="1">
        <f>(Plan2!E211/Plan2!$J211)*100</f>
        <v>0.3697673434378409</v>
      </c>
      <c r="F211" s="1">
        <f>(Plan2!F211/Plan2!$J211)*100</f>
        <v>3.1568959192155797</v>
      </c>
      <c r="G211" s="1">
        <f>(Plan2!G211/Plan2!$J211)*100</f>
        <v>6.1723665271648835</v>
      </c>
      <c r="H211" s="1">
        <f>(Plan2!H211/Plan2!$J211)*100</f>
        <v>2.5237400538343708</v>
      </c>
      <c r="I211" s="1">
        <f>(Plan2!I211/Plan2!$J211)*100</f>
        <v>72.315885659328259</v>
      </c>
      <c r="J211" s="1">
        <f>(Plan2!J211/Plan2!$J211)*100</f>
        <v>100</v>
      </c>
      <c r="K211" s="44"/>
      <c r="L211" s="39"/>
      <c r="M211" s="39"/>
      <c r="N211" s="39"/>
      <c r="O211" s="39"/>
      <c r="P211" s="39"/>
      <c r="Q211" s="38"/>
    </row>
    <row r="212" spans="1:17" x14ac:dyDescent="0.25">
      <c r="A212" s="3">
        <v>42461</v>
      </c>
      <c r="B212" s="1">
        <f>(Plan2!B212/Plan2!$J212)*100</f>
        <v>49.378938424241746</v>
      </c>
      <c r="C212" s="1">
        <f>(Plan2!C212/Plan2!$J212)*100</f>
        <v>8.4142349241018213</v>
      </c>
      <c r="D212" s="1">
        <f>(Plan2!D212/Plan2!$J212)*100</f>
        <v>3.4244223151709572</v>
      </c>
      <c r="E212" s="1">
        <f>(Plan2!E212/Plan2!$J212)*100</f>
        <v>0.40265917771685861</v>
      </c>
      <c r="F212" s="1">
        <f>(Plan2!F212/Plan2!$J212)*100</f>
        <v>2.9418898270669054</v>
      </c>
      <c r="G212" s="1">
        <f>(Plan2!G212/Plan2!$J212)*100</f>
        <v>6.4847666332030149</v>
      </c>
      <c r="H212" s="1">
        <f>(Plan2!H212/Plan2!$J212)*100</f>
        <v>2.2462253294443562</v>
      </c>
      <c r="I212" s="1">
        <f>(Plan2!I212/Plan2!$J212)*100</f>
        <v>72.073646760933983</v>
      </c>
      <c r="J212" s="1">
        <f>(Plan2!J212/Plan2!$J212)*100</f>
        <v>100</v>
      </c>
      <c r="K212" s="44"/>
      <c r="L212" s="39"/>
      <c r="M212" s="39"/>
      <c r="N212" s="39"/>
      <c r="O212" s="39"/>
      <c r="P212" s="39"/>
      <c r="Q212" s="38"/>
    </row>
    <row r="213" spans="1:17" x14ac:dyDescent="0.25">
      <c r="A213" s="3">
        <v>42491</v>
      </c>
      <c r="B213" s="1">
        <f>(Plan2!B213/Plan2!$J213)*100</f>
        <v>46.170575163276979</v>
      </c>
      <c r="C213" s="1">
        <f>(Plan2!C213/Plan2!$J213)*100</f>
        <v>8.9596336128895082</v>
      </c>
      <c r="D213" s="1">
        <f>(Plan2!D213/Plan2!$J213)*100</f>
        <v>3.1444389515833575</v>
      </c>
      <c r="E213" s="1">
        <f>(Plan2!E213/Plan2!$J213)*100</f>
        <v>0.26972458150253653</v>
      </c>
      <c r="F213" s="1">
        <f>(Plan2!F213/Plan2!$J213)*100</f>
        <v>2.938359028213724</v>
      </c>
      <c r="G213" s="1">
        <f>(Plan2!G213/Plan2!$J213)*100</f>
        <v>8.1945341641261233</v>
      </c>
      <c r="H213" s="1">
        <f>(Plan2!H213/Plan2!$J213)*100</f>
        <v>6.5634596671644685</v>
      </c>
      <c r="I213" s="1">
        <f>(Plan2!I213/Plan2!$J213)*100</f>
        <v>72.786297874678553</v>
      </c>
      <c r="J213" s="1">
        <f>(Plan2!J213/Plan2!$J213)*100</f>
        <v>100</v>
      </c>
      <c r="K213" s="44"/>
      <c r="L213" s="39"/>
      <c r="M213" s="39"/>
      <c r="N213" s="39"/>
      <c r="O213" s="39"/>
      <c r="P213" s="39"/>
      <c r="Q213" s="38"/>
    </row>
    <row r="214" spans="1:17" x14ac:dyDescent="0.25">
      <c r="A214" s="3">
        <v>42522</v>
      </c>
      <c r="B214" s="1">
        <f>(Plan2!B214/Plan2!$J214)*100</f>
        <v>48.112260312571813</v>
      </c>
      <c r="C214" s="1">
        <f>(Plan2!C214/Plan2!$J214)*100</f>
        <v>3.7404143458735009</v>
      </c>
      <c r="D214" s="1">
        <f>(Plan2!D214/Plan2!$J214)*100</f>
        <v>3.3084211115601865</v>
      </c>
      <c r="E214" s="1">
        <f>(Plan2!E214/Plan2!$J214)*100</f>
        <v>0.46792338074080791</v>
      </c>
      <c r="F214" s="1">
        <f>(Plan2!F214/Plan2!$J214)*100</f>
        <v>3.0936292070782518</v>
      </c>
      <c r="G214" s="1">
        <f>(Plan2!G214/Plan2!$J214)*100</f>
        <v>7.1034062822545891</v>
      </c>
      <c r="H214" s="1">
        <f>(Plan2!H214/Plan2!$J214)*100</f>
        <v>2.8649463453181769</v>
      </c>
      <c r="I214" s="1">
        <f>(Plan2!I214/Plan2!$J214)*100</f>
        <v>75.627615094354667</v>
      </c>
      <c r="J214" s="1">
        <f>(Plan2!J214/Plan2!$J214)*100</f>
        <v>100</v>
      </c>
      <c r="K214" s="44"/>
      <c r="L214" s="39"/>
      <c r="M214" s="39"/>
      <c r="N214" s="39"/>
      <c r="O214" s="39"/>
      <c r="P214" s="39"/>
      <c r="Q214" s="38"/>
    </row>
    <row r="215" spans="1:17" x14ac:dyDescent="0.25">
      <c r="A215" s="3">
        <v>42552</v>
      </c>
      <c r="B215" s="1">
        <f>(Plan2!B215/Plan2!$J215)*100</f>
        <v>54.601481965963394</v>
      </c>
      <c r="C215" s="1">
        <f>(Plan2!C215/Plan2!$J215)*100</f>
        <v>2.1423882478892917</v>
      </c>
      <c r="D215" s="1">
        <f>(Plan2!D215/Plan2!$J215)*100</f>
        <v>3.9899723587549474</v>
      </c>
      <c r="E215" s="1">
        <f>(Plan2!E215/Plan2!$J215)*100</f>
        <v>0.30465786923598553</v>
      </c>
      <c r="F215" s="1">
        <f>(Plan2!F215/Plan2!$J215)*100</f>
        <v>4.4642257910108185</v>
      </c>
      <c r="G215" s="1">
        <f>(Plan2!G215/Plan2!$J215)*100</f>
        <v>5.7943757297654992</v>
      </c>
      <c r="H215" s="1">
        <f>(Plan2!H215/Plan2!$J215)*100</f>
        <v>3.9024738153549086</v>
      </c>
      <c r="I215" s="1">
        <f>(Plan2!I215/Plan2!$J215)*100</f>
        <v>73.583570636399187</v>
      </c>
      <c r="J215" s="1">
        <f>(Plan2!J215/Plan2!$J215)*100</f>
        <v>100</v>
      </c>
      <c r="K215" s="44"/>
      <c r="L215" s="39"/>
      <c r="M215" s="39"/>
      <c r="N215" s="39"/>
      <c r="O215" s="39"/>
      <c r="P215" s="39"/>
      <c r="Q215" s="38"/>
    </row>
    <row r="216" spans="1:17" x14ac:dyDescent="0.25">
      <c r="A216" s="3">
        <v>42583</v>
      </c>
      <c r="B216" s="1">
        <f>(Plan2!B216/Plan2!$J216)*100</f>
        <v>51.981929064614306</v>
      </c>
      <c r="C216" s="1">
        <f>(Plan2!C216/Plan2!$J216)*100</f>
        <v>1.1623265227555297</v>
      </c>
      <c r="D216" s="1">
        <f>(Plan2!D216/Plan2!$J216)*100</f>
        <v>3.2367422315256995</v>
      </c>
      <c r="E216" s="1">
        <f>(Plan2!E216/Plan2!$J216)*100</f>
        <v>0.30310920761025867</v>
      </c>
      <c r="F216" s="1">
        <f>(Plan2!F216/Plan2!$J216)*100</f>
        <v>4.0664589708304515</v>
      </c>
      <c r="G216" s="1">
        <f>(Plan2!G216/Plan2!$J216)*100</f>
        <v>6.0740365550269368</v>
      </c>
      <c r="H216" s="1">
        <f>(Plan2!H216/Plan2!$J216)*100</f>
        <v>11.521000081677343</v>
      </c>
      <c r="I216" s="1">
        <f>(Plan2!I216/Plan2!$J216)*100</f>
        <v>74.981230849363087</v>
      </c>
      <c r="J216" s="1">
        <f>(Plan2!J216/Plan2!$J216)*100</f>
        <v>100</v>
      </c>
      <c r="K216" s="44"/>
      <c r="L216" s="39"/>
      <c r="M216" s="39"/>
      <c r="N216" s="39"/>
      <c r="O216" s="39"/>
      <c r="P216" s="39"/>
      <c r="Q216" s="38"/>
    </row>
    <row r="217" spans="1:17" x14ac:dyDescent="0.25">
      <c r="A217" s="3">
        <v>42614</v>
      </c>
      <c r="B217" s="1">
        <f>(Plan2!B217/Plan2!$J217)*100</f>
        <v>50.71418313271667</v>
      </c>
      <c r="C217" s="1">
        <f>(Plan2!C217/Plan2!$J217)*100</f>
        <v>0.82526582542990745</v>
      </c>
      <c r="D217" s="1">
        <f>(Plan2!D217/Plan2!$J217)*100</f>
        <v>3.678005618335404</v>
      </c>
      <c r="E217" s="1">
        <f>(Plan2!E217/Plan2!$J217)*100</f>
        <v>0.18269093766853733</v>
      </c>
      <c r="F217" s="1">
        <f>(Plan2!F217/Plan2!$J217)*100</f>
        <v>3.85290559576007</v>
      </c>
      <c r="G217" s="1">
        <f>(Plan2!G217/Plan2!$J217)*100</f>
        <v>5.3223497365477934</v>
      </c>
      <c r="H217" s="1">
        <f>(Plan2!H217/Plan2!$J217)*100</f>
        <v>3.363210717575039</v>
      </c>
      <c r="I217" s="1">
        <f>(Plan2!I217/Plan2!$J217)*100</f>
        <v>75.793479233229917</v>
      </c>
      <c r="J217" s="1">
        <f>(Plan2!J217/Plan2!$J217)*100</f>
        <v>100</v>
      </c>
      <c r="K217" s="44"/>
      <c r="L217" s="39"/>
      <c r="M217" s="39"/>
      <c r="N217" s="39"/>
      <c r="O217" s="39"/>
      <c r="P217" s="39"/>
      <c r="Q217" s="38"/>
    </row>
    <row r="218" spans="1:17" x14ac:dyDescent="0.25">
      <c r="A218" s="3">
        <v>42644</v>
      </c>
      <c r="B218" s="1">
        <f>(Plan2!B218/Plan2!$J218)*100</f>
        <v>55.810930885116349</v>
      </c>
      <c r="C218" s="1">
        <f>(Plan2!C218/Plan2!$J218)*100</f>
        <v>0.77153893292953446</v>
      </c>
      <c r="D218" s="1">
        <f>(Plan2!D218/Plan2!$J218)*100</f>
        <v>4.7839451754111879</v>
      </c>
      <c r="E218" s="1">
        <f>(Plan2!E218/Plan2!$J218)*100</f>
        <v>0.23489982390343681</v>
      </c>
      <c r="F218" s="1">
        <f>(Plan2!F218/Plan2!$J218)*100</f>
        <v>4.1741496442134931</v>
      </c>
      <c r="G218" s="1">
        <f>(Plan2!G218/Plan2!$J218)*100</f>
        <v>7.0536004970607218</v>
      </c>
      <c r="H218" s="1">
        <f>(Plan2!H218/Plan2!$J218)*100</f>
        <v>3.7361656707419924</v>
      </c>
      <c r="I218" s="1">
        <f>(Plan2!I218/Plan2!$J218)*100</f>
        <v>73.76922287009279</v>
      </c>
      <c r="J218" s="1">
        <f>(Plan2!J218/Plan2!$J218)*100</f>
        <v>100</v>
      </c>
      <c r="K218" s="44"/>
      <c r="L218" s="39"/>
      <c r="M218" s="39"/>
      <c r="N218" s="39"/>
      <c r="O218" s="39"/>
      <c r="P218" s="39"/>
      <c r="Q218" s="38"/>
    </row>
    <row r="219" spans="1:17" x14ac:dyDescent="0.25">
      <c r="A219" s="3">
        <v>42675</v>
      </c>
      <c r="B219" s="1">
        <f>(Plan2!B219/Plan2!$J219)*100</f>
        <v>45.722699855909717</v>
      </c>
      <c r="C219" s="1">
        <f>(Plan2!C219/Plan2!$J219)*100</f>
        <v>0.60604332086646284</v>
      </c>
      <c r="D219" s="1">
        <f>(Plan2!D219/Plan2!$J219)*100</f>
        <v>3.4647899172973387</v>
      </c>
      <c r="E219" s="1">
        <f>(Plan2!E219/Plan2!$J219)*100</f>
        <v>0.24707312077004534</v>
      </c>
      <c r="F219" s="1">
        <f>(Plan2!F219/Plan2!$J219)*100</f>
        <v>3.4660488578566651</v>
      </c>
      <c r="G219" s="1">
        <f>(Plan2!G219/Plan2!$J219)*100</f>
        <v>12.351275484004058</v>
      </c>
      <c r="H219" s="1">
        <f>(Plan2!H219/Plan2!$J219)*100</f>
        <v>13.617165223454961</v>
      </c>
      <c r="I219" s="1">
        <f>(Plan2!I219/Plan2!$J219)*100</f>
        <v>77.248087292491221</v>
      </c>
      <c r="J219" s="1">
        <f>(Plan2!J219/Plan2!$J219)*100</f>
        <v>100</v>
      </c>
      <c r="K219" s="44"/>
      <c r="L219" s="39"/>
      <c r="M219" s="39"/>
      <c r="N219" s="39"/>
      <c r="O219" s="39"/>
      <c r="P219" s="39"/>
      <c r="Q219" s="38"/>
    </row>
    <row r="220" spans="1:17" x14ac:dyDescent="0.25">
      <c r="A220" s="3">
        <v>42705</v>
      </c>
      <c r="B220" s="1">
        <f>(Plan2!B220/Plan2!$J220)*100</f>
        <v>41.951499712790202</v>
      </c>
      <c r="C220" s="1">
        <f>(Plan2!C220/Plan2!$J220)*100</f>
        <v>0.55609266535088442</v>
      </c>
      <c r="D220" s="1">
        <f>(Plan2!D220/Plan2!$J220)*100</f>
        <v>3.293991488244691</v>
      </c>
      <c r="E220" s="1">
        <f>(Plan2!E220/Plan2!$J220)*100</f>
        <v>0.30791328181553002</v>
      </c>
      <c r="F220" s="1">
        <f>(Plan2!F220/Plan2!$J220)*100</f>
        <v>2.8016579899214396</v>
      </c>
      <c r="G220" s="1">
        <f>(Plan2!G220/Plan2!$J220)*100</f>
        <v>14.298345499926556</v>
      </c>
      <c r="H220" s="1">
        <f>(Plan2!H220/Plan2!$J220)*100</f>
        <v>2.9060061813159046</v>
      </c>
      <c r="I220" s="1">
        <f>(Plan2!I220/Plan2!$J220)*100</f>
        <v>78.328698445054641</v>
      </c>
      <c r="J220" s="1">
        <f>(Plan2!J220/Plan2!$J220)*100</f>
        <v>100</v>
      </c>
      <c r="K220" s="44"/>
      <c r="L220" s="39"/>
      <c r="M220" s="39"/>
      <c r="N220" s="39"/>
      <c r="O220" s="39"/>
      <c r="P220" s="39"/>
      <c r="Q220" s="38"/>
    </row>
    <row r="221" spans="1:17" x14ac:dyDescent="0.25">
      <c r="A221" s="3">
        <v>42736</v>
      </c>
      <c r="B221" s="1">
        <f>(Plan2!B221/Plan2!$J221)*100</f>
        <v>59.291558083681664</v>
      </c>
      <c r="C221" s="1">
        <f>(Plan2!C221/Plan2!$J221)*100</f>
        <v>1.107452575571068</v>
      </c>
      <c r="D221" s="1">
        <f>(Plan2!D221/Plan2!$J221)*100</f>
        <v>3.5359490099574074</v>
      </c>
      <c r="E221" s="1">
        <f>(Plan2!E221/Plan2!$J221)*100</f>
        <v>0.44719949736576986</v>
      </c>
      <c r="F221" s="1">
        <f>(Plan2!F221/Plan2!$J221)*100</f>
        <v>2.9967289487652566</v>
      </c>
      <c r="G221" s="1">
        <f>(Plan2!G221/Plan2!$J221)*100</f>
        <v>8.0280488369215917</v>
      </c>
      <c r="H221" s="1">
        <f>(Plan2!H221/Plan2!$J221)*100</f>
        <v>3.5320658282807247</v>
      </c>
      <c r="I221" s="1">
        <f>(Plan2!I221/Plan2!$J221)*100</f>
        <v>72.185032815039889</v>
      </c>
      <c r="J221" s="1">
        <f>(Plan2!J221/Plan2!$J221)*100</f>
        <v>100</v>
      </c>
      <c r="K221" s="44"/>
      <c r="L221" s="39"/>
      <c r="M221" s="39"/>
      <c r="N221" s="39"/>
      <c r="O221" s="39"/>
      <c r="P221" s="39"/>
      <c r="Q221" s="38"/>
    </row>
    <row r="222" spans="1:17" x14ac:dyDescent="0.25">
      <c r="A222" s="3">
        <v>42767</v>
      </c>
      <c r="B222" s="1">
        <f>(Plan2!B222/Plan2!$J222)*100</f>
        <v>46.330259597322751</v>
      </c>
      <c r="C222" s="1">
        <f>(Plan2!C222/Plan2!$J222)*100</f>
        <v>0.87830506505185058</v>
      </c>
      <c r="D222" s="1">
        <f>(Plan2!D222/Plan2!$J222)*100</f>
        <v>3.1057893929268223</v>
      </c>
      <c r="E222" s="1">
        <f>(Plan2!E222/Plan2!$J222)*100</f>
        <v>0.25691055254019562</v>
      </c>
      <c r="F222" s="1">
        <f>(Plan2!F222/Plan2!$J222)*100</f>
        <v>2.1485547564850975</v>
      </c>
      <c r="G222" s="1">
        <f>(Plan2!G222/Plan2!$J222)*100</f>
        <v>9.3877532625325397</v>
      </c>
      <c r="H222" s="1">
        <f>(Plan2!H222/Plan2!$J222)*100</f>
        <v>17.310077751951923</v>
      </c>
      <c r="I222" s="1">
        <f>(Plan2!I222/Plan2!$J222)*100</f>
        <v>77.484972482240948</v>
      </c>
      <c r="J222" s="1">
        <f>(Plan2!J222/Plan2!$J222)*100</f>
        <v>100</v>
      </c>
      <c r="K222" s="44"/>
      <c r="L222" s="39"/>
      <c r="M222" s="39"/>
      <c r="N222" s="39"/>
      <c r="O222" s="39"/>
      <c r="P222" s="39"/>
      <c r="Q222" s="38"/>
    </row>
    <row r="223" spans="1:17" x14ac:dyDescent="0.25">
      <c r="A223" s="3">
        <v>42795</v>
      </c>
      <c r="B223" s="1">
        <f>(Plan2!B223/Plan2!$J223)*100</f>
        <v>52.902210824641685</v>
      </c>
      <c r="C223" s="1">
        <f>(Plan2!C223/Plan2!$J223)*100</f>
        <v>2.8445209107666942</v>
      </c>
      <c r="D223" s="1">
        <f>(Plan2!D223/Plan2!$J223)*100</f>
        <v>3.9131422273611687</v>
      </c>
      <c r="E223" s="1">
        <f>(Plan2!E223/Plan2!$J223)*100</f>
        <v>0.3602773970331129</v>
      </c>
      <c r="F223" s="1">
        <f>(Plan2!F223/Plan2!$J223)*100</f>
        <v>3.903422268133057</v>
      </c>
      <c r="G223" s="1">
        <f>(Plan2!G223/Plan2!$J223)*100</f>
        <v>7.0417053423804585</v>
      </c>
      <c r="H223" s="1">
        <f>(Plan2!H223/Plan2!$J223)*100</f>
        <v>4.6042270440564739</v>
      </c>
      <c r="I223" s="1">
        <f>(Plan2!I223/Plan2!$J223)*100</f>
        <v>73.949875687282741</v>
      </c>
      <c r="J223" s="1">
        <f>(Plan2!J223/Plan2!$J223)*100</f>
        <v>100</v>
      </c>
      <c r="K223" s="44"/>
      <c r="L223" s="39"/>
      <c r="M223" s="39"/>
      <c r="N223" s="39"/>
      <c r="O223" s="39"/>
      <c r="P223" s="39"/>
      <c r="Q223" s="38"/>
    </row>
    <row r="224" spans="1:17" x14ac:dyDescent="0.25">
      <c r="A224" s="3">
        <v>42826</v>
      </c>
      <c r="B224" s="1">
        <f>(Plan2!B224/Plan2!$J224)*100</f>
        <v>52.825983930747341</v>
      </c>
      <c r="C224" s="1">
        <f>(Plan2!C224/Plan2!$J224)*100</f>
        <v>7.686090217175928</v>
      </c>
      <c r="D224" s="1">
        <f>(Plan2!D224/Plan2!$J224)*100</f>
        <v>2.1726290095995719</v>
      </c>
      <c r="E224" s="1">
        <f>(Plan2!E224/Plan2!$J224)*100</f>
        <v>0.39729578196250553</v>
      </c>
      <c r="F224" s="1">
        <f>(Plan2!F224/Plan2!$J224)*100</f>
        <v>4.8427870352818925</v>
      </c>
      <c r="G224" s="1">
        <f>(Plan2!G224/Plan2!$J224)*100</f>
        <v>7.986792586408809</v>
      </c>
      <c r="H224" s="1">
        <f>(Plan2!H224/Plan2!$J224)*100</f>
        <v>3.7020404522527803</v>
      </c>
      <c r="I224" s="1">
        <f>(Plan2!I224/Plan2!$J224)*100</f>
        <v>70.749349103787026</v>
      </c>
      <c r="J224" s="1">
        <f>(Plan2!J224/Plan2!$J224)*100</f>
        <v>100</v>
      </c>
      <c r="K224" s="44"/>
      <c r="L224" s="39"/>
      <c r="M224" s="39"/>
      <c r="N224" s="39"/>
      <c r="O224" s="39"/>
      <c r="P224" s="39"/>
      <c r="Q224" s="38"/>
    </row>
    <row r="225" spans="1:17" x14ac:dyDescent="0.25">
      <c r="A225" s="3">
        <v>42856</v>
      </c>
      <c r="B225" s="1">
        <f>(Plan2!B225/Plan2!$J225)*100</f>
        <v>43.164243619038956</v>
      </c>
      <c r="C225" s="1">
        <f>(Plan2!C225/Plan2!$J225)*100</f>
        <v>6.8547265996680471</v>
      </c>
      <c r="D225" s="1">
        <f>(Plan2!D225/Plan2!$J225)*100</f>
        <v>3.916216218593199</v>
      </c>
      <c r="E225" s="1">
        <f>(Plan2!E225/Plan2!$J225)*100</f>
        <v>0.37991514649758401</v>
      </c>
      <c r="F225" s="1">
        <f>(Plan2!F225/Plan2!$J225)*100</f>
        <v>4.0793830118200427</v>
      </c>
      <c r="G225" s="1">
        <f>(Plan2!G225/Plan2!$J225)*100</f>
        <v>7.2537552866737354</v>
      </c>
      <c r="H225" s="1">
        <f>(Plan2!H225/Plan2!$J225)*100</f>
        <v>14.706206746498681</v>
      </c>
      <c r="I225" s="1">
        <f>(Plan2!I225/Plan2!$J225)*100</f>
        <v>74.993141197973372</v>
      </c>
      <c r="J225" s="1">
        <f>(Plan2!J225/Plan2!$J225)*100</f>
        <v>100</v>
      </c>
      <c r="K225" s="44"/>
      <c r="L225" s="39"/>
      <c r="M225" s="39"/>
      <c r="N225" s="39"/>
      <c r="O225" s="39"/>
      <c r="P225" s="39"/>
      <c r="Q225" s="38"/>
    </row>
    <row r="226" spans="1:17" x14ac:dyDescent="0.25">
      <c r="A226" s="3">
        <v>42887</v>
      </c>
      <c r="B226" s="1">
        <f>(Plan2!B226/Plan2!$J226)*100</f>
        <v>54.441651105375513</v>
      </c>
      <c r="C226" s="1">
        <f>(Plan2!C226/Plan2!$J226)*100</f>
        <v>4.2902145073794857</v>
      </c>
      <c r="D226" s="1">
        <f>(Plan2!D226/Plan2!$J226)*100</f>
        <v>4.0245821580166261</v>
      </c>
      <c r="E226" s="1">
        <f>(Plan2!E226/Plan2!$J226)*100</f>
        <v>0.37933151958022582</v>
      </c>
      <c r="F226" s="1">
        <f>(Plan2!F226/Plan2!$J226)*100</f>
        <v>3.4387130887344552</v>
      </c>
      <c r="G226" s="1">
        <f>(Plan2!G226/Plan2!$J226)*100</f>
        <v>7.8181475656434518</v>
      </c>
      <c r="H226" s="1">
        <f>(Plan2!H226/Plan2!$J226)*100</f>
        <v>3.4557424256735039</v>
      </c>
      <c r="I226" s="1">
        <f>(Plan2!I226/Plan2!$J226)*100</f>
        <v>72.402656950439422</v>
      </c>
      <c r="J226" s="1">
        <f>(Plan2!J226/Plan2!$J226)*100</f>
        <v>100</v>
      </c>
      <c r="K226" s="44"/>
      <c r="L226" s="39"/>
      <c r="M226" s="39"/>
      <c r="N226" s="39"/>
      <c r="O226" s="39"/>
      <c r="P226" s="39"/>
      <c r="Q226" s="38"/>
    </row>
    <row r="227" spans="1:17" x14ac:dyDescent="0.25">
      <c r="A227" s="3">
        <v>42917</v>
      </c>
      <c r="B227" s="1">
        <f>(Plan2!B227/Plan2!$J227)*100</f>
        <v>52.640712886212704</v>
      </c>
      <c r="C227" s="1">
        <f>(Plan2!C227/Plan2!$J227)*100</f>
        <v>4.0973057279703253</v>
      </c>
      <c r="D227" s="1">
        <f>(Plan2!D227/Plan2!$J227)*100</f>
        <v>3.7727952721912246</v>
      </c>
      <c r="E227" s="1">
        <f>(Plan2!E227/Plan2!$J227)*100</f>
        <v>0.33874059978059379</v>
      </c>
      <c r="F227" s="1">
        <f>(Plan2!F227/Plan2!$J227)*100</f>
        <v>4.9403396346303587</v>
      </c>
      <c r="G227" s="1">
        <f>(Plan2!G227/Plan2!$J227)*100</f>
        <v>6.5175746838817172</v>
      </c>
      <c r="H227" s="1">
        <f>(Plan2!H227/Plan2!$J227)*100</f>
        <v>3.8969294853552432</v>
      </c>
      <c r="I227" s="1">
        <f>(Plan2!I227/Plan2!$J227)*100</f>
        <v>73.190953841081622</v>
      </c>
      <c r="J227" s="1">
        <f>(Plan2!J227/Plan2!$J227)*100</f>
        <v>100</v>
      </c>
      <c r="K227" s="44"/>
      <c r="L227" s="39"/>
      <c r="M227" s="39"/>
      <c r="N227" s="39"/>
      <c r="O227" s="39"/>
      <c r="P227" s="39"/>
      <c r="Q227" s="38"/>
    </row>
    <row r="228" spans="1:17" x14ac:dyDescent="0.25">
      <c r="A228" s="3">
        <v>42948</v>
      </c>
      <c r="B228" s="1">
        <f>(Plan2!B228/Plan2!$J228)*100</f>
        <v>45.855796313607762</v>
      </c>
      <c r="C228" s="1">
        <f>(Plan2!C228/Plan2!$J228)*100</f>
        <v>2.3034017998815473</v>
      </c>
      <c r="D228" s="1">
        <f>(Plan2!D228/Plan2!$J228)*100</f>
        <v>3.0437391676616641</v>
      </c>
      <c r="E228" s="1">
        <f>(Plan2!E228/Plan2!$J228)*100</f>
        <v>0.30967383362247836</v>
      </c>
      <c r="F228" s="1">
        <f>(Plan2!F228/Plan2!$J228)*100</f>
        <v>4.5272734693563361</v>
      </c>
      <c r="G228" s="1">
        <f>(Plan2!G228/Plan2!$J228)*100</f>
        <v>6.446466809479344</v>
      </c>
      <c r="H228" s="1">
        <f>(Plan2!H228/Plan2!$J228)*100</f>
        <v>15.480320556591412</v>
      </c>
      <c r="I228" s="1">
        <f>(Plan2!I228/Plan2!$J228)*100</f>
        <v>76.741130051027767</v>
      </c>
      <c r="J228" s="1">
        <f>(Plan2!J228/Plan2!$J228)*100</f>
        <v>100</v>
      </c>
      <c r="K228" s="44"/>
      <c r="L228" s="39"/>
      <c r="M228" s="39"/>
      <c r="N228" s="39"/>
      <c r="O228" s="39"/>
      <c r="P228" s="39"/>
      <c r="Q228" s="38"/>
    </row>
    <row r="229" spans="1:17" x14ac:dyDescent="0.25">
      <c r="A229" s="3">
        <v>42979</v>
      </c>
      <c r="B229" s="1">
        <f>(Plan2!B229/Plan2!$J229)*100</f>
        <v>60.699339842197752</v>
      </c>
      <c r="C229" s="1">
        <f>(Plan2!C229/Plan2!$J229)*100</f>
        <v>1.1422867834566899</v>
      </c>
      <c r="D229" s="1">
        <f>(Plan2!D229/Plan2!$J229)*100</f>
        <v>4.0038785240931878</v>
      </c>
      <c r="E229" s="1">
        <f>(Plan2!E229/Plan2!$J229)*100</f>
        <v>0.35611757574897845</v>
      </c>
      <c r="F229" s="1">
        <f>(Plan2!F229/Plan2!$J229)*100</f>
        <v>3.3533587145333819</v>
      </c>
      <c r="G229" s="1">
        <f>(Plan2!G229/Plan2!$J229)*100</f>
        <v>6.1803850922428154</v>
      </c>
      <c r="H229" s="1">
        <f>(Plan2!H229/Plan2!$J229)*100</f>
        <v>2.8199069259837968</v>
      </c>
      <c r="I229" s="1">
        <f>(Plan2!I229/Plan2!$J229)*100</f>
        <v>72.12968321698979</v>
      </c>
      <c r="J229" s="1">
        <f>(Plan2!J229/Plan2!$J229)*100</f>
        <v>100</v>
      </c>
      <c r="K229" s="44"/>
      <c r="L229" s="39"/>
      <c r="M229" s="39"/>
      <c r="N229" s="39"/>
      <c r="O229" s="39"/>
      <c r="P229" s="39"/>
      <c r="Q229" s="38"/>
    </row>
    <row r="230" spans="1:17" x14ac:dyDescent="0.25">
      <c r="A230" s="3">
        <v>43009</v>
      </c>
      <c r="B230" s="1">
        <f>(Plan2!B230/Plan2!$J230)*100</f>
        <v>55.970232160215382</v>
      </c>
      <c r="C230" s="1">
        <f>(Plan2!C230/Plan2!$J230)*100</f>
        <v>0.84960844666534896</v>
      </c>
      <c r="D230" s="1">
        <f>(Plan2!D230/Plan2!$J230)*100</f>
        <v>3.5300571024668841</v>
      </c>
      <c r="E230" s="1">
        <f>(Plan2!E230/Plan2!$J230)*100</f>
        <v>0.4110486997089895</v>
      </c>
      <c r="F230" s="1">
        <f>(Plan2!F230/Plan2!$J230)*100</f>
        <v>3.0937331848833387</v>
      </c>
      <c r="G230" s="1">
        <f>(Plan2!G230/Plan2!$J230)*100</f>
        <v>7.0029870010865665</v>
      </c>
      <c r="H230" s="1">
        <f>(Plan2!H230/Plan2!$J230)*100</f>
        <v>3.6673134887295933</v>
      </c>
      <c r="I230" s="1">
        <f>(Plan2!I230/Plan2!$J230)*100</f>
        <v>73.403052594363487</v>
      </c>
      <c r="J230" s="1">
        <f>(Plan2!J230/Plan2!$J230)*100</f>
        <v>100</v>
      </c>
      <c r="K230" s="44"/>
      <c r="L230" s="39"/>
      <c r="M230" s="39"/>
      <c r="N230" s="39"/>
      <c r="O230" s="39"/>
      <c r="P230" s="39"/>
      <c r="Q230" s="38"/>
    </row>
    <row r="231" spans="1:17" x14ac:dyDescent="0.25">
      <c r="A231" s="3">
        <v>43040</v>
      </c>
      <c r="B231" s="1">
        <f>(Plan2!B231/Plan2!$J231)*100</f>
        <v>53.326996268314808</v>
      </c>
      <c r="C231" s="1">
        <f>(Plan2!C231/Plan2!$J231)*100</f>
        <v>0.6208175128305371</v>
      </c>
      <c r="D231" s="1">
        <f>(Plan2!D231/Plan2!$J231)*100</f>
        <v>3.2940437713020443</v>
      </c>
      <c r="E231" s="1">
        <f>(Plan2!E231/Plan2!$J231)*100</f>
        <v>0.57061534891244281</v>
      </c>
      <c r="F231" s="1">
        <f>(Plan2!F231/Plan2!$J231)*100</f>
        <v>2.7371093416077099</v>
      </c>
      <c r="G231" s="1">
        <f>(Plan2!G231/Plan2!$J231)*100</f>
        <v>6.3785709541398381</v>
      </c>
      <c r="H231" s="1">
        <f>(Plan2!H231/Plan2!$J231)*100</f>
        <v>12.753999388937132</v>
      </c>
      <c r="I231" s="1">
        <f>(Plan2!I231/Plan2!$J231)*100</f>
        <v>71.773857694807646</v>
      </c>
      <c r="J231" s="1">
        <f>(Plan2!J231/Plan2!$J231)*100</f>
        <v>100</v>
      </c>
      <c r="K231" s="44"/>
      <c r="L231" s="39"/>
      <c r="M231" s="39"/>
      <c r="N231" s="39"/>
      <c r="O231" s="39"/>
      <c r="P231" s="39"/>
      <c r="Q231" s="38"/>
    </row>
    <row r="232" spans="1:17" x14ac:dyDescent="0.25">
      <c r="A232" s="3">
        <v>43070</v>
      </c>
      <c r="B232" s="1">
        <f>(Plan2!B232/Plan2!$J232)*100</f>
        <v>52.948959663969639</v>
      </c>
      <c r="C232" s="1">
        <f>(Plan2!C232/Plan2!$J232)*100</f>
        <v>0.59296357354829732</v>
      </c>
      <c r="D232" s="1">
        <f>(Plan2!D232/Plan2!$J232)*100</f>
        <v>4.2160494357881886</v>
      </c>
      <c r="E232" s="1">
        <f>(Plan2!E232/Plan2!$J232)*100</f>
        <v>0.35191716547821555</v>
      </c>
      <c r="F232" s="1">
        <f>(Plan2!F232/Plan2!$J232)*100</f>
        <v>2.8221628563259826</v>
      </c>
      <c r="G232" s="1">
        <f>(Plan2!G232/Plan2!$J232)*100</f>
        <v>8.6846397628231369</v>
      </c>
      <c r="H232" s="1">
        <f>(Plan2!H232/Plan2!$J232)*100</f>
        <v>3.4976422064363617</v>
      </c>
      <c r="I232" s="1">
        <f>(Plan2!I232/Plan2!$J232)*100</f>
        <v>74.760251182630284</v>
      </c>
      <c r="J232" s="1">
        <f>(Plan2!J232/Plan2!$J232)*100</f>
        <v>100</v>
      </c>
      <c r="K232" s="44"/>
      <c r="L232" s="39"/>
      <c r="M232" s="39"/>
      <c r="N232" s="39"/>
      <c r="O232" s="39"/>
      <c r="P232" s="39"/>
      <c r="Q232" s="38"/>
    </row>
    <row r="233" spans="1:17" x14ac:dyDescent="0.25">
      <c r="A233" s="3">
        <v>43101</v>
      </c>
      <c r="B233" s="1">
        <f>(Plan2!B233/Plan2!$J233)*100</f>
        <v>59.600023627096931</v>
      </c>
      <c r="C233" s="1">
        <f>(Plan2!C233/Plan2!$J233)*100</f>
        <v>1.4228501341196171</v>
      </c>
      <c r="D233" s="1">
        <f>(Plan2!D233/Plan2!$J233)*100</f>
        <v>3.2288544933851764</v>
      </c>
      <c r="E233" s="1">
        <f>(Plan2!E233/Plan2!$J233)*100</f>
        <v>0.33216278632618357</v>
      </c>
      <c r="F233" s="1">
        <f>(Plan2!F233/Plan2!$J233)*100</f>
        <v>2.9773085663671783</v>
      </c>
      <c r="G233" s="1">
        <f>(Plan2!G233/Plan2!$J233)*100</f>
        <v>7.8951091820085511</v>
      </c>
      <c r="H233" s="1">
        <f>(Plan2!H233/Plan2!$J233)*100</f>
        <v>4.0173622744471924</v>
      </c>
      <c r="I233" s="1">
        <f>(Plan2!I233/Plan2!$J233)*100</f>
        <v>71.811014260899171</v>
      </c>
      <c r="J233" s="1">
        <f>(Plan2!J233/Plan2!$J233)*100</f>
        <v>100</v>
      </c>
      <c r="K233" s="44"/>
      <c r="L233" s="39"/>
      <c r="M233" s="39"/>
      <c r="N233" s="39"/>
      <c r="O233" s="39"/>
      <c r="P233" s="39"/>
      <c r="Q233" s="38"/>
    </row>
    <row r="234" spans="1:17" x14ac:dyDescent="0.25">
      <c r="A234" s="3">
        <v>43132</v>
      </c>
      <c r="B234" s="1">
        <f>(Plan2!B234/Plan2!$J234)*100</f>
        <v>47.942595571572454</v>
      </c>
      <c r="C234" s="1">
        <f>(Plan2!C234/Plan2!$J234)*100</f>
        <v>1.1663440519800738</v>
      </c>
      <c r="D234" s="1">
        <f>(Plan2!D234/Plan2!$J234)*100</f>
        <v>2.7513730114517716</v>
      </c>
      <c r="E234" s="1">
        <f>(Plan2!E234/Plan2!$J234)*100</f>
        <v>0.2316258007090401</v>
      </c>
      <c r="F234" s="1">
        <f>(Plan2!F234/Plan2!$J234)*100</f>
        <v>2.3976400113262581</v>
      </c>
      <c r="G234" s="1">
        <f>(Plan2!G234/Plan2!$J234)*100</f>
        <v>10.059749103101568</v>
      </c>
      <c r="H234" s="1">
        <f>(Plan2!H234/Plan2!$J234)*100</f>
        <v>17.241877903527694</v>
      </c>
      <c r="I234" s="1">
        <f>(Plan2!I234/Plan2!$J234)*100</f>
        <v>76.52971957575329</v>
      </c>
      <c r="J234" s="1">
        <f>(Plan2!J234/Plan2!$J234)*100</f>
        <v>100</v>
      </c>
      <c r="K234" s="44"/>
      <c r="L234" s="39"/>
      <c r="M234" s="39"/>
      <c r="N234" s="39"/>
      <c r="O234" s="39"/>
      <c r="P234" s="39"/>
      <c r="Q234" s="38"/>
    </row>
    <row r="235" spans="1:17" x14ac:dyDescent="0.25">
      <c r="A235" s="3">
        <v>43160</v>
      </c>
      <c r="B235" s="1">
        <f>(Plan2!B235/Plan2!$J235)*100</f>
        <v>58.617644361332687</v>
      </c>
      <c r="C235" s="1">
        <f>(Plan2!C235/Plan2!$J235)*100</f>
        <v>2.337864354949633</v>
      </c>
      <c r="D235" s="1">
        <f>(Plan2!D235/Plan2!$J235)*100</f>
        <v>2.425744054528427</v>
      </c>
      <c r="E235" s="1">
        <f>(Plan2!E235/Plan2!$J235)*100</f>
        <v>0.32090160418287245</v>
      </c>
      <c r="F235" s="1">
        <f>(Plan2!F235/Plan2!$J235)*100</f>
        <v>3.2676813490230714</v>
      </c>
      <c r="G235" s="1">
        <f>(Plan2!G235/Plan2!$J235)*100</f>
        <v>7.3595897877545706</v>
      </c>
      <c r="H235" s="1">
        <f>(Plan2!H235/Plan2!$J235)*100</f>
        <v>4.6495997760750756</v>
      </c>
      <c r="I235" s="1">
        <f>(Plan2!I235/Plan2!$J235)*100</f>
        <v>71.958477912963517</v>
      </c>
      <c r="J235" s="1">
        <f>(Plan2!J235/Plan2!$J235)*100</f>
        <v>100</v>
      </c>
      <c r="K235" s="44"/>
      <c r="L235" s="39"/>
      <c r="M235" s="39"/>
      <c r="N235" s="39"/>
      <c r="O235" s="39"/>
      <c r="P235" s="39"/>
      <c r="Q235" s="38"/>
    </row>
    <row r="236" spans="1:17" x14ac:dyDescent="0.25">
      <c r="A236" s="3">
        <v>43191</v>
      </c>
      <c r="B236" s="1">
        <f>(Plan2!B236/Plan2!$J236)*100</f>
        <v>52.256233780462445</v>
      </c>
      <c r="C236" s="1">
        <f>(Plan2!C236/Plan2!$J236)*100</f>
        <v>6.8623243651721024</v>
      </c>
      <c r="D236" s="1">
        <f>(Plan2!D236/Plan2!$J236)*100</f>
        <v>4.2608720596138889</v>
      </c>
      <c r="E236" s="1">
        <f>(Plan2!E236/Plan2!$J236)*100</f>
        <v>0.58300636864814404</v>
      </c>
      <c r="F236" s="1">
        <f>(Plan2!F236/Plan2!$J236)*100</f>
        <v>4.2862100921124346</v>
      </c>
      <c r="G236" s="1">
        <f>(Plan2!G236/Plan2!$J236)*100</f>
        <v>7.0633877768595337</v>
      </c>
      <c r="H236" s="1">
        <f>(Plan2!H236/Plan2!$J236)*100</f>
        <v>3.4460937411164876</v>
      </c>
      <c r="I236" s="1">
        <f>(Plan2!I236/Plan2!$J236)*100</f>
        <v>71.849450342375619</v>
      </c>
      <c r="J236" s="1">
        <f>(Plan2!J236/Plan2!$J236)*100</f>
        <v>100</v>
      </c>
      <c r="K236" s="44"/>
      <c r="L236" s="39"/>
      <c r="M236" s="39"/>
      <c r="N236" s="39"/>
      <c r="O236" s="39"/>
      <c r="P236" s="39"/>
      <c r="Q236" s="38"/>
    </row>
    <row r="237" spans="1:17" x14ac:dyDescent="0.25">
      <c r="A237" s="3">
        <v>43221</v>
      </c>
      <c r="B237" s="1">
        <f>(Plan2!B237/Plan2!$J237)*100</f>
        <v>46.208949453831025</v>
      </c>
      <c r="C237" s="1">
        <f>(Plan2!C237/Plan2!$J237)*100</f>
        <v>6.3251078575716244</v>
      </c>
      <c r="D237" s="1">
        <f>(Plan2!D237/Plan2!$J237)*100</f>
        <v>3.2055820085382809</v>
      </c>
      <c r="E237" s="1">
        <f>(Plan2!E237/Plan2!$J237)*100</f>
        <v>0.25830289371829984</v>
      </c>
      <c r="F237" s="1">
        <f>(Plan2!F237/Plan2!$J237)*100</f>
        <v>3.6373316652231771</v>
      </c>
      <c r="G237" s="1">
        <f>(Plan2!G237/Plan2!$J237)*100</f>
        <v>7.7628267205929173</v>
      </c>
      <c r="H237" s="1">
        <f>(Plan2!H237/Plan2!$J237)*100</f>
        <v>17.512089638751334</v>
      </c>
      <c r="I237" s="1">
        <f>(Plan2!I237/Plan2!$J237)*100</f>
        <v>72.537010658324547</v>
      </c>
      <c r="J237" s="1">
        <f>(Plan2!J237/Plan2!$J237)*100</f>
        <v>100</v>
      </c>
      <c r="K237" s="44"/>
      <c r="L237" s="39"/>
      <c r="M237" s="39"/>
      <c r="N237" s="39"/>
      <c r="O237" s="39"/>
      <c r="P237" s="39"/>
      <c r="Q237" s="38"/>
    </row>
    <row r="238" spans="1:17" x14ac:dyDescent="0.25">
      <c r="A238" s="3">
        <v>43252</v>
      </c>
      <c r="B238" s="1">
        <f>(Plan2!B238/Plan2!$J238)*100</f>
        <v>54.245724301298978</v>
      </c>
      <c r="C238" s="1">
        <f>(Plan2!C238/Plan2!$J238)*100</f>
        <v>4.3827176762439572</v>
      </c>
      <c r="D238" s="1">
        <f>(Plan2!D238/Plan2!$J238)*100</f>
        <v>3.4339717854784464</v>
      </c>
      <c r="E238" s="1">
        <f>(Plan2!E238/Plan2!$J238)*100</f>
        <v>0.43238572585528662</v>
      </c>
      <c r="F238" s="1">
        <f>(Plan2!F238/Plan2!$J238)*100</f>
        <v>3.468892939057528</v>
      </c>
      <c r="G238" s="1">
        <f>(Plan2!G238/Plan2!$J238)*100</f>
        <v>9.4490995959488284</v>
      </c>
      <c r="H238" s="1">
        <f>(Plan2!H238/Plan2!$J238)*100</f>
        <v>5.004972794096223</v>
      </c>
      <c r="I238" s="1">
        <f>(Plan2!I238/Plan2!$J238)*100</f>
        <v>71.071694079224727</v>
      </c>
      <c r="J238" s="1">
        <f>(Plan2!J238/Plan2!$J238)*100</f>
        <v>100</v>
      </c>
      <c r="K238" s="44"/>
      <c r="L238" s="39"/>
      <c r="M238" s="39"/>
      <c r="N238" s="39"/>
      <c r="O238" s="39"/>
      <c r="P238" s="39"/>
      <c r="Q238" s="38"/>
    </row>
    <row r="239" spans="1:17" x14ac:dyDescent="0.25">
      <c r="A239" s="3">
        <v>43282</v>
      </c>
      <c r="B239" s="1">
        <f>(Plan2!B239/Plan2!$J239)*100</f>
        <v>54.181217306040885</v>
      </c>
      <c r="C239" s="1">
        <f>(Plan2!C239/Plan2!$J239)*100</f>
        <v>4.0448008362380419</v>
      </c>
      <c r="D239" s="1">
        <f>(Plan2!D239/Plan2!$J239)*100</f>
        <v>3.6369424752016615</v>
      </c>
      <c r="E239" s="1">
        <f>(Plan2!E239/Plan2!$J239)*100</f>
        <v>0.28861998157973334</v>
      </c>
      <c r="F239" s="1">
        <f>(Plan2!F239/Plan2!$J239)*100</f>
        <v>4.498131202131983</v>
      </c>
      <c r="G239" s="1">
        <f>(Plan2!G239/Plan2!$J239)*100</f>
        <v>5.5302777260299756</v>
      </c>
      <c r="H239" s="1">
        <f>(Plan2!H239/Plan2!$J239)*100</f>
        <v>7.9794641310375249</v>
      </c>
      <c r="I239" s="1">
        <f>(Plan2!I239/Plan2!$J239)*100</f>
        <v>72.8003353711361</v>
      </c>
      <c r="J239" s="1">
        <f>(Plan2!J239/Plan2!$J239)*100</f>
        <v>100</v>
      </c>
      <c r="K239" s="44"/>
      <c r="L239" s="39"/>
      <c r="M239" s="39"/>
      <c r="N239" s="39"/>
      <c r="O239" s="39"/>
      <c r="P239" s="39"/>
      <c r="Q239" s="38"/>
    </row>
    <row r="240" spans="1:17" x14ac:dyDescent="0.25">
      <c r="A240" s="3">
        <v>43313</v>
      </c>
      <c r="B240" s="1">
        <f>(Plan2!B240/Plan2!$J240)*100</f>
        <v>46.531100034342266</v>
      </c>
      <c r="C240" s="1">
        <f>(Plan2!C240/Plan2!$J240)*100</f>
        <v>2.3255191898132299</v>
      </c>
      <c r="D240" s="1">
        <f>(Plan2!D240/Plan2!$J240)*100</f>
        <v>2.9055575586036033</v>
      </c>
      <c r="E240" s="1">
        <f>(Plan2!E240/Plan2!$J240)*100</f>
        <v>0.38153684797371662</v>
      </c>
      <c r="F240" s="1">
        <f>(Plan2!F240/Plan2!$J240)*100</f>
        <v>4.0907813569006199</v>
      </c>
      <c r="G240" s="1">
        <f>(Plan2!G240/Plan2!$J240)*100</f>
        <v>6.1161081308639362</v>
      </c>
      <c r="H240" s="1">
        <f>(Plan2!H240/Plan2!$J240)*100</f>
        <v>22.125632796572376</v>
      </c>
      <c r="I240" s="1">
        <f>(Plan2!I240/Plan2!$J240)*100</f>
        <v>76.912014993202689</v>
      </c>
      <c r="J240" s="1">
        <f>(Plan2!J240/Plan2!$J240)*100</f>
        <v>100</v>
      </c>
      <c r="K240" s="44"/>
      <c r="L240" s="39"/>
      <c r="M240" s="39"/>
      <c r="N240" s="39"/>
      <c r="O240" s="39"/>
      <c r="P240" s="39"/>
      <c r="Q240" s="38"/>
    </row>
    <row r="241" spans="1:17" x14ac:dyDescent="0.25">
      <c r="A241" s="3">
        <v>43344</v>
      </c>
      <c r="B241" s="1">
        <f>(Plan2!B241/Plan2!$J241)*100</f>
        <v>60.52727953037936</v>
      </c>
      <c r="C241" s="1">
        <f>(Plan2!C241/Plan2!$J241)*100</f>
        <v>1.3200590375562309</v>
      </c>
      <c r="D241" s="1">
        <f>(Plan2!D241/Plan2!$J241)*100</f>
        <v>3.5064616725783657</v>
      </c>
      <c r="E241" s="1">
        <f>(Plan2!E241/Plan2!$J241)*100</f>
        <v>0.59872839139432021</v>
      </c>
      <c r="F241" s="1">
        <f>(Plan2!F241/Plan2!$J241)*100</f>
        <v>3.4100267664259012</v>
      </c>
      <c r="G241" s="1">
        <f>(Plan2!G241/Plan2!$J241)*100</f>
        <v>5.5976061897530158</v>
      </c>
      <c r="H241" s="1">
        <f>(Plan2!H241/Plan2!$J241)*100</f>
        <v>5.1780995332836168</v>
      </c>
      <c r="I241" s="1">
        <f>(Plan2!I241/Plan2!$J241)*100</f>
        <v>71.831852356532096</v>
      </c>
      <c r="J241" s="1">
        <f>(Plan2!J241/Plan2!$J241)*100</f>
        <v>100</v>
      </c>
      <c r="K241" s="44"/>
      <c r="L241" s="39"/>
      <c r="M241" s="39"/>
      <c r="N241" s="39"/>
      <c r="O241" s="39"/>
      <c r="P241" s="39"/>
      <c r="Q241" s="38"/>
    </row>
    <row r="242" spans="1:17" x14ac:dyDescent="0.25">
      <c r="A242" s="3">
        <v>43374</v>
      </c>
      <c r="B242" s="1">
        <f>(Plan2!B242/Plan2!$J242)*100</f>
        <v>55.092797970912457</v>
      </c>
      <c r="C242" s="1">
        <f>(Plan2!C242/Plan2!$J242)*100</f>
        <v>0.99621917379243297</v>
      </c>
      <c r="D242" s="1">
        <f>(Plan2!D242/Plan2!$J242)*100</f>
        <v>3.3894383054247266</v>
      </c>
      <c r="E242" s="1">
        <f>(Plan2!E242/Plan2!$J242)*100</f>
        <v>0.34855298791610456</v>
      </c>
      <c r="F242" s="1">
        <f>(Plan2!F242/Plan2!$J242)*100</f>
        <v>3.5769392556261326</v>
      </c>
      <c r="G242" s="1">
        <f>(Plan2!G242/Plan2!$J242)*100</f>
        <v>5.945841687973596</v>
      </c>
      <c r="H242" s="1">
        <f>(Plan2!H242/Plan2!$J242)*100</f>
        <v>5.3470202693508941</v>
      </c>
      <c r="I242" s="1">
        <f>(Plan2!I242/Plan2!$J242)*100</f>
        <v>73.825275303070043</v>
      </c>
      <c r="J242" s="1">
        <f>(Plan2!J242/Plan2!$J242)*100</f>
        <v>100</v>
      </c>
      <c r="K242" s="44"/>
      <c r="L242" s="39"/>
      <c r="M242" s="39"/>
      <c r="N242" s="39"/>
      <c r="O242" s="39"/>
      <c r="P242" s="39"/>
      <c r="Q242" s="38"/>
    </row>
    <row r="243" spans="1:17" x14ac:dyDescent="0.25">
      <c r="A243" s="3">
        <v>43405</v>
      </c>
      <c r="B243" s="1">
        <f>(Plan2!B243/Plan2!$J243)*100</f>
        <v>49.871938081978371</v>
      </c>
      <c r="C243" s="1">
        <f>(Plan2!C243/Plan2!$J243)*100</f>
        <v>0.61311984749930959</v>
      </c>
      <c r="D243" s="1">
        <f>(Plan2!D243/Plan2!$J243)*100</f>
        <v>2.8024425605802281</v>
      </c>
      <c r="E243" s="1">
        <f>(Plan2!E243/Plan2!$J243)*100</f>
        <v>0.38097788709836317</v>
      </c>
      <c r="F243" s="1">
        <f>(Plan2!F243/Plan2!$J243)*100</f>
        <v>2.4653367618257915</v>
      </c>
      <c r="G243" s="1">
        <f>(Plan2!G243/Plan2!$J243)*100</f>
        <v>6.4157087073468722</v>
      </c>
      <c r="H243" s="1">
        <f>(Plan2!H243/Plan2!$J243)*100</f>
        <v>20.730293510947362</v>
      </c>
      <c r="I243" s="1">
        <f>(Plan2!I243/Plan2!$J243)*100</f>
        <v>76.850572650937295</v>
      </c>
      <c r="J243" s="1">
        <f>(Plan2!J243/Plan2!$J243)*100</f>
        <v>100</v>
      </c>
      <c r="K243" s="44"/>
      <c r="L243" s="39"/>
      <c r="M243" s="39"/>
      <c r="N243" s="39"/>
      <c r="O243" s="39"/>
      <c r="P243" s="39"/>
      <c r="Q243" s="38"/>
    </row>
    <row r="244" spans="1:17" x14ac:dyDescent="0.25">
      <c r="A244" s="3">
        <v>43435</v>
      </c>
      <c r="B244" s="1">
        <f>(Plan2!B244/Plan2!$J244)*100</f>
        <v>52.093515826109581</v>
      </c>
      <c r="C244" s="1">
        <f>(Plan2!C244/Plan2!$J244)*100</f>
        <v>0.70985059114093974</v>
      </c>
      <c r="D244" s="1">
        <f>(Plan2!D244/Plan2!$J244)*100</f>
        <v>7.0485217365775634</v>
      </c>
      <c r="E244" s="1">
        <f>(Plan2!E244/Plan2!$J244)*100</f>
        <v>0.42171283688105649</v>
      </c>
      <c r="F244" s="1">
        <f>(Plan2!F244/Plan2!$J244)*100</f>
        <v>2.6960992100076044</v>
      </c>
      <c r="G244" s="1">
        <f>(Plan2!G244/Plan2!$J244)*100</f>
        <v>9.1963446222578948</v>
      </c>
      <c r="H244" s="1">
        <f>(Plan2!H244/Plan2!$J244)*100</f>
        <v>5.1949314511625424</v>
      </c>
      <c r="I244" s="1">
        <f>(Plan2!I244/Plan2!$J244)*100</f>
        <v>74.918465463156835</v>
      </c>
      <c r="J244" s="1">
        <f>(Plan2!J244/Plan2!$J244)*100</f>
        <v>100</v>
      </c>
      <c r="K244" s="44"/>
      <c r="L244" s="39"/>
      <c r="M244" s="39"/>
      <c r="N244" s="39"/>
      <c r="O244" s="39"/>
      <c r="P244" s="39"/>
      <c r="Q244" s="38"/>
    </row>
    <row r="245" spans="1:17" x14ac:dyDescent="0.25">
      <c r="A245" s="3">
        <v>43466</v>
      </c>
      <c r="B245" s="1">
        <f>(Plan2!B245/Plan2!$J245)*100</f>
        <v>56.71620684195647</v>
      </c>
      <c r="C245" s="1">
        <f>(Plan2!C245/Plan2!$J245)*100</f>
        <v>1.587379267658122</v>
      </c>
      <c r="D245" s="1">
        <f>(Plan2!D245/Plan2!$J245)*100</f>
        <v>3.2044925292032684</v>
      </c>
      <c r="E245" s="1">
        <f>(Plan2!E245/Plan2!$J245)*100</f>
        <v>0.27522253150642356</v>
      </c>
      <c r="F245" s="1">
        <f>(Plan2!F245/Plan2!$J245)*100</f>
        <v>3.0384818250898977</v>
      </c>
      <c r="G245" s="1">
        <f>(Plan2!G245/Plan2!$J245)*100</f>
        <v>8.7780425862940774</v>
      </c>
      <c r="H245" s="1">
        <f>(Plan2!H245/Plan2!$J245)*100</f>
        <v>4.1085204847956085</v>
      </c>
      <c r="I245" s="1">
        <f>(Plan2!I245/Plan2!$J245)*100</f>
        <v>73.048903118989244</v>
      </c>
      <c r="J245" s="1">
        <f>(Plan2!J245/Plan2!$J245)*100</f>
        <v>100</v>
      </c>
      <c r="K245" s="44"/>
      <c r="L245" s="39"/>
      <c r="M245" s="39"/>
      <c r="N245" s="39"/>
      <c r="O245" s="39"/>
      <c r="P245" s="39"/>
      <c r="Q245" s="38"/>
    </row>
    <row r="246" spans="1:17" x14ac:dyDescent="0.25">
      <c r="A246" s="3">
        <v>43497</v>
      </c>
      <c r="B246" s="1">
        <f>(Plan2!B246/Plan2!$J246)*100</f>
        <v>48.970422818813589</v>
      </c>
      <c r="C246" s="1">
        <f>(Plan2!C246/Plan2!$J246)*100</f>
        <v>1.4107009742012921</v>
      </c>
      <c r="D246" s="1">
        <f>(Plan2!D246/Plan2!$J246)*100</f>
        <v>2.7312746240581576</v>
      </c>
      <c r="E246" s="1">
        <f>(Plan2!E246/Plan2!$J246)*100</f>
        <v>0.25169740938401447</v>
      </c>
      <c r="F246" s="1">
        <f>(Plan2!F246/Plan2!$J246)*100</f>
        <v>2.4476017527526728</v>
      </c>
      <c r="G246" s="1">
        <f>(Plan2!G246/Plan2!$J246)*100</f>
        <v>8.2636336466915914</v>
      </c>
      <c r="H246" s="1">
        <f>(Plan2!H246/Plan2!$J246)*100</f>
        <v>18.040401544176856</v>
      </c>
      <c r="I246" s="1">
        <f>(Plan2!I246/Plan2!$J246)*100</f>
        <v>76.216292603248831</v>
      </c>
      <c r="J246" s="1">
        <f>(Plan2!J246/Plan2!$J246)*100</f>
        <v>100</v>
      </c>
      <c r="K246" s="44"/>
      <c r="L246" s="39"/>
      <c r="M246" s="39"/>
      <c r="N246" s="39"/>
      <c r="O246" s="39"/>
      <c r="P246" s="39"/>
      <c r="Q246" s="38"/>
    </row>
    <row r="247" spans="1:17" x14ac:dyDescent="0.25">
      <c r="A247" s="3">
        <v>43525</v>
      </c>
      <c r="B247" s="1">
        <f>(Plan2!B247/Plan2!$J247)*100</f>
        <v>57.330141915891232</v>
      </c>
      <c r="C247" s="1">
        <f>(Plan2!C247/Plan2!$J247)*100</f>
        <v>2.7438071070532253</v>
      </c>
      <c r="D247" s="1">
        <f>(Plan2!D247/Plan2!$J247)*100</f>
        <v>3.6152988273108457</v>
      </c>
      <c r="E247" s="1">
        <f>(Plan2!E247/Plan2!$J247)*100</f>
        <v>0.45430971966748451</v>
      </c>
      <c r="F247" s="1">
        <f>(Plan2!F247/Plan2!$J247)*100</f>
        <v>3.2936232403890888</v>
      </c>
      <c r="G247" s="1">
        <f>(Plan2!G247/Plan2!$J247)*100</f>
        <v>8.2554998586905572</v>
      </c>
      <c r="H247" s="1">
        <f>(Plan2!H247/Plan2!$J247)*100</f>
        <v>4.1375804294915337</v>
      </c>
      <c r="I247" s="1">
        <f>(Plan2!I247/Plan2!$J247)*100</f>
        <v>71.976964743023657</v>
      </c>
      <c r="J247" s="1">
        <f>(Plan2!J247/Plan2!$J247)*100</f>
        <v>100</v>
      </c>
      <c r="K247" s="44"/>
      <c r="L247" s="39"/>
      <c r="M247" s="39"/>
      <c r="N247" s="39"/>
      <c r="O247" s="39"/>
      <c r="P247" s="39"/>
      <c r="Q247" s="38"/>
    </row>
    <row r="248" spans="1:17" x14ac:dyDescent="0.25">
      <c r="A248" s="3">
        <v>43556</v>
      </c>
      <c r="B248" s="1">
        <f>(Plan2!B248/Plan2!$J248)*100</f>
        <v>37.365823169113341</v>
      </c>
      <c r="C248" s="1">
        <f>(Plan2!C248/Plan2!$J248)*100</f>
        <v>7.3611443604739115</v>
      </c>
      <c r="D248" s="1">
        <f>(Plan2!D248/Plan2!$J248)*100</f>
        <v>2.0783167011689709</v>
      </c>
      <c r="E248" s="1">
        <f>(Plan2!E248/Plan2!$J248)*100</f>
        <v>0.28435174422088688</v>
      </c>
      <c r="F248" s="1">
        <f>(Plan2!F248/Plan2!$J248)*100</f>
        <v>3.6862260435855108</v>
      </c>
      <c r="G248" s="1">
        <f>(Plan2!G248/Plan2!$J248)*100</f>
        <v>4.6829989625577575</v>
      </c>
      <c r="H248" s="1">
        <f>(Plan2!H248/Plan2!$J248)*100</f>
        <v>1.8661208199718258</v>
      </c>
      <c r="I248" s="1">
        <f>(Plan2!I248/Plan2!$J248)*100</f>
        <v>78.714666254505687</v>
      </c>
      <c r="J248" s="1">
        <f>(Plan2!J248/Plan2!$J248)*100</f>
        <v>100</v>
      </c>
      <c r="K248" s="44"/>
      <c r="L248" s="39"/>
      <c r="M248" s="39"/>
      <c r="N248" s="39"/>
      <c r="O248" s="39"/>
      <c r="P248" s="39"/>
      <c r="Q248" s="38"/>
    </row>
    <row r="249" spans="1:17" x14ac:dyDescent="0.25">
      <c r="A249" s="3">
        <v>43586</v>
      </c>
      <c r="B249" s="1">
        <f>(Plan2!B249/Plan2!$J249)*100</f>
        <v>43.314685778384387</v>
      </c>
      <c r="C249" s="1">
        <f>(Plan2!C249/Plan2!$J249)*100</f>
        <v>3.6732432201514413</v>
      </c>
      <c r="D249" s="1">
        <f>(Plan2!D249/Plan2!$J249)*100</f>
        <v>2.7425818919253877</v>
      </c>
      <c r="E249" s="1">
        <f>(Plan2!E249/Plan2!$J249)*100</f>
        <v>0.32971071723059042</v>
      </c>
      <c r="F249" s="1">
        <f>(Plan2!F249/Plan2!$J249)*100</f>
        <v>2.6941551473406036</v>
      </c>
      <c r="G249" s="1">
        <f>(Plan2!G249/Plan2!$J249)*100</f>
        <v>7.1633348029796862</v>
      </c>
      <c r="H249" s="1">
        <f>(Plan2!H249/Plan2!$J249)*100</f>
        <v>12.430887128216789</v>
      </c>
      <c r="I249" s="1">
        <f>(Plan2!I249/Plan2!$J249)*100</f>
        <v>76.611491175144721</v>
      </c>
      <c r="J249" s="1">
        <f>(Plan2!J249/Plan2!$J249)*100</f>
        <v>100</v>
      </c>
      <c r="K249" s="44"/>
      <c r="L249" s="39"/>
      <c r="M249" s="39"/>
      <c r="N249" s="39"/>
      <c r="O249" s="39"/>
      <c r="P249" s="39"/>
      <c r="Q249" s="39"/>
    </row>
    <row r="250" spans="1:17" x14ac:dyDescent="0.25">
      <c r="A250" s="3">
        <v>43617</v>
      </c>
      <c r="B250" s="1">
        <f>(Plan2!B250/Plan2!$J250)*100</f>
        <v>56.836384497390981</v>
      </c>
      <c r="C250" s="1">
        <f>(Plan2!C250/Plan2!$J250)*100</f>
        <v>3.9436485292539478</v>
      </c>
      <c r="D250" s="1">
        <f>(Plan2!D250/Plan2!$J250)*100</f>
        <v>3.2629638161789964</v>
      </c>
      <c r="E250" s="1">
        <f>(Plan2!E250/Plan2!$J250)*100</f>
        <v>0.38949394574352247</v>
      </c>
      <c r="F250" s="1">
        <f>(Plan2!F250/Plan2!$J250)*100</f>
        <v>3.102033379975651</v>
      </c>
      <c r="G250" s="1">
        <f>(Plan2!G250/Plan2!$J250)*100</f>
        <v>7.0000890145398138</v>
      </c>
      <c r="H250" s="1">
        <f>(Plan2!H250/Plan2!$J250)*100</f>
        <v>3.6698879321720348</v>
      </c>
      <c r="I250" s="1">
        <f>(Plan2!I250/Plan2!$J250)*100</f>
        <v>71.964223723675886</v>
      </c>
      <c r="J250" s="1">
        <f>(Plan2!J250/Plan2!$J250)*100</f>
        <v>100</v>
      </c>
      <c r="K250" s="44"/>
      <c r="L250" s="39"/>
      <c r="M250" s="39"/>
      <c r="N250" s="39"/>
      <c r="O250" s="39"/>
      <c r="P250" s="39"/>
      <c r="Q250" s="39"/>
    </row>
    <row r="251" spans="1:17" x14ac:dyDescent="0.25">
      <c r="A251" s="3">
        <v>43647</v>
      </c>
      <c r="B251" s="1">
        <f>(Plan2!B251/Plan2!$J251)*100</f>
        <v>55.03848251202291</v>
      </c>
      <c r="C251" s="1">
        <f>(Plan2!C251/Plan2!$J251)*100</f>
        <v>4.1797823822037454</v>
      </c>
      <c r="D251" s="1">
        <f>(Plan2!D251/Plan2!$J251)*100</f>
        <v>3.7060804619086896</v>
      </c>
      <c r="E251" s="1">
        <f>(Plan2!E251/Plan2!$J251)*100</f>
        <v>0.39640896681078042</v>
      </c>
      <c r="F251" s="1">
        <f>(Plan2!F251/Plan2!$J251)*100</f>
        <v>5.5751915674436789</v>
      </c>
      <c r="G251" s="1">
        <f>(Plan2!G251/Plan2!$J251)*100</f>
        <v>5.9839697383062846</v>
      </c>
      <c r="H251" s="1">
        <f>(Plan2!H251/Plan2!$J251)*100</f>
        <v>3.8489544421702431</v>
      </c>
      <c r="I251" s="1">
        <f>(Plan2!I251/Plan2!$J251)*100</f>
        <v>72.519003332038181</v>
      </c>
      <c r="J251" s="1">
        <f>(Plan2!J251/Plan2!$J251)*100</f>
        <v>100</v>
      </c>
      <c r="K251" s="44"/>
      <c r="L251" s="39"/>
      <c r="M251" s="39"/>
      <c r="N251" s="39"/>
      <c r="O251" s="39"/>
      <c r="P251" s="39"/>
      <c r="Q251" s="39"/>
    </row>
    <row r="252" spans="1:17" x14ac:dyDescent="0.25">
      <c r="A252" s="3">
        <v>43678</v>
      </c>
      <c r="B252" s="1">
        <f>(Plan2!B252/Plan2!$J252)*100</f>
        <v>48.418808676084225</v>
      </c>
      <c r="C252" s="1">
        <f>(Plan2!C252/Plan2!$J252)*100</f>
        <v>1.3133915009492005</v>
      </c>
      <c r="D252" s="1">
        <f>(Plan2!D252/Plan2!$J252)*100</f>
        <v>2.7703287234165859</v>
      </c>
      <c r="E252" s="1">
        <f>(Plan2!E252/Plan2!$J252)*100</f>
        <v>0.38199499689411592</v>
      </c>
      <c r="F252" s="1">
        <f>(Plan2!F252/Plan2!$J252)*100</f>
        <v>2.8549406327852265</v>
      </c>
      <c r="G252" s="1">
        <f>(Plan2!G252/Plan2!$J252)*100</f>
        <v>5.9946538599565011</v>
      </c>
      <c r="H252" s="1">
        <f>(Plan2!H252/Plan2!$J252)*100</f>
        <v>20.3301454170944</v>
      </c>
      <c r="I252" s="1">
        <f>(Plan2!I252/Plan2!$J252)*100</f>
        <v>77.333026567769693</v>
      </c>
      <c r="J252" s="1">
        <f>(Plan2!J252/Plan2!$J252)*100</f>
        <v>100</v>
      </c>
      <c r="K252" s="44"/>
      <c r="L252" s="39"/>
      <c r="M252" s="39"/>
      <c r="N252" s="39"/>
      <c r="O252" s="39"/>
      <c r="P252" s="39"/>
      <c r="Q252" s="39"/>
    </row>
    <row r="253" spans="1:17" x14ac:dyDescent="0.25">
      <c r="A253" s="3">
        <v>43709</v>
      </c>
      <c r="B253" s="1">
        <f>(Plan2!B253/Plan2!$J253)*100</f>
        <v>57.011974354745533</v>
      </c>
      <c r="C253" s="1">
        <f>(Plan2!C253/Plan2!$J253)*100</f>
        <v>1.2500783231683359</v>
      </c>
      <c r="D253" s="1">
        <f>(Plan2!D253/Plan2!$J253)*100</f>
        <v>3.5434860851326544</v>
      </c>
      <c r="E253" s="1">
        <f>(Plan2!E253/Plan2!$J253)*100</f>
        <v>0.37472587219624781</v>
      </c>
      <c r="F253" s="1">
        <f>(Plan2!F253/Plan2!$J253)*100</f>
        <v>3.3435861138349967</v>
      </c>
      <c r="G253" s="1">
        <f>(Plan2!G253/Plan2!$J253)*100</f>
        <v>7.102561925077211</v>
      </c>
      <c r="H253" s="1">
        <f>(Plan2!H253/Plan2!$J253)*100</f>
        <v>3.2064222165704295</v>
      </c>
      <c r="I253" s="1">
        <f>(Plan2!I253/Plan2!$J253)*100</f>
        <v>73.364405460851998</v>
      </c>
      <c r="J253" s="1">
        <f>(Plan2!J253/Plan2!$J253)*100</f>
        <v>100</v>
      </c>
      <c r="K253" s="44"/>
      <c r="L253" s="39"/>
      <c r="M253" s="39"/>
      <c r="N253" s="39"/>
      <c r="O253" s="39"/>
      <c r="P253" s="39"/>
      <c r="Q253" s="39"/>
    </row>
    <row r="254" spans="1:17" x14ac:dyDescent="0.25">
      <c r="A254" s="3">
        <v>43739</v>
      </c>
      <c r="B254" s="1">
        <f>(Plan2!B254/Plan2!$J254)*100</f>
        <v>56.990004238536166</v>
      </c>
      <c r="C254" s="1">
        <f>(Plan2!C254/Plan2!$J254)*100</f>
        <v>0.93029141927567438</v>
      </c>
      <c r="D254" s="1">
        <f>(Plan2!D254/Plan2!$J254)*100</f>
        <v>3.155053690688272</v>
      </c>
      <c r="E254" s="1">
        <f>(Plan2!E254/Plan2!$J254)*100</f>
        <v>0.35899766208617345</v>
      </c>
      <c r="F254" s="1">
        <f>(Plan2!F254/Plan2!$J254)*100</f>
        <v>3.2943073466407085</v>
      </c>
      <c r="G254" s="1">
        <f>(Plan2!G254/Plan2!$J254)*100</f>
        <v>5.8245198209860281</v>
      </c>
      <c r="H254" s="1">
        <f>(Plan2!H254/Plan2!$J254)*100</f>
        <v>3.209177659131726</v>
      </c>
      <c r="I254" s="1">
        <f>(Plan2!I254/Plan2!$J254)*100</f>
        <v>73.420991288903565</v>
      </c>
      <c r="J254" s="1">
        <f>(Plan2!J254/Plan2!$J254)*100</f>
        <v>100</v>
      </c>
      <c r="K254" s="44"/>
      <c r="L254" s="39"/>
      <c r="M254" s="39"/>
      <c r="N254" s="39"/>
      <c r="O254" s="39"/>
      <c r="P254" s="39"/>
      <c r="Q254" s="39"/>
    </row>
    <row r="255" spans="1:17" x14ac:dyDescent="0.25">
      <c r="A255" s="3">
        <v>43770</v>
      </c>
      <c r="B255" s="1">
        <f>(Plan2!B255/Plan2!$J255)*100</f>
        <v>51.18625029808269</v>
      </c>
      <c r="C255" s="1">
        <f>(Plan2!C255/Plan2!$J255)*100</f>
        <v>0.51481937781930986</v>
      </c>
      <c r="D255" s="1">
        <f>(Plan2!D255/Plan2!$J255)*100</f>
        <v>3.0592762217926706</v>
      </c>
      <c r="E255" s="1">
        <f>(Plan2!E255/Plan2!$J255)*100</f>
        <v>0.34505554233794672</v>
      </c>
      <c r="F255" s="1">
        <f>(Plan2!F255/Plan2!$J255)*100</f>
        <v>2.2936949679748633</v>
      </c>
      <c r="G255" s="1">
        <f>(Plan2!G255/Plan2!$J255)*100</f>
        <v>7.0496896589535645</v>
      </c>
      <c r="H255" s="1">
        <f>(Plan2!H255/Plan2!$J255)*100</f>
        <v>17.732009303014628</v>
      </c>
      <c r="I255" s="1">
        <f>(Plan2!I255/Plan2!$J255)*100</f>
        <v>75.604225765937045</v>
      </c>
      <c r="J255" s="1">
        <f>(Plan2!J255/Plan2!$J255)*100</f>
        <v>100</v>
      </c>
      <c r="K255" s="44"/>
      <c r="L255" s="39"/>
      <c r="M255" s="39"/>
      <c r="N255" s="39"/>
      <c r="O255" s="39"/>
      <c r="P255" s="39"/>
      <c r="Q255" s="39"/>
    </row>
    <row r="256" spans="1:17" x14ac:dyDescent="0.25">
      <c r="A256" s="3">
        <v>43800</v>
      </c>
      <c r="B256" s="1">
        <f>(Plan2!B256/Plan2!$J256)*100</f>
        <v>47.579185691508741</v>
      </c>
      <c r="C256" s="1">
        <f>(Plan2!C256/Plan2!$J256)*100</f>
        <v>0.57967202056491263</v>
      </c>
      <c r="D256" s="1">
        <f>(Plan2!D256/Plan2!$J256)*100</f>
        <v>5.4649257208796831</v>
      </c>
      <c r="E256" s="1">
        <f>(Plan2!E256/Plan2!$J256)*100</f>
        <v>0.33864858885975901</v>
      </c>
      <c r="F256" s="1">
        <f>(Plan2!F256/Plan2!$J256)*100</f>
        <v>2.4188873123615604</v>
      </c>
      <c r="G256" s="1">
        <f>(Plan2!G256/Plan2!$J256)*100</f>
        <v>8.5509381388121177</v>
      </c>
      <c r="H256" s="1">
        <f>(Plan2!H256/Plan2!$J256)*100</f>
        <v>2.556599514174279</v>
      </c>
      <c r="I256" s="1">
        <f>(Plan2!I256/Plan2!$J256)*100</f>
        <v>77.599663594252604</v>
      </c>
      <c r="J256" s="1">
        <f>(Plan2!J256/Plan2!$J256)*100</f>
        <v>100</v>
      </c>
      <c r="K256" s="44"/>
      <c r="L256" s="39"/>
      <c r="M256" s="39"/>
      <c r="N256" s="39"/>
      <c r="O256" s="39"/>
      <c r="P256" s="39"/>
      <c r="Q256" s="39"/>
    </row>
    <row r="257" spans="1:17" x14ac:dyDescent="0.25">
      <c r="A257" s="3">
        <v>43831</v>
      </c>
      <c r="B257" s="1">
        <f>(Plan2!B257/Plan2!$J257)*100</f>
        <v>63.220302703582</v>
      </c>
      <c r="C257" s="1">
        <f>(Plan2!C257/Plan2!$J257)*100</f>
        <v>1.5367974936703588</v>
      </c>
      <c r="D257" s="1">
        <f>(Plan2!D257/Plan2!$J257)*100</f>
        <v>3.2757606724921979</v>
      </c>
      <c r="E257" s="1">
        <f>(Plan2!E257/Plan2!$J257)*100</f>
        <v>0.28259405015263905</v>
      </c>
      <c r="F257" s="1">
        <f>(Plan2!F257/Plan2!$J257)*100</f>
        <v>2.8100925726804062</v>
      </c>
      <c r="G257" s="1">
        <f>(Plan2!G257/Plan2!$J257)*100</f>
        <v>7.373978112196375</v>
      </c>
      <c r="H257" s="1">
        <f>(Plan2!H257/Plan2!$J257)*100</f>
        <v>3.1393071188279289</v>
      </c>
      <c r="I257" s="1">
        <f>(Plan2!I257/Plan2!$J257)*100</f>
        <v>70.337017507804404</v>
      </c>
      <c r="J257" s="1">
        <f>(Plan2!J257/Plan2!$J257)*100</f>
        <v>100</v>
      </c>
      <c r="K257" s="44"/>
      <c r="L257" s="39"/>
      <c r="M257" s="39"/>
      <c r="N257" s="39"/>
      <c r="O257" s="39"/>
      <c r="P257" s="39"/>
      <c r="Q257" s="39"/>
    </row>
    <row r="258" spans="1:17" x14ac:dyDescent="0.25">
      <c r="A258" s="3">
        <v>43862</v>
      </c>
      <c r="B258" s="1">
        <f>(Plan2!B258/Plan2!$J258)*100</f>
        <v>48.224282334448446</v>
      </c>
      <c r="C258" s="1">
        <f>(Plan2!C258/Plan2!$J258)*100</f>
        <v>1.3429757566230975</v>
      </c>
      <c r="D258" s="1">
        <f>(Plan2!D258/Plan2!$J258)*100</f>
        <v>3.1190180792153042</v>
      </c>
      <c r="E258" s="1">
        <f>(Plan2!E258/Plan2!$J258)*100</f>
        <v>0.27149720455665405</v>
      </c>
      <c r="F258" s="1">
        <f>(Plan2!F258/Plan2!$J258)*100</f>
        <v>2.3705065953641116</v>
      </c>
      <c r="G258" s="1">
        <f>(Plan2!G258/Plan2!$J258)*100</f>
        <v>11.00007403665448</v>
      </c>
      <c r="H258" s="1">
        <f>(Plan2!H258/Plan2!$J258)*100</f>
        <v>17.012511264912121</v>
      </c>
      <c r="I258" s="1">
        <f>(Plan2!I258/Plan2!$J258)*100</f>
        <v>72.803548667167078</v>
      </c>
      <c r="J258" s="1">
        <f>(Plan2!J258/Plan2!$J258)*100</f>
        <v>100</v>
      </c>
      <c r="K258" s="44"/>
      <c r="L258" s="39"/>
      <c r="M258" s="39"/>
      <c r="N258" s="39"/>
      <c r="O258" s="39"/>
      <c r="P258" s="39"/>
      <c r="Q258" s="39"/>
    </row>
    <row r="259" spans="1:17" x14ac:dyDescent="0.25">
      <c r="A259" s="3">
        <v>43891</v>
      </c>
      <c r="B259" s="1">
        <f>(Plan2!B259/Plan2!$J259)*100</f>
        <v>60.681962694805605</v>
      </c>
      <c r="C259" s="1">
        <f>(Plan2!C259/Plan2!$J259)*100</f>
        <v>2.4974691430480376</v>
      </c>
      <c r="D259" s="1">
        <f>(Plan2!D259/Plan2!$J259)*100</f>
        <v>3.3458426606225271</v>
      </c>
      <c r="E259" s="1">
        <f>(Plan2!E259/Plan2!$J259)*100</f>
        <v>0.44345781414186675</v>
      </c>
      <c r="F259" s="1">
        <f>(Plan2!F259/Plan2!$J259)*100</f>
        <v>2.9079443886644123</v>
      </c>
      <c r="G259" s="1">
        <f>(Plan2!G259/Plan2!$J259)*100</f>
        <v>7.0282433181097863</v>
      </c>
      <c r="H259" s="1">
        <f>(Plan2!H259/Plan2!$J259)*100</f>
        <v>3.7559571731688641</v>
      </c>
      <c r="I259" s="1">
        <f>(Plan2!I259/Plan2!$J259)*100</f>
        <v>74.520023954957864</v>
      </c>
      <c r="J259" s="1">
        <f>(Plan2!J259/Plan2!$J259)*100</f>
        <v>100</v>
      </c>
      <c r="K259" s="44"/>
      <c r="L259" s="39"/>
      <c r="M259" s="39"/>
      <c r="N259" s="39"/>
      <c r="O259" s="39"/>
      <c r="P259" s="39"/>
      <c r="Q259" s="39"/>
    </row>
    <row r="260" spans="1:17" x14ac:dyDescent="0.25">
      <c r="A260" s="3">
        <v>43922</v>
      </c>
      <c r="B260" s="1">
        <f>(Plan2!B260/Plan2!$J260)*100</f>
        <v>48.780011824015787</v>
      </c>
      <c r="C260" s="1">
        <f>(Plan2!C260/Plan2!$J260)*100</f>
        <v>8.48174112718233</v>
      </c>
      <c r="D260" s="1">
        <f>(Plan2!D260/Plan2!$J260)*100</f>
        <v>3.7734035551002352</v>
      </c>
      <c r="E260" s="1">
        <f>(Plan2!E260/Plan2!$J260)*100</f>
        <v>0.13076547426012861</v>
      </c>
      <c r="F260" s="1">
        <f>(Plan2!F260/Plan2!$J260)*100</f>
        <v>3.240625437637247</v>
      </c>
      <c r="G260" s="1">
        <f>(Plan2!G260/Plan2!$J260)*100</f>
        <v>5.9709912685022202</v>
      </c>
      <c r="H260" s="1">
        <f>(Plan2!H260/Plan2!$J260)*100</f>
        <v>2.7669831350461105</v>
      </c>
      <c r="I260" s="1">
        <f>(Plan2!I260/Plan2!$J260)*100</f>
        <v>73.061461922225831</v>
      </c>
      <c r="J260" s="1">
        <f>(Plan2!J260/Plan2!$J260)*100</f>
        <v>100</v>
      </c>
      <c r="K260" s="44"/>
      <c r="L260" s="39"/>
      <c r="M260" s="39"/>
      <c r="N260" s="39"/>
      <c r="O260" s="39"/>
      <c r="P260" s="39"/>
      <c r="Q260" s="39"/>
    </row>
    <row r="261" spans="1:17" x14ac:dyDescent="0.25">
      <c r="A261" s="3">
        <v>43952</v>
      </c>
      <c r="B261" s="1">
        <f>(Plan2!B261/Plan2!$J261)*100</f>
        <v>42.396875350362819</v>
      </c>
      <c r="C261" s="1">
        <f>(Plan2!C261/Plan2!$J261)*100</f>
        <v>5.2710630615452265</v>
      </c>
      <c r="D261" s="1">
        <f>(Plan2!D261/Plan2!$J261)*100</f>
        <v>3.6487116424174864</v>
      </c>
      <c r="E261" s="1">
        <f>(Plan2!E261/Plan2!$J261)*100</f>
        <v>0.53227162423209806</v>
      </c>
      <c r="F261" s="1">
        <f>(Plan2!F261/Plan2!$J261)*100</f>
        <v>2.7583950521147473</v>
      </c>
      <c r="G261" s="1">
        <f>(Plan2!G261/Plan2!$J261)*100</f>
        <v>7.1103993853326317</v>
      </c>
      <c r="H261" s="1">
        <f>(Plan2!H261/Plan2!$J261)*100</f>
        <v>18.034822299224153</v>
      </c>
      <c r="I261" s="1">
        <f>(Plan2!I261/Plan2!$J261)*100</f>
        <v>77.272010035880285</v>
      </c>
      <c r="J261" s="1">
        <f>(Plan2!J261/Plan2!$J261)*100</f>
        <v>100</v>
      </c>
      <c r="K261" s="44"/>
      <c r="L261" s="39"/>
      <c r="M261" s="39"/>
      <c r="N261" s="39"/>
      <c r="O261" s="39"/>
      <c r="P261" s="39"/>
      <c r="Q261" s="39"/>
    </row>
    <row r="262" spans="1:17" x14ac:dyDescent="0.25">
      <c r="A262" s="3">
        <v>43983</v>
      </c>
      <c r="B262" s="1">
        <f>(Plan2!B262/Plan2!$J262)*100</f>
        <v>46.624786818875521</v>
      </c>
      <c r="C262" s="1">
        <f>(Plan2!C262/Plan2!$J262)*100</f>
        <v>4.5748773859079215</v>
      </c>
      <c r="D262" s="1">
        <f>(Plan2!D262/Plan2!$J262)*100</f>
        <v>3.213214448774683</v>
      </c>
      <c r="E262" s="1">
        <f>(Plan2!E262/Plan2!$J262)*100</f>
        <v>0.33626392774970232</v>
      </c>
      <c r="F262" s="1">
        <f>(Plan2!F262/Plan2!$J262)*100</f>
        <v>2.7358794452152591</v>
      </c>
      <c r="G262" s="1">
        <f>(Plan2!G262/Plan2!$J262)*100</f>
        <v>4.9164046767420233</v>
      </c>
      <c r="H262" s="1">
        <f>(Plan2!H262/Plan2!$J262)*100</f>
        <v>0.89523171703270543</v>
      </c>
      <c r="I262" s="1">
        <f>(Plan2!I262/Plan2!$J262)*100</f>
        <v>76.090444851999663</v>
      </c>
      <c r="J262" s="1">
        <f>(Plan2!J262/Plan2!$J262)*100</f>
        <v>100</v>
      </c>
      <c r="K262" s="44"/>
      <c r="L262" s="39"/>
      <c r="M262" s="39"/>
      <c r="N262" s="39"/>
      <c r="O262" s="39"/>
      <c r="P262" s="39"/>
      <c r="Q262" s="39"/>
    </row>
    <row r="263" spans="1:17" x14ac:dyDescent="0.25">
      <c r="A263" s="3">
        <v>44013</v>
      </c>
      <c r="B263" s="1">
        <f>(Plan2!B263/Plan2!$J263)*100</f>
        <v>46.783775140680646</v>
      </c>
      <c r="C263" s="1">
        <f>(Plan2!C263/Plan2!$J263)*100</f>
        <v>4.3146434137619085</v>
      </c>
      <c r="D263" s="1">
        <f>(Plan2!D263/Plan2!$J263)*100</f>
        <v>3.0306650228529173</v>
      </c>
      <c r="E263" s="1">
        <f>(Plan2!E263/Plan2!$J263)*100</f>
        <v>0.25239735926499574</v>
      </c>
      <c r="F263" s="1">
        <f>(Plan2!F263/Plan2!$J263)*100</f>
        <v>4.5873441515737383</v>
      </c>
      <c r="G263" s="1">
        <f>(Plan2!G263/Plan2!$J263)*100</f>
        <v>4.8687840731741066</v>
      </c>
      <c r="H263" s="1">
        <f>(Plan2!H263/Plan2!$J263)*100</f>
        <v>1.6365271662777841</v>
      </c>
      <c r="I263" s="1">
        <f>(Plan2!I263/Plan2!$J263)*100</f>
        <v>76.285952997084124</v>
      </c>
      <c r="J263" s="1">
        <f>(Plan2!J263/Plan2!$J263)*100</f>
        <v>100</v>
      </c>
      <c r="K263" s="44"/>
      <c r="L263" s="39"/>
      <c r="M263" s="39"/>
      <c r="N263" s="39"/>
      <c r="O263" s="39"/>
      <c r="P263" s="39"/>
      <c r="Q263" s="39"/>
    </row>
    <row r="264" spans="1:17" x14ac:dyDescent="0.25">
      <c r="A264" s="3">
        <v>44044</v>
      </c>
      <c r="B264" s="1">
        <f>(Plan2!B264/Plan2!$J264)*100</f>
        <v>53.217793994038928</v>
      </c>
      <c r="C264" s="1">
        <f>(Plan2!C264/Plan2!$J264)*100</f>
        <v>1.9133464168242302</v>
      </c>
      <c r="D264" s="1">
        <f>(Plan2!D264/Plan2!$J264)*100</f>
        <v>3.0559589263780285</v>
      </c>
      <c r="E264" s="1">
        <f>(Plan2!E264/Plan2!$J264)*100</f>
        <v>0.26145051966281224</v>
      </c>
      <c r="F264" s="1">
        <f>(Plan2!F264/Plan2!$J264)*100</f>
        <v>3.2884548033598424</v>
      </c>
      <c r="G264" s="1">
        <f>(Plan2!G264/Plan2!$J264)*100</f>
        <v>5.1985971916901876</v>
      </c>
      <c r="H264" s="1">
        <f>(Plan2!H264/Plan2!$J264)*100</f>
        <v>5.3735589587283199</v>
      </c>
      <c r="I264" s="1">
        <f>(Plan2!I264/Plan2!$J264)*100</f>
        <v>74.039905096969406</v>
      </c>
      <c r="J264" s="1">
        <f>(Plan2!J264/Plan2!$J264)*100</f>
        <v>100</v>
      </c>
      <c r="K264" s="44"/>
      <c r="L264" s="39"/>
      <c r="M264" s="39"/>
      <c r="N264" s="39"/>
      <c r="O264" s="39"/>
      <c r="P264" s="39"/>
      <c r="Q264" s="39"/>
    </row>
    <row r="265" spans="1:17" x14ac:dyDescent="0.25">
      <c r="A265" s="3">
        <v>44075</v>
      </c>
      <c r="B265" s="1">
        <f>(Plan2!B265/Plan2!$J265)*100</f>
        <v>53.016117673980624</v>
      </c>
      <c r="C265" s="1">
        <f>(Plan2!C265/Plan2!$J265)*100</f>
        <v>1.3583045573048254</v>
      </c>
      <c r="D265" s="1">
        <f>(Plan2!D265/Plan2!$J265)*100</f>
        <v>2.9834006543650657</v>
      </c>
      <c r="E265" s="1">
        <f>(Plan2!E265/Plan2!$J265)*100</f>
        <v>0.3429948567276358</v>
      </c>
      <c r="F265" s="1">
        <f>(Plan2!F265/Plan2!$J265)*100</f>
        <v>2.8803117483443148</v>
      </c>
      <c r="G265" s="1">
        <f>(Plan2!G265/Plan2!$J265)*100</f>
        <v>4.052879439924931</v>
      </c>
      <c r="H265" s="1">
        <f>(Plan2!H265/Plan2!$J265)*100</f>
        <v>2.3037953124801813</v>
      </c>
      <c r="I265" s="1">
        <f>(Plan2!I265/Plan2!$J265)*100</f>
        <v>74.978421478831947</v>
      </c>
      <c r="J265" s="1">
        <f>(Plan2!J265/Plan2!$J265)*100</f>
        <v>100</v>
      </c>
      <c r="K265" s="44"/>
      <c r="L265" s="39"/>
      <c r="M265" s="39"/>
      <c r="N265" s="39"/>
      <c r="O265" s="39"/>
      <c r="P265" s="39"/>
      <c r="Q265" s="39"/>
    </row>
    <row r="266" spans="1:17" x14ac:dyDescent="0.25">
      <c r="A266" s="3">
        <v>44105</v>
      </c>
      <c r="B266" s="1">
        <f>(Plan2!B266/Plan2!$J266)*100</f>
        <v>59.02823116051502</v>
      </c>
      <c r="C266" s="1">
        <f>(Plan2!C266/Plan2!$J266)*100</f>
        <v>0.93221528754792671</v>
      </c>
      <c r="D266" s="1">
        <f>(Plan2!D266/Plan2!$J266)*100</f>
        <v>3.2233410450300481</v>
      </c>
      <c r="E266" s="1">
        <f>(Plan2!E266/Plan2!$J266)*100</f>
        <v>0.36497630567128958</v>
      </c>
      <c r="F266" s="1">
        <f>(Plan2!F266/Plan2!$J266)*100</f>
        <v>2.6819928353311853</v>
      </c>
      <c r="G266" s="1">
        <f>(Plan2!G266/Plan2!$J266)*100</f>
        <v>5.5006415403073516</v>
      </c>
      <c r="H266" s="1">
        <f>(Plan2!H266/Plan2!$J266)*100</f>
        <v>2.4821110599361513</v>
      </c>
      <c r="I266" s="1">
        <f>(Plan2!I266/Plan2!$J266)*100</f>
        <v>71.687723982843238</v>
      </c>
      <c r="J266" s="1">
        <f>(Plan2!J266/Plan2!$J266)*100</f>
        <v>100</v>
      </c>
      <c r="K266" s="44"/>
      <c r="L266" s="39"/>
      <c r="M266" s="39"/>
      <c r="N266" s="39"/>
      <c r="O266" s="39"/>
      <c r="P266" s="39"/>
      <c r="Q266" s="39"/>
    </row>
    <row r="267" spans="1:17" x14ac:dyDescent="0.25">
      <c r="A267" s="3">
        <v>44136</v>
      </c>
      <c r="B267" s="1">
        <f>(Plan2!B267/Plan2!$J267)*100</f>
        <v>57.510760975783292</v>
      </c>
      <c r="C267" s="1">
        <f>(Plan2!C267/Plan2!$J267)*100</f>
        <v>0.69498976455676675</v>
      </c>
      <c r="D267" s="1">
        <f>(Plan2!D267/Plan2!$J267)*100</f>
        <v>3.1094277755064437</v>
      </c>
      <c r="E267" s="1">
        <f>(Plan2!E267/Plan2!$J267)*100</f>
        <v>0.35144369169232659</v>
      </c>
      <c r="F267" s="1">
        <f>(Plan2!F267/Plan2!$J267)*100</f>
        <v>2.478669767333169</v>
      </c>
      <c r="G267" s="1">
        <f>(Plan2!G267/Plan2!$J267)*100</f>
        <v>8.0428712455871487</v>
      </c>
      <c r="H267" s="1">
        <f>(Plan2!H267/Plan2!$J267)*100</f>
        <v>11.246826446407491</v>
      </c>
      <c r="I267" s="1">
        <f>(Plan2!I267/Plan2!$J267)*100</f>
        <v>73.569737275662106</v>
      </c>
      <c r="J267" s="1">
        <f>(Plan2!J267/Plan2!$J267)*100</f>
        <v>100</v>
      </c>
      <c r="K267" s="44"/>
      <c r="L267" s="39"/>
      <c r="M267" s="39"/>
      <c r="N267" s="39"/>
      <c r="O267" s="39"/>
      <c r="P267" s="39"/>
      <c r="Q267" s="39"/>
    </row>
    <row r="268" spans="1:17" x14ac:dyDescent="0.25">
      <c r="A268" s="3">
        <v>44166</v>
      </c>
      <c r="B268" s="1">
        <f>(Plan2!B268/Plan2!$J268)*100</f>
        <v>51.32774952114103</v>
      </c>
      <c r="C268" s="1">
        <f>(Plan2!C268/Plan2!$J268)*100</f>
        <v>0.68947000691387561</v>
      </c>
      <c r="D268" s="1">
        <f>(Plan2!D268/Plan2!$J268)*100</f>
        <v>5.556052166682826</v>
      </c>
      <c r="E268" s="1">
        <f>(Plan2!E268/Plan2!$J268)*100</f>
        <v>0.45372624409705986</v>
      </c>
      <c r="F268" s="1">
        <f>(Plan2!F268/Plan2!$J268)*100</f>
        <v>2.5312341590260434</v>
      </c>
      <c r="G268" s="1">
        <f>(Plan2!G268/Plan2!$J268)*100</f>
        <v>8.1668248451617487</v>
      </c>
      <c r="H268" s="1">
        <f>(Plan2!H268/Plan2!$J268)*100</f>
        <v>2.490982865987271</v>
      </c>
      <c r="I268" s="1">
        <f>(Plan2!I268/Plan2!$J268)*100</f>
        <v>75.336690307492162</v>
      </c>
      <c r="J268" s="1">
        <f>(Plan2!J268/Plan2!$J268)*100</f>
        <v>100</v>
      </c>
      <c r="K268" s="44"/>
      <c r="L268" s="39"/>
      <c r="M268" s="39"/>
      <c r="N268" s="39"/>
      <c r="O268" s="39"/>
      <c r="P268" s="39"/>
      <c r="Q268" s="39"/>
    </row>
    <row r="269" spans="1:17" x14ac:dyDescent="0.25">
      <c r="A269" s="3">
        <v>44197</v>
      </c>
      <c r="B269" s="1">
        <f>(Plan2!B269/Plan2!$J269)*100</f>
        <v>61.636628637076399</v>
      </c>
      <c r="C269" s="1">
        <f>(Plan2!C269/Plan2!$J269)*100</f>
        <v>1.391840684409883</v>
      </c>
      <c r="D269" s="1">
        <f>(Plan2!D269/Plan2!$J269)*100</f>
        <v>2.6480129501961613</v>
      </c>
      <c r="E269" s="1">
        <f>(Plan2!E269/Plan2!$J269)*100</f>
        <v>0.44255172768257856</v>
      </c>
      <c r="F269" s="1">
        <f>(Plan2!F269/Plan2!$J269)*100</f>
        <v>2.4637435603743181</v>
      </c>
      <c r="G269" s="1">
        <f>(Plan2!G269/Plan2!$J269)*100</f>
        <v>7.6604099911162145</v>
      </c>
      <c r="H269" s="1">
        <f>(Plan2!H269/Plan2!$J269)*100</f>
        <v>2.5105450307122892</v>
      </c>
      <c r="I269" s="1">
        <f>(Plan2!I269/Plan2!$J269)*100</f>
        <v>71.696957353711554</v>
      </c>
      <c r="J269" s="1">
        <f>(Plan2!J269/Plan2!$J269)*100</f>
        <v>100</v>
      </c>
      <c r="K269" s="44"/>
      <c r="L269" s="39"/>
      <c r="M269" s="39"/>
      <c r="N269" s="39"/>
      <c r="O269" s="39"/>
      <c r="P269" s="39"/>
      <c r="Q269" s="39"/>
    </row>
    <row r="270" spans="1:17" x14ac:dyDescent="0.25">
      <c r="A270" s="3">
        <v>44228</v>
      </c>
      <c r="B270" s="1">
        <f>(Plan2!B270/Plan2!$J270)*100</f>
        <v>54.91937121987791</v>
      </c>
      <c r="C270" s="1">
        <f>(Plan2!C270/Plan2!$J270)*100</f>
        <v>1.4577957437586782</v>
      </c>
      <c r="D270" s="1">
        <f>(Plan2!D270/Plan2!$J270)*100</f>
        <v>1.8575020852329125</v>
      </c>
      <c r="E270" s="1">
        <f>(Plan2!E270/Plan2!$J270)*100</f>
        <v>0.32018153856409942</v>
      </c>
      <c r="F270" s="1">
        <f>(Plan2!F270/Plan2!$J270)*100</f>
        <v>2.3753653852805612</v>
      </c>
      <c r="G270" s="1">
        <f>(Plan2!G270/Plan2!$J270)*100</f>
        <v>10.836311293040048</v>
      </c>
      <c r="H270" s="1">
        <f>(Plan2!H270/Plan2!$J270)*100</f>
        <v>13.193689486701221</v>
      </c>
      <c r="I270" s="1">
        <f>(Plan2!I270/Plan2!$J270)*100</f>
        <v>73.771958621265156</v>
      </c>
      <c r="J270" s="1">
        <f>(Plan2!J270/Plan2!$J270)*100</f>
        <v>100</v>
      </c>
      <c r="K270" s="44"/>
      <c r="L270" s="39"/>
      <c r="M270" s="39"/>
      <c r="N270" s="39"/>
      <c r="O270" s="39"/>
      <c r="P270" s="39"/>
      <c r="Q270" s="39"/>
    </row>
    <row r="271" spans="1:17" x14ac:dyDescent="0.25">
      <c r="A271" s="3">
        <v>44256</v>
      </c>
      <c r="B271" s="1">
        <f>(Plan2!B271/Plan2!$J271)*100</f>
        <v>57.19263674328019</v>
      </c>
      <c r="C271" s="1">
        <f>(Plan2!C271/Plan2!$J271)*100</f>
        <v>2.5948282911631959</v>
      </c>
      <c r="D271" s="1">
        <f>(Plan2!D271/Plan2!$J271)*100</f>
        <v>4.8029401915859182</v>
      </c>
      <c r="E271" s="1">
        <f>(Plan2!E271/Plan2!$J271)*100</f>
        <v>0.45330567892224943</v>
      </c>
      <c r="F271" s="1">
        <f>(Plan2!F271/Plan2!$J271)*100</f>
        <v>3.1832801085964708</v>
      </c>
      <c r="G271" s="1">
        <f>(Plan2!G271/Plan2!$J271)*100</f>
        <v>7.4240068781770727</v>
      </c>
      <c r="H271" s="1">
        <f>(Plan2!H271/Plan2!$J271)*100</f>
        <v>2.6542410330686041</v>
      </c>
      <c r="I271" s="1">
        <f>(Plan2!I271/Plan2!$J271)*100</f>
        <v>72.617501852435964</v>
      </c>
      <c r="J271" s="1">
        <f>(Plan2!J271/Plan2!$J271)*100</f>
        <v>100</v>
      </c>
      <c r="K271" s="44"/>
      <c r="L271" s="39"/>
      <c r="M271" s="39"/>
      <c r="N271" s="39"/>
      <c r="O271" s="39"/>
      <c r="P271" s="39"/>
      <c r="Q271" s="39"/>
    </row>
    <row r="272" spans="1:17" x14ac:dyDescent="0.25">
      <c r="A272" s="3">
        <v>44287</v>
      </c>
      <c r="B272" s="1">
        <f>(Plan2!B272/Plan2!$J272)*100</f>
        <v>60.991124637302732</v>
      </c>
      <c r="C272" s="1">
        <f>(Plan2!C272/Plan2!$J272)*100</f>
        <v>3.1027363773130396</v>
      </c>
      <c r="D272" s="1">
        <f>(Plan2!D272/Plan2!$J272)*100</f>
        <v>3.1403929248651763</v>
      </c>
      <c r="E272" s="1">
        <f>(Plan2!E272/Plan2!$J272)*100</f>
        <v>0.49345270673787228</v>
      </c>
      <c r="F272" s="1">
        <f>(Plan2!F272/Plan2!$J272)*100</f>
        <v>2.7872227840104751</v>
      </c>
      <c r="G272" s="1">
        <f>(Plan2!G272/Plan2!$J272)*100</f>
        <v>7.6611999927624934</v>
      </c>
      <c r="H272" s="1">
        <f>(Plan2!H272/Plan2!$J272)*100</f>
        <v>3.221050355266923</v>
      </c>
      <c r="I272" s="1">
        <f>(Plan2!I272/Plan2!$J272)*100</f>
        <v>70.876628429967042</v>
      </c>
      <c r="J272" s="1">
        <f>(Plan2!J272/Plan2!$J272)*100</f>
        <v>100</v>
      </c>
      <c r="K272" s="44"/>
      <c r="L272" s="39"/>
      <c r="M272" s="39"/>
      <c r="N272" s="39"/>
      <c r="O272" s="39"/>
      <c r="P272" s="39"/>
      <c r="Q272" s="39"/>
    </row>
    <row r="273" spans="1:17" x14ac:dyDescent="0.25">
      <c r="A273" s="3">
        <v>44317</v>
      </c>
      <c r="B273" s="1">
        <f>(Plan2!B273/Plan2!$J273)*100</f>
        <v>45.737382623001047</v>
      </c>
      <c r="C273" s="1">
        <f>(Plan2!C273/Plan2!$J273)*100</f>
        <v>1.4263119644499211</v>
      </c>
      <c r="D273" s="1">
        <f>(Plan2!D273/Plan2!$J273)*100</f>
        <v>2.6222893936680851</v>
      </c>
      <c r="E273" s="1">
        <f>(Plan2!E273/Plan2!$J273)*100</f>
        <v>0.36700100334460639</v>
      </c>
      <c r="F273" s="1">
        <f>(Plan2!F273/Plan2!$J273)*100</f>
        <v>2.3424915266340949</v>
      </c>
      <c r="G273" s="1">
        <f>(Plan2!G273/Plan2!$J273)*100</f>
        <v>7.4966968167960504</v>
      </c>
      <c r="H273" s="1">
        <f>(Plan2!H273/Plan2!$J273)*100</f>
        <v>18.646164376475266</v>
      </c>
      <c r="I273" s="1">
        <f>(Plan2!I273/Plan2!$J273)*100</f>
        <v>77.908055757915704</v>
      </c>
      <c r="J273" s="1">
        <f>(Plan2!J273/Plan2!$J273)*100</f>
        <v>100</v>
      </c>
      <c r="K273" s="44"/>
      <c r="L273" s="39"/>
      <c r="M273" s="39"/>
      <c r="N273" s="39"/>
      <c r="O273" s="39"/>
      <c r="P273" s="39"/>
      <c r="Q273" s="39"/>
    </row>
    <row r="274" spans="1:17" x14ac:dyDescent="0.25">
      <c r="A274" s="3">
        <v>44348</v>
      </c>
      <c r="B274" s="1">
        <f>(Plan2!B274/Plan2!$J274)*100</f>
        <v>58.87805313739576</v>
      </c>
      <c r="C274" s="1">
        <f>(Plan2!C274/Plan2!$J274)*100</f>
        <v>2.3145224397504744</v>
      </c>
      <c r="D274" s="1">
        <f>(Plan2!D274/Plan2!$J274)*100</f>
        <v>3.0003646127526222</v>
      </c>
      <c r="E274" s="1">
        <f>(Plan2!E274/Plan2!$J274)*100</f>
        <v>0.39649908455427019</v>
      </c>
      <c r="F274" s="1">
        <f>(Plan2!F274/Plan2!$J274)*100</f>
        <v>3.1959220056782209</v>
      </c>
      <c r="G274" s="1">
        <f>(Plan2!G274/Plan2!$J274)*100</f>
        <v>7.6296647492604537</v>
      </c>
      <c r="H274" s="1">
        <f>(Plan2!H274/Plan2!$J274)*100</f>
        <v>3.7424806610167742</v>
      </c>
      <c r="I274" s="1">
        <f>(Plan2!I274/Plan2!$J274)*100</f>
        <v>72.130620972147284</v>
      </c>
      <c r="J274" s="1">
        <f>(Plan2!J274/Plan2!$J274)*100</f>
        <v>100</v>
      </c>
      <c r="K274" s="44"/>
      <c r="L274" s="39"/>
      <c r="M274" s="39"/>
      <c r="N274" s="39"/>
      <c r="O274" s="39"/>
      <c r="P274" s="39"/>
      <c r="Q274" s="39"/>
    </row>
    <row r="275" spans="1:17" x14ac:dyDescent="0.25">
      <c r="A275" s="3">
        <v>44378</v>
      </c>
      <c r="B275" s="1">
        <f>(Plan2!B275/Plan2!$J275)*100</f>
        <v>56.626659330479832</v>
      </c>
      <c r="C275" s="1">
        <f>(Plan2!C275/Plan2!$J275)*100</f>
        <v>6.8632523978899957</v>
      </c>
      <c r="D275" s="1">
        <f>(Plan2!D275/Plan2!$J275)*100</f>
        <v>2.8052780564893829</v>
      </c>
      <c r="E275" s="1">
        <f>(Plan2!E275/Plan2!$J275)*100</f>
        <v>0.41165613050155947</v>
      </c>
      <c r="F275" s="1">
        <f>(Plan2!F275/Plan2!$J275)*100</f>
        <v>4.4052812789231677</v>
      </c>
      <c r="G275" s="1">
        <f>(Plan2!G275/Plan2!$J275)*100</f>
        <v>6.0324058407424612</v>
      </c>
      <c r="H275" s="1">
        <f>(Plan2!H275/Plan2!$J275)*100</f>
        <v>3.0910101881225893</v>
      </c>
      <c r="I275" s="1">
        <f>(Plan2!I275/Plan2!$J275)*100</f>
        <v>68.856894858984788</v>
      </c>
      <c r="J275" s="1">
        <f>(Plan2!J275/Plan2!$J275)*100</f>
        <v>100</v>
      </c>
      <c r="K275" s="44"/>
      <c r="L275" s="39"/>
      <c r="M275" s="39"/>
      <c r="N275" s="39"/>
      <c r="O275" s="39"/>
      <c r="P275" s="39"/>
      <c r="Q275" s="39"/>
    </row>
    <row r="276" spans="1:17" x14ac:dyDescent="0.25">
      <c r="A276" s="3">
        <v>44409</v>
      </c>
      <c r="B276" s="1">
        <f>(Plan2!B276/Plan2!$J276)*100</f>
        <v>50.855005773174931</v>
      </c>
      <c r="C276" s="1">
        <f>(Plan2!C276/Plan2!$J276)*100</f>
        <v>2.5087687816351689</v>
      </c>
      <c r="D276" s="1">
        <f>(Plan2!D276/Plan2!$J276)*100</f>
        <v>2.0992168399948117</v>
      </c>
      <c r="E276" s="1">
        <f>(Plan2!E276/Plan2!$J276)*100</f>
        <v>0.36740156945971186</v>
      </c>
      <c r="F276" s="1">
        <f>(Plan2!F276/Plan2!$J276)*100</f>
        <v>2.5122694506623038</v>
      </c>
      <c r="G276" s="1">
        <f>(Plan2!G276/Plan2!$J276)*100</f>
        <v>6.3146870724034754</v>
      </c>
      <c r="H276" s="1">
        <f>(Plan2!H276/Plan2!$J276)*100</f>
        <v>13.792715225292529</v>
      </c>
      <c r="I276" s="1">
        <f>(Plan2!I276/Plan2!$J276)*100</f>
        <v>73.351393716968644</v>
      </c>
      <c r="J276" s="1">
        <f>(Plan2!J276/Plan2!$J276)*100</f>
        <v>100</v>
      </c>
      <c r="K276" s="44"/>
      <c r="L276" s="39"/>
      <c r="M276" s="39"/>
      <c r="N276" s="39"/>
      <c r="O276" s="39"/>
      <c r="P276" s="39"/>
      <c r="Q276" s="39"/>
    </row>
    <row r="277" spans="1:17" x14ac:dyDescent="0.25">
      <c r="A277" s="3">
        <v>44440</v>
      </c>
      <c r="B277" s="1">
        <f>(Plan2!B277/Plan2!$J277)*100</f>
        <v>59.60693166468949</v>
      </c>
      <c r="C277" s="1">
        <f>(Plan2!C277/Plan2!$J277)*100</f>
        <v>2.6013276738957058</v>
      </c>
      <c r="D277" s="1">
        <f>(Plan2!D277/Plan2!$J277)*100</f>
        <v>3.1218114454797439</v>
      </c>
      <c r="E277" s="1">
        <f>(Plan2!E277/Plan2!$J277)*100</f>
        <v>0.41602055382625069</v>
      </c>
      <c r="F277" s="1">
        <f>(Plan2!F277/Plan2!$J277)*100</f>
        <v>2.690496774300053</v>
      </c>
      <c r="G277" s="1">
        <f>(Plan2!G277/Plan2!$J277)*100</f>
        <v>5.8405991324249475</v>
      </c>
      <c r="H277" s="1">
        <f>(Plan2!H277/Plan2!$J277)*100</f>
        <v>3.3554473791051995</v>
      </c>
      <c r="I277" s="1">
        <f>(Plan2!I277/Plan2!$J277)*100</f>
        <v>71.223079604118112</v>
      </c>
      <c r="J277" s="1">
        <f>(Plan2!J277/Plan2!$J277)*100</f>
        <v>100</v>
      </c>
      <c r="K277" s="44"/>
      <c r="L277" s="39"/>
      <c r="M277" s="39"/>
      <c r="N277" s="39"/>
      <c r="O277" s="39"/>
      <c r="P277" s="39"/>
      <c r="Q277" s="39"/>
    </row>
    <row r="278" spans="1:17" x14ac:dyDescent="0.25">
      <c r="A278" s="3">
        <v>44470</v>
      </c>
      <c r="B278" s="1">
        <f>(Plan2!B278/Plan2!$J278)*100</f>
        <v>58.326337010796777</v>
      </c>
      <c r="C278" s="1">
        <f>(Plan2!C278/Plan2!$J278)*100</f>
        <v>2.4258225487364249</v>
      </c>
      <c r="D278" s="1">
        <f>(Plan2!D278/Plan2!$J278)*100</f>
        <v>3.1439232392003009</v>
      </c>
      <c r="E278" s="1">
        <f>(Plan2!E278/Plan2!$J278)*100</f>
        <v>0.4716845585802214</v>
      </c>
      <c r="F278" s="1">
        <f>(Plan2!F278/Plan2!$J278)*100</f>
        <v>3.6595257162801911</v>
      </c>
      <c r="G278" s="1">
        <f>(Plan2!G278/Plan2!$J278)*100</f>
        <v>6.5200829128636322</v>
      </c>
      <c r="H278" s="1">
        <f>(Plan2!H278/Plan2!$J278)*100</f>
        <v>3.1575002911331009</v>
      </c>
      <c r="I278" s="1">
        <f>(Plan2!I278/Plan2!$J278)*100</f>
        <v>72.11220430277217</v>
      </c>
      <c r="J278" s="1">
        <f>(Plan2!J278/Plan2!$J278)*100</f>
        <v>100</v>
      </c>
      <c r="K278" s="44"/>
      <c r="L278" s="39"/>
      <c r="M278" s="39"/>
      <c r="N278" s="39"/>
      <c r="O278" s="39"/>
      <c r="P278" s="39"/>
      <c r="Q278" s="39"/>
    </row>
    <row r="279" spans="1:17" x14ac:dyDescent="0.25">
      <c r="A279" s="3">
        <v>44501</v>
      </c>
      <c r="B279" s="1">
        <f>(Plan2!B279/Plan2!$J279)*100</f>
        <v>54.178972266359494</v>
      </c>
      <c r="C279" s="1">
        <f>(Plan2!C279/Plan2!$J279)*100</f>
        <v>0.90370773685040096</v>
      </c>
      <c r="D279" s="1">
        <f>(Plan2!D279/Plan2!$J279)*100</f>
        <v>3.4734519397194186</v>
      </c>
      <c r="E279" s="1">
        <f>(Plan2!E279/Plan2!$J279)*100</f>
        <v>0.34408786525358004</v>
      </c>
      <c r="F279" s="1">
        <f>(Plan2!F279/Plan2!$J279)*100</f>
        <v>2.2711535735482831</v>
      </c>
      <c r="G279" s="1">
        <f>(Plan2!G279/Plan2!$J279)*100</f>
        <v>7.2823048483505266</v>
      </c>
      <c r="H279" s="1">
        <f>(Plan2!H279/Plan2!$J279)*100</f>
        <v>14.773536930204735</v>
      </c>
      <c r="I279" s="1">
        <f>(Plan2!I279/Plan2!$J279)*100</f>
        <v>75.049612630831206</v>
      </c>
      <c r="J279" s="1">
        <f>(Plan2!J279/Plan2!$J279)*100</f>
        <v>100</v>
      </c>
      <c r="K279" s="44"/>
      <c r="L279" s="39"/>
      <c r="M279" s="39"/>
      <c r="N279" s="39"/>
      <c r="O279" s="39"/>
      <c r="P279" s="39"/>
      <c r="Q279" s="39"/>
    </row>
    <row r="280" spans="1:17" x14ac:dyDescent="0.25">
      <c r="A280" s="3">
        <v>44531</v>
      </c>
      <c r="B280" s="1">
        <f>(Plan2!B280/Plan2!$J280)*100</f>
        <v>56.303075192690457</v>
      </c>
      <c r="C280" s="1">
        <f>(Plan2!C280/Plan2!$J280)*100</f>
        <v>0.83905471845782176</v>
      </c>
      <c r="D280" s="1">
        <f>(Plan2!D280/Plan2!$J280)*100</f>
        <v>5.6699249153147422</v>
      </c>
      <c r="E280" s="1">
        <f>(Plan2!E280/Plan2!$J280)*100</f>
        <v>0.48461055226456773</v>
      </c>
      <c r="F280" s="1">
        <f>(Plan2!F280/Plan2!$J280)*100</f>
        <v>2.4008373890492138</v>
      </c>
      <c r="G280" s="1">
        <f>(Plan2!G280/Plan2!$J280)*100</f>
        <v>7.7612173373863671</v>
      </c>
      <c r="H280" s="1">
        <f>(Plan2!H280/Plan2!$J280)*100</f>
        <v>2.9088776062838231</v>
      </c>
      <c r="I280" s="1">
        <f>(Plan2!I280/Plan2!$J280)*100</f>
        <v>73.99756173049073</v>
      </c>
      <c r="J280" s="1">
        <f>(Plan2!J280/Plan2!$J280)*100</f>
        <v>100</v>
      </c>
      <c r="K280" s="44"/>
      <c r="L280" s="39"/>
      <c r="M280" s="39"/>
      <c r="N280" s="39"/>
      <c r="O280" s="39"/>
      <c r="P280" s="39"/>
      <c r="Q280" s="39"/>
    </row>
    <row r="281" spans="1:17" x14ac:dyDescent="0.25">
      <c r="A281" s="3">
        <v>44562</v>
      </c>
      <c r="B281" s="1">
        <f>(Plan2!B281/Plan2!$J281)*100</f>
        <v>61.560168643172183</v>
      </c>
      <c r="C281" s="1">
        <f>(Plan2!C281/Plan2!$J281)*100</f>
        <v>1.9377043529596973</v>
      </c>
      <c r="D281" s="1">
        <f>(Plan2!D281/Plan2!$J281)*100</f>
        <v>2.9461642767385769</v>
      </c>
      <c r="E281" s="1">
        <f>(Plan2!E281/Plan2!$J281)*100</f>
        <v>0.29965801599156544</v>
      </c>
      <c r="F281" s="1">
        <f>(Plan2!F281/Plan2!$J281)*100</f>
        <v>2.4752110016948858</v>
      </c>
      <c r="G281" s="1">
        <f>(Plan2!G281/Plan2!$J281)*100</f>
        <v>8.253455153444019</v>
      </c>
      <c r="H281" s="1">
        <f>(Plan2!H281/Plan2!$J281)*100</f>
        <v>3.1023625134663999</v>
      </c>
      <c r="I281" s="1">
        <f>(Plan2!I281/Plan2!$J281)*100</f>
        <v>71.733688671444327</v>
      </c>
      <c r="J281" s="1">
        <f>(Plan2!J281/Plan2!$J281)*100</f>
        <v>100</v>
      </c>
      <c r="K281" s="44"/>
      <c r="L281" s="39"/>
      <c r="M281" s="39"/>
      <c r="N281" s="39"/>
      <c r="O281" s="39"/>
      <c r="P281" s="39"/>
      <c r="Q281" s="39"/>
    </row>
    <row r="282" spans="1:17" x14ac:dyDescent="0.25">
      <c r="A282" s="3">
        <v>44593</v>
      </c>
      <c r="B282" s="1">
        <f>(Plan2!B282/Plan2!$J282)*100</f>
        <v>49.48605621535944</v>
      </c>
      <c r="C282" s="1">
        <f>(Plan2!C282/Plan2!$J282)*100</f>
        <v>1.4096148291740318</v>
      </c>
      <c r="D282" s="1">
        <f>(Plan2!D282/Plan2!$J282)*100</f>
        <v>1.5146794625607842</v>
      </c>
      <c r="E282" s="1">
        <f>(Plan2!E282/Plan2!$J282)*100</f>
        <v>0.2094948022102614</v>
      </c>
      <c r="F282" s="1">
        <f>(Plan2!F282/Plan2!$J282)*100</f>
        <v>2.0032362428833483</v>
      </c>
      <c r="G282" s="1">
        <f>(Plan2!G282/Plan2!$J282)*100</f>
        <v>11.022603457404335</v>
      </c>
      <c r="H282" s="1">
        <f>(Plan2!H282/Plan2!$J282)*100</f>
        <v>17.155744904407229</v>
      </c>
      <c r="I282" s="1">
        <f>(Plan2!I282/Plan2!$J282)*100</f>
        <v>76.487580327135078</v>
      </c>
      <c r="J282" s="1">
        <f>(Plan2!J282/Plan2!$J282)*100</f>
        <v>100</v>
      </c>
      <c r="K282" s="44"/>
      <c r="L282" s="39"/>
      <c r="M282" s="39"/>
      <c r="N282" s="39"/>
      <c r="O282" s="39"/>
      <c r="P282" s="39"/>
      <c r="Q282" s="39"/>
    </row>
    <row r="283" spans="1:17" x14ac:dyDescent="0.25">
      <c r="A283" s="3">
        <v>44621</v>
      </c>
      <c r="B283" s="1">
        <f>(Plan2!B283/Plan2!$J283)*100</f>
        <v>52.882265575448194</v>
      </c>
      <c r="C283" s="1">
        <f>(Plan2!C283/Plan2!$J283)*100</f>
        <v>3.2154008362774391</v>
      </c>
      <c r="D283" s="1">
        <f>(Plan2!D283/Plan2!$J283)*100</f>
        <v>4.4911910687683045</v>
      </c>
      <c r="E283" s="1">
        <f>(Plan2!E283/Plan2!$J283)*100</f>
        <v>0.40030048648890676</v>
      </c>
      <c r="F283" s="1">
        <f>(Plan2!F283/Plan2!$J283)*100</f>
        <v>2.9509921388384304</v>
      </c>
      <c r="G283" s="1">
        <f>(Plan2!G283/Plan2!$J283)*100</f>
        <v>7.0207448404156558</v>
      </c>
      <c r="H283" s="1">
        <f>(Plan2!H283/Plan2!$J283)*100</f>
        <v>3.3295637540812177</v>
      </c>
      <c r="I283" s="1">
        <f>(Plan2!I283/Plan2!$J283)*100</f>
        <v>74.709865207768928</v>
      </c>
      <c r="J283" s="1">
        <f>(Plan2!J283/Plan2!$J283)*100</f>
        <v>100</v>
      </c>
      <c r="K283" s="44"/>
      <c r="L283" s="39"/>
      <c r="M283" s="39"/>
      <c r="N283" s="39"/>
      <c r="O283" s="39"/>
      <c r="P283" s="39"/>
      <c r="Q283" s="39"/>
    </row>
    <row r="284" spans="1:17" x14ac:dyDescent="0.25">
      <c r="A284" s="3">
        <v>44652</v>
      </c>
      <c r="B284" s="1">
        <f>(Plan2!B284/Plan2!$J284)*100</f>
        <v>54.582059669104787</v>
      </c>
      <c r="C284" s="1">
        <f>(Plan2!C284/Plan2!$J284)*100</f>
        <v>9.3904591194651132</v>
      </c>
      <c r="D284" s="1">
        <f>(Plan2!D284/Plan2!$J284)*100</f>
        <v>3.0729448453137911</v>
      </c>
      <c r="E284" s="1">
        <f>(Plan2!E284/Plan2!$J284)*100</f>
        <v>0.35499042842507522</v>
      </c>
      <c r="F284" s="1">
        <f>(Plan2!F284/Plan2!$J284)*100</f>
        <v>4.0356960014759498</v>
      </c>
      <c r="G284" s="1">
        <f>(Plan2!G284/Plan2!$J284)*100</f>
        <v>8.106341432002095</v>
      </c>
      <c r="H284" s="1">
        <f>(Plan2!H284/Plan2!$J284)*100</f>
        <v>2.4523507808220488</v>
      </c>
      <c r="I284" s="1">
        <f>(Plan2!I284/Plan2!$J284)*100</f>
        <v>70.150384690834571</v>
      </c>
      <c r="J284" s="1">
        <f>(Plan2!J284/Plan2!$J284)*100</f>
        <v>100</v>
      </c>
      <c r="K284" s="44"/>
      <c r="L284" s="39"/>
      <c r="M284" s="39"/>
      <c r="N284" s="39"/>
      <c r="O284" s="39"/>
      <c r="P284" s="39"/>
      <c r="Q284" s="39"/>
    </row>
    <row r="285" spans="1:17" x14ac:dyDescent="0.25">
      <c r="A285" s="3">
        <v>44682</v>
      </c>
      <c r="B285" s="1">
        <f>(Plan2!B285/Plan2!$J285)*100</f>
        <v>44.418307980970297</v>
      </c>
      <c r="C285" s="1">
        <f>(Plan2!C285/Plan2!$J285)*100</f>
        <v>3.7336648452313583</v>
      </c>
      <c r="D285" s="1">
        <f>(Plan2!D285/Plan2!$J285)*100</f>
        <v>2.306446662851219</v>
      </c>
      <c r="E285" s="1">
        <f>(Plan2!E285/Plan2!$J285)*100</f>
        <v>0.39715227915771412</v>
      </c>
      <c r="F285" s="1">
        <f>(Plan2!F285/Plan2!$J285)*100</f>
        <v>2.4842803021801094</v>
      </c>
      <c r="G285" s="1">
        <f>(Plan2!G285/Plan2!$J285)*100</f>
        <v>6.9676891340906959</v>
      </c>
      <c r="H285" s="1">
        <f>(Plan2!H285/Plan2!$J285)*100</f>
        <v>11.735625261034288</v>
      </c>
      <c r="I285" s="1">
        <f>(Plan2!I285/Plan2!$J285)*100</f>
        <v>78.06439503887421</v>
      </c>
      <c r="J285" s="1">
        <f>(Plan2!J285/Plan2!$J285)*100</f>
        <v>100</v>
      </c>
      <c r="K285" s="44"/>
      <c r="L285" s="39"/>
      <c r="M285" s="39"/>
      <c r="N285" s="39"/>
      <c r="O285" s="39"/>
      <c r="P285" s="39"/>
      <c r="Q285" s="39"/>
    </row>
    <row r="286" spans="1:17" x14ac:dyDescent="0.25">
      <c r="A286" s="3">
        <v>44713</v>
      </c>
      <c r="B286" s="1">
        <f>(Plan2!B286/Plan2!$J286)*100</f>
        <v>55.119802024393707</v>
      </c>
      <c r="C286" s="1">
        <f>(Plan2!C286/Plan2!$J286)*100</f>
        <v>4.0227589291847305</v>
      </c>
      <c r="D286" s="1">
        <f>(Plan2!D286/Plan2!$J286)*100</f>
        <v>2.8746574633802444</v>
      </c>
      <c r="E286" s="1">
        <f>(Plan2!E286/Plan2!$J286)*100</f>
        <v>0.46514557675514639</v>
      </c>
      <c r="F286" s="1">
        <f>(Plan2!F286/Plan2!$J286)*100</f>
        <v>2.8839437469930593</v>
      </c>
      <c r="G286" s="1">
        <f>(Plan2!G286/Plan2!$J286)*100</f>
        <v>8.1948488849596899</v>
      </c>
      <c r="H286" s="1">
        <f>(Plan2!H286/Plan2!$J286)*100</f>
        <v>2.2778693831096328</v>
      </c>
      <c r="I286" s="1">
        <f>(Plan2!I286/Plan2!$J286)*100</f>
        <v>73.28662949295294</v>
      </c>
      <c r="J286" s="1">
        <f>(Plan2!J286/Plan2!$J286)*100</f>
        <v>100</v>
      </c>
      <c r="K286" s="44"/>
      <c r="L286" s="39"/>
      <c r="M286" s="39"/>
      <c r="N286" s="39"/>
      <c r="O286" s="39"/>
      <c r="P286" s="39"/>
      <c r="Q286" s="39"/>
    </row>
    <row r="287" spans="1:17" x14ac:dyDescent="0.25">
      <c r="A287" s="3">
        <v>44743</v>
      </c>
      <c r="B287" s="1">
        <f>(Plan2!B287/Plan2!$J287)*100</f>
        <v>57.276218562930957</v>
      </c>
      <c r="C287" s="1">
        <f>(Plan2!C287/Plan2!$J287)*100</f>
        <v>4.3078583500475691</v>
      </c>
      <c r="D287" s="1">
        <f>(Plan2!D287/Plan2!$J287)*100</f>
        <v>3.2559739589389922</v>
      </c>
      <c r="E287" s="1">
        <f>(Plan2!E287/Plan2!$J287)*100</f>
        <v>0.48283274323026454</v>
      </c>
      <c r="F287" s="1">
        <f>(Plan2!F287/Plan2!$J287)*100</f>
        <v>4.1772015170589949</v>
      </c>
      <c r="G287" s="1">
        <f>(Plan2!G287/Plan2!$J287)*100</f>
        <v>7.9021027733859688</v>
      </c>
      <c r="H287" s="1">
        <f>(Plan2!H287/Plan2!$J287)*100</f>
        <v>2.5778018395134756</v>
      </c>
      <c r="I287" s="1">
        <f>(Plan2!I287/Plan2!$J287)*100</f>
        <v>72.182969847420964</v>
      </c>
      <c r="J287" s="1">
        <f>(Plan2!J287/Plan2!$J287)*100</f>
        <v>100</v>
      </c>
      <c r="K287" s="44"/>
      <c r="L287" s="39"/>
      <c r="M287" s="39"/>
      <c r="N287" s="39"/>
      <c r="O287" s="39"/>
      <c r="P287" s="39"/>
      <c r="Q287" s="39"/>
    </row>
    <row r="288" spans="1:17" x14ac:dyDescent="0.25">
      <c r="A288" s="3">
        <v>44774</v>
      </c>
      <c r="B288" s="1">
        <f>(Plan2!B288/Plan2!$J288)*100</f>
        <v>46.486550765758764</v>
      </c>
      <c r="C288" s="1">
        <f>(Plan2!C288/Plan2!$J288)*100</f>
        <v>2.18434546607461</v>
      </c>
      <c r="D288" s="1">
        <f>(Plan2!D288/Plan2!$J288)*100</f>
        <v>3.2445643217229558</v>
      </c>
      <c r="E288" s="1">
        <f>(Plan2!E288/Plan2!$J288)*100</f>
        <v>0.59036674104950615</v>
      </c>
      <c r="F288" s="1">
        <f>(Plan2!F288/Plan2!$J288)*100</f>
        <v>2.7004172174251733</v>
      </c>
      <c r="G288" s="1">
        <f>(Plan2!G288/Plan2!$J288)*100</f>
        <v>8.2885934177791132</v>
      </c>
      <c r="H288" s="1">
        <f>(Plan2!H288/Plan2!$J288)*100</f>
        <v>11.372266198452756</v>
      </c>
      <c r="I288" s="1">
        <f>(Plan2!I288/Plan2!$J288)*100</f>
        <v>77.814857546918773</v>
      </c>
      <c r="J288" s="1">
        <f>(Plan2!J288/Plan2!$J288)*100</f>
        <v>100</v>
      </c>
      <c r="K288" s="44"/>
      <c r="L288" s="39"/>
      <c r="M288" s="39"/>
      <c r="N288" s="39"/>
      <c r="O288" s="39"/>
      <c r="P288" s="39"/>
      <c r="Q288" s="39"/>
    </row>
    <row r="289" spans="1:17" x14ac:dyDescent="0.25">
      <c r="A289" s="3">
        <v>44805</v>
      </c>
      <c r="B289" s="1">
        <f>(Plan2!B289/Plan2!$J289)*100</f>
        <v>56.760835863879556</v>
      </c>
      <c r="C289" s="1">
        <f>(Plan2!C289/Plan2!$J289)*100</f>
        <v>1.727451791346855</v>
      </c>
      <c r="D289" s="1">
        <f>(Plan2!D289/Plan2!$J289)*100</f>
        <v>3.5438879363447002</v>
      </c>
      <c r="E289" s="1">
        <f>(Plan2!E289/Plan2!$J289)*100</f>
        <v>0.49925355743388311</v>
      </c>
      <c r="F289" s="1">
        <f>(Plan2!F289/Plan2!$J289)*100</f>
        <v>3.0904153636340754</v>
      </c>
      <c r="G289" s="1">
        <f>(Plan2!G289/Plan2!$J289)*100</f>
        <v>8.3547499951216864</v>
      </c>
      <c r="H289" s="1">
        <f>(Plan2!H289/Plan2!$J289)*100</f>
        <v>1.8254376004375863</v>
      </c>
      <c r="I289" s="1">
        <f>(Plan2!I289/Plan2!$J289)*100</f>
        <v>73.92291612401911</v>
      </c>
      <c r="J289" s="1">
        <f>(Plan2!J289/Plan2!$J289)*100</f>
        <v>100</v>
      </c>
      <c r="K289" s="44"/>
      <c r="L289" s="39"/>
      <c r="M289" s="39"/>
      <c r="N289" s="39"/>
      <c r="O289" s="39"/>
      <c r="P289" s="39"/>
      <c r="Q289" s="39"/>
    </row>
    <row r="290" spans="1:17" x14ac:dyDescent="0.25">
      <c r="A290" s="3">
        <v>44835</v>
      </c>
      <c r="B290" s="1">
        <f>(Plan2!B290/Plan2!$J290)*100</f>
        <v>57.073296690259724</v>
      </c>
      <c r="C290" s="1">
        <f>(Plan2!C290/Plan2!$J290)*100</f>
        <v>1.2269216423399585</v>
      </c>
      <c r="D290" s="1">
        <f>(Plan2!D290/Plan2!$J290)*100</f>
        <v>3.4324857284209789</v>
      </c>
      <c r="E290" s="1">
        <f>(Plan2!E290/Plan2!$J290)*100</f>
        <v>0.5069448614311165</v>
      </c>
      <c r="F290" s="1">
        <f>(Plan2!F290/Plan2!$J290)*100</f>
        <v>2.6570352801656467</v>
      </c>
      <c r="G290" s="1">
        <f>(Plan2!G290/Plan2!$J290)*100</f>
        <v>8.2303179264821686</v>
      </c>
      <c r="H290" s="1">
        <f>(Plan2!H290/Plan2!$J290)*100</f>
        <v>2.5281459527610619</v>
      </c>
      <c r="I290" s="1">
        <f>(Plan2!I290/Plan2!$J290)*100</f>
        <v>73.962134394394837</v>
      </c>
      <c r="J290" s="1">
        <f>(Plan2!J290/Plan2!$J290)*100</f>
        <v>100</v>
      </c>
      <c r="K290" s="44"/>
      <c r="L290" s="39"/>
      <c r="M290" s="39"/>
      <c r="N290" s="39"/>
      <c r="O290" s="39"/>
      <c r="P290" s="39"/>
      <c r="Q290" s="39"/>
    </row>
    <row r="291" spans="1:17" x14ac:dyDescent="0.25">
      <c r="A291" s="3">
        <v>44866</v>
      </c>
      <c r="B291" s="1">
        <f>(Plan2!B291/Plan2!$J291)*100</f>
        <v>51.956423152633256</v>
      </c>
      <c r="C291" s="1">
        <f>(Plan2!C291/Plan2!$J291)*100</f>
        <v>0.79293912496525187</v>
      </c>
      <c r="D291" s="1">
        <f>(Plan2!D291/Plan2!$J291)*100</f>
        <v>3.0021939363101531</v>
      </c>
      <c r="E291" s="1">
        <f>(Plan2!E291/Plan2!$J291)*100</f>
        <v>0.4635063528359889</v>
      </c>
      <c r="F291" s="1">
        <f>(Plan2!F291/Plan2!$J291)*100</f>
        <v>2.2456701033186031</v>
      </c>
      <c r="G291" s="1">
        <f>(Plan2!G291/Plan2!$J291)*100</f>
        <v>9.5210302414052421</v>
      </c>
      <c r="H291" s="1">
        <f>(Plan2!H291/Plan2!$J291)*100</f>
        <v>5.9467629810590106</v>
      </c>
      <c r="I291" s="1">
        <f>(Plan2!I291/Plan2!$J291)*100</f>
        <v>76.236354675070771</v>
      </c>
      <c r="J291" s="1">
        <f>(Plan2!J291/Plan2!$J291)*100</f>
        <v>100</v>
      </c>
      <c r="K291" s="44"/>
      <c r="L291" s="39"/>
      <c r="M291" s="39"/>
      <c r="N291" s="39"/>
      <c r="O291" s="39"/>
      <c r="P291" s="39"/>
      <c r="Q291" s="39"/>
    </row>
    <row r="292" spans="1:17" x14ac:dyDescent="0.25">
      <c r="A292" s="3">
        <v>44896</v>
      </c>
      <c r="B292" s="1">
        <f>(Plan2!B292/Plan2!$J292)*100</f>
        <v>51.163734811359475</v>
      </c>
      <c r="C292" s="1">
        <f>(Plan2!C292/Plan2!$J292)*100</f>
        <v>0.88508212704366507</v>
      </c>
      <c r="D292" s="1">
        <f>(Plan2!D292/Plan2!$J292)*100</f>
        <v>7.9243219546355164</v>
      </c>
      <c r="E292" s="1">
        <f>(Plan2!E292/Plan2!$J292)*100</f>
        <v>0.55212525258150968</v>
      </c>
      <c r="F292" s="1">
        <f>(Plan2!F292/Plan2!$J292)*100</f>
        <v>2.2782474626444285</v>
      </c>
      <c r="G292" s="1">
        <f>(Plan2!G292/Plan2!$J292)*100</f>
        <v>9.9833359030272675</v>
      </c>
      <c r="H292" s="1">
        <f>(Plan2!H292/Plan2!$J292)*100</f>
        <v>2.0412319201815219</v>
      </c>
      <c r="I292" s="1">
        <f>(Plan2!I292/Plan2!$J292)*100</f>
        <v>76.310756638712292</v>
      </c>
      <c r="J292" s="1">
        <f>(Plan2!J292/Plan2!$J292)*100</f>
        <v>100</v>
      </c>
      <c r="K292" s="44"/>
      <c r="L292" s="39"/>
      <c r="M292" s="39"/>
      <c r="N292" s="39"/>
      <c r="O292" s="39"/>
      <c r="P292" s="39"/>
      <c r="Q292" s="39"/>
    </row>
    <row r="293" spans="1:17" x14ac:dyDescent="0.25">
      <c r="A293" s="3">
        <v>44957</v>
      </c>
      <c r="B293" s="1">
        <f>(Plan2!B293/Plan2!$J293)*100</f>
        <v>60.591920967387935</v>
      </c>
      <c r="C293" s="1">
        <f>(Plan2!C293/Plan2!$J293)*100</f>
        <v>2.3491790190204282</v>
      </c>
      <c r="D293" s="1">
        <f>(Plan2!D293/Plan2!$J293)*100</f>
        <v>3.23755854960983</v>
      </c>
      <c r="E293" s="1">
        <f>(Plan2!E293/Plan2!$J293)*100</f>
        <v>0.62722825183498621</v>
      </c>
      <c r="F293" s="1">
        <f>(Plan2!F293/Plan2!$J293)*100</f>
        <v>2.8677483068704936</v>
      </c>
      <c r="G293" s="1">
        <f>(Plan2!G293/Plan2!$J293)*100</f>
        <v>9.5714819099706716</v>
      </c>
      <c r="H293" s="1">
        <f>(Plan2!H293/Plan2!$J293)*100</f>
        <v>1.8648146780357588</v>
      </c>
      <c r="I293" s="1">
        <f>(Plan2!I293/Plan2!$J293)*100</f>
        <v>71.768492127452603</v>
      </c>
      <c r="J293" s="1">
        <f>(Plan2!J293/Plan2!$J293)*100</f>
        <v>100</v>
      </c>
      <c r="K293" s="44"/>
      <c r="L293" s="39"/>
      <c r="M293" s="39"/>
      <c r="N293" s="39"/>
      <c r="O293" s="39"/>
      <c r="P293" s="39"/>
      <c r="Q293" s="39"/>
    </row>
    <row r="294" spans="1:17" x14ac:dyDescent="0.25">
      <c r="A294" s="3">
        <v>44985</v>
      </c>
      <c r="B294" s="1">
        <f>(Plan2!B294/Plan2!$J294)*100</f>
        <v>53.207494224247654</v>
      </c>
      <c r="C294" s="1">
        <f>(Plan2!C294/Plan2!$J294)*100</f>
        <v>1.9027576657186649</v>
      </c>
      <c r="D294" s="1">
        <f>(Plan2!D294/Plan2!$J294)*100</f>
        <v>3.0919696026135828</v>
      </c>
      <c r="E294" s="1">
        <f>(Plan2!E294/Plan2!$J294)*100</f>
        <v>0.47573774824698145</v>
      </c>
      <c r="F294" s="1">
        <f>(Plan2!F294/Plan2!$J294)*100</f>
        <v>2.4307646307171922</v>
      </c>
      <c r="G294" s="1">
        <f>(Plan2!G294/Plan2!$J294)*100</f>
        <v>13.824416557936251</v>
      </c>
      <c r="H294" s="1">
        <f>(Plan2!H294/Plan2!$J294)*100</f>
        <v>5.8387767935446888</v>
      </c>
      <c r="I294" s="1">
        <f>(Plan2!I294/Plan2!$J294)*100</f>
        <v>74.23300970159265</v>
      </c>
      <c r="J294" s="1">
        <f>(Plan2!J294/Plan2!$J294)*100</f>
        <v>100</v>
      </c>
      <c r="K294" s="44"/>
      <c r="L294" s="39"/>
      <c r="M294" s="39"/>
      <c r="N294" s="39"/>
      <c r="O294" s="39"/>
      <c r="P294" s="39"/>
      <c r="Q294" s="39"/>
    </row>
    <row r="295" spans="1:17" x14ac:dyDescent="0.25">
      <c r="A295" s="3">
        <v>45016</v>
      </c>
      <c r="B295" s="19">
        <f>(Plan2!B295/Plan2!$J295)*100</f>
        <v>53.158822616951596</v>
      </c>
      <c r="C295" s="19">
        <f>(Plan2!C295/Plan2!$J295)*100</f>
        <v>3.5600179584329275</v>
      </c>
      <c r="D295" s="19">
        <f>(Plan2!D295/Plan2!$J295)*100</f>
        <v>3.8953733884297375</v>
      </c>
      <c r="E295" s="19">
        <f>(Plan2!E295/Plan2!$J295)*100</f>
        <v>0.67466911372255367</v>
      </c>
      <c r="F295" s="19">
        <f>(Plan2!F295/Plan2!$J295)*100</f>
        <v>3.4571994943970239</v>
      </c>
      <c r="G295" s="19">
        <f>(Plan2!G295/Plan2!$J295)*100</f>
        <v>8.7220936102540101</v>
      </c>
      <c r="H295" s="19">
        <f>(Plan2!H295/Plan2!$J295)*100</f>
        <v>2.2642135203645246</v>
      </c>
      <c r="I295" s="19">
        <f>(Plan2!I295/Plan2!$J295)*100</f>
        <v>72.927456371282162</v>
      </c>
      <c r="J295" s="19">
        <f>(Plan2!J295/Plan2!$J295)*100</f>
        <v>100</v>
      </c>
      <c r="K295" s="1"/>
      <c r="L295" s="1"/>
      <c r="M295" s="1"/>
      <c r="N295" s="1"/>
    </row>
    <row r="296" spans="1:17" x14ac:dyDescent="0.25">
      <c r="A296" s="3">
        <v>45046</v>
      </c>
      <c r="B296" s="19">
        <f>(Plan2!B296/Plan2!$J296)*100</f>
        <v>51.554905130795639</v>
      </c>
      <c r="C296" s="19">
        <f>(Plan2!C296/Plan2!$J296)*100</f>
        <v>11.365366959564689</v>
      </c>
      <c r="D296" s="19">
        <f>(Plan2!D296/Plan2!$J296)*100</f>
        <v>2.9336414252222376</v>
      </c>
      <c r="E296" s="19">
        <f>(Plan2!E296/Plan2!$J296)*100</f>
        <v>0.34907295511494507</v>
      </c>
      <c r="F296" s="19">
        <f>(Plan2!F296/Plan2!$J296)*100</f>
        <v>3.5342583247915429</v>
      </c>
      <c r="G296" s="19">
        <f>(Plan2!G296/Plan2!$J296)*100</f>
        <v>7.6797977029272007</v>
      </c>
      <c r="H296" s="19">
        <f>(Plan2!H296/Plan2!$J296)*100</f>
        <v>1.6496490039496801</v>
      </c>
      <c r="I296" s="19">
        <f>(Plan2!I296/Plan2!$J296)*100</f>
        <v>70.372396012979749</v>
      </c>
      <c r="J296" s="19">
        <f>(Plan2!J296/Plan2!$J296)*100</f>
        <v>100</v>
      </c>
      <c r="K296" s="1"/>
      <c r="L296" s="1"/>
      <c r="M296" s="1"/>
      <c r="N296" s="1"/>
    </row>
    <row r="297" spans="1:17" x14ac:dyDescent="0.25">
      <c r="A297" s="3">
        <v>45077</v>
      </c>
      <c r="B297" s="19">
        <f>(Plan2!B297/Plan2!$J297)*100</f>
        <v>48.713603153101452</v>
      </c>
      <c r="C297" s="19">
        <f>(Plan2!C297/Plan2!$J297)*100</f>
        <v>3.9881878003268798</v>
      </c>
      <c r="D297" s="19">
        <f>(Plan2!D297/Plan2!$J297)*100</f>
        <v>3.1989227812764698</v>
      </c>
      <c r="E297" s="19">
        <f>(Plan2!E297/Plan2!$J297)*100</f>
        <v>0.49016006339296248</v>
      </c>
      <c r="F297" s="19">
        <f>(Plan2!F297/Plan2!$J297)*100</f>
        <v>2.8298889877050373</v>
      </c>
      <c r="G297" s="19">
        <f>(Plan2!G297/Plan2!$J297)*100</f>
        <v>8.8415315983746847</v>
      </c>
      <c r="H297" s="19">
        <f>(Plan2!H297/Plan2!$J297)*100</f>
        <v>5.5878384739796827</v>
      </c>
      <c r="I297" s="19">
        <f>(Plan2!I297/Plan2!$J297)*100</f>
        <v>75.768708552656136</v>
      </c>
      <c r="J297" s="19">
        <f>(Plan2!J297/Plan2!$J297)*100</f>
        <v>100</v>
      </c>
      <c r="K297" s="1"/>
      <c r="L297" s="1"/>
      <c r="M297" s="1"/>
      <c r="N297" s="1"/>
    </row>
    <row r="298" spans="1:17" x14ac:dyDescent="0.25">
      <c r="A298" s="3">
        <v>45107</v>
      </c>
      <c r="B298" s="19">
        <f>(Plan2!B298/Plan2!$J298)*100</f>
        <v>57.725339465123895</v>
      </c>
      <c r="C298" s="19">
        <f>(Plan2!C298/Plan2!$J298)*100</f>
        <v>3.7207306643406284</v>
      </c>
      <c r="D298" s="19">
        <f>(Plan2!D298/Plan2!$J298)*100</f>
        <v>3.5050844669617671</v>
      </c>
      <c r="E298" s="19">
        <f>(Plan2!E298/Plan2!$J298)*100</f>
        <v>0.58473938430811889</v>
      </c>
      <c r="F298" s="19">
        <f>(Plan2!F298/Plan2!$J298)*100</f>
        <v>2.9906247650258657</v>
      </c>
      <c r="G298" s="19">
        <f>(Plan2!G298/Plan2!$J298)*100</f>
        <v>9.681335252391273</v>
      </c>
      <c r="H298" s="19">
        <f>(Plan2!H298/Plan2!$J298)*100</f>
        <v>2.1626801999408314</v>
      </c>
      <c r="I298" s="19">
        <f>(Plan2!I298/Plan2!$J298)*100</f>
        <v>71.975146418501168</v>
      </c>
      <c r="J298" s="19">
        <f>(Plan2!J298/Plan2!$J298)*100</f>
        <v>100</v>
      </c>
      <c r="K298" s="1"/>
      <c r="L298" s="1"/>
      <c r="M298" s="1"/>
      <c r="N298" s="1"/>
    </row>
    <row r="299" spans="1:17" x14ac:dyDescent="0.25">
      <c r="A299" s="3">
        <v>45108</v>
      </c>
      <c r="B299" s="19">
        <f>(Plan2!B299/Plan2!$J299)*100</f>
        <v>46.246286876029693</v>
      </c>
      <c r="C299" s="19">
        <f>(Plan2!C299/Plan2!$J299)*100</f>
        <v>2.7451520751715441</v>
      </c>
      <c r="D299" s="19">
        <f>(Plan2!D299/Plan2!$J299)*100</f>
        <v>3.0161764683437973</v>
      </c>
      <c r="E299" s="19">
        <f>(Plan2!E299/Plan2!$J299)*100</f>
        <v>0.37862871307729884</v>
      </c>
      <c r="F299" s="19">
        <f>(Plan2!F299/Plan2!$J299)*100</f>
        <v>2.4492715016252902</v>
      </c>
      <c r="G299" s="19">
        <f>(Plan2!G299/Plan2!$J299)*100</f>
        <v>5.7392293645225241</v>
      </c>
      <c r="H299" s="19">
        <f>(Plan2!H299/Plan2!$J299)*100</f>
        <v>1.5205097552414693</v>
      </c>
      <c r="I299" s="19">
        <f>(Plan2!I299/Plan2!$J299)*100</f>
        <v>78.051985064993772</v>
      </c>
      <c r="J299" s="19">
        <f>(Plan2!J299/Plan2!$J299)*100</f>
        <v>100</v>
      </c>
      <c r="K299" s="1"/>
      <c r="L299" s="1"/>
      <c r="M299" s="1"/>
      <c r="N299" s="1"/>
    </row>
    <row r="300" spans="1:17" x14ac:dyDescent="0.25">
      <c r="A300" s="3">
        <v>45139</v>
      </c>
      <c r="B300" s="19">
        <f>(Plan2!B300/Plan2!$J300)*100</f>
        <v>50.111065858865757</v>
      </c>
      <c r="C300" s="19">
        <f>(Plan2!C300/Plan2!$J300)*100</f>
        <v>2.5649523025345209</v>
      </c>
      <c r="D300" s="19">
        <f>(Plan2!D300/Plan2!$J300)*100</f>
        <v>3.1765777851482038</v>
      </c>
      <c r="E300" s="19">
        <f>(Plan2!E300/Plan2!$J300)*100</f>
        <v>0.46490026045437444</v>
      </c>
      <c r="F300" s="19">
        <f>(Plan2!F300/Plan2!$J300)*100</f>
        <v>2.5597633395015968</v>
      </c>
      <c r="G300" s="19">
        <f>(Plan2!G300/Plan2!$J300)*100</f>
        <v>6.6163455899729051</v>
      </c>
      <c r="H300" s="19">
        <f>(Plan2!H300/Plan2!$J300)*100</f>
        <v>6.7694011391694797</v>
      </c>
      <c r="I300" s="19">
        <f>(Plan2!I300/Plan2!$J300)*100</f>
        <v>76.321973854761296</v>
      </c>
      <c r="J300" s="19">
        <f>(Plan2!J300/Plan2!$J300)*100</f>
        <v>100</v>
      </c>
      <c r="K300" s="1"/>
      <c r="L300" s="1"/>
      <c r="M300" s="1"/>
      <c r="N300" s="1"/>
    </row>
    <row r="301" spans="1:17" x14ac:dyDescent="0.25">
      <c r="A301" s="3">
        <v>45170</v>
      </c>
      <c r="B301" s="19">
        <f>(Plan2!B301/Plan2!$J301)*100</f>
        <v>53.392877218174895</v>
      </c>
      <c r="C301" s="19">
        <f>(Plan2!C301/Plan2!$J301)*100</f>
        <v>2.2311676075284042</v>
      </c>
      <c r="D301" s="19">
        <f>(Plan2!D301/Plan2!$J301)*100</f>
        <v>3.3602621118860769</v>
      </c>
      <c r="E301" s="19">
        <f>(Plan2!E301/Plan2!$J301)*100</f>
        <v>0.48809636167487391</v>
      </c>
      <c r="F301" s="19">
        <f>(Plan2!F301/Plan2!$J301)*100</f>
        <v>3.4296294421673057</v>
      </c>
      <c r="G301" s="19">
        <f>(Plan2!G301/Plan2!$J301)*100</f>
        <v>6.3434236958536063</v>
      </c>
      <c r="H301" s="19">
        <f>(Plan2!H301/Plan2!$J301)*100</f>
        <v>2.0080300789156054</v>
      </c>
      <c r="I301" s="19">
        <f>(Plan2!I301/Plan2!$J301)*100</f>
        <v>74.920521232997828</v>
      </c>
      <c r="J301" s="19">
        <f>(Plan2!J301/Plan2!$J301)*100</f>
        <v>100</v>
      </c>
      <c r="K301" s="1"/>
      <c r="L301" s="1"/>
      <c r="M301" s="1"/>
      <c r="N301" s="1"/>
    </row>
    <row r="302" spans="1:17" x14ac:dyDescent="0.25">
      <c r="A302" s="3">
        <v>45200</v>
      </c>
      <c r="B302" s="19">
        <f>(Plan2!B302/Plan2!$J302)*100</f>
        <v>54.638629922673999</v>
      </c>
      <c r="C302" s="19">
        <f>(Plan2!C302/Plan2!$J302)*100</f>
        <v>2.42566334378634</v>
      </c>
      <c r="D302" s="19">
        <f>(Plan2!D302/Plan2!$J302)*100</f>
        <v>3.3938524598368103</v>
      </c>
      <c r="E302" s="19">
        <f>(Plan2!E302/Plan2!$J302)*100</f>
        <v>0.4400045346340864</v>
      </c>
      <c r="F302" s="19">
        <f>(Plan2!F302/Plan2!$J302)*100</f>
        <v>4.398714889953256</v>
      </c>
      <c r="G302" s="19">
        <f>(Plan2!G302/Plan2!$J302)*100</f>
        <v>7.3048049049345369</v>
      </c>
      <c r="H302" s="19">
        <f>(Plan2!H302/Plan2!$J302)*100</f>
        <v>2.5636535785279277</v>
      </c>
      <c r="I302" s="19">
        <f>(Plan2!I302/Plan2!$J302)*100</f>
        <v>73.676460916501071</v>
      </c>
      <c r="J302" s="19">
        <f>(Plan2!J302/Plan2!$J302)*100</f>
        <v>100</v>
      </c>
      <c r="K302" s="1"/>
      <c r="L302" s="1"/>
      <c r="M302" s="1"/>
      <c r="N302" s="1"/>
    </row>
    <row r="303" spans="1:17" x14ac:dyDescent="0.25">
      <c r="A303" s="3">
        <v>45231</v>
      </c>
      <c r="B303" s="19">
        <f>(Plan2!B303/Plan2!$J303)*100</f>
        <v>48.928747111563069</v>
      </c>
      <c r="C303" s="19">
        <f>(Plan2!C303/Plan2!$J303)*100</f>
        <v>0.98703979790578067</v>
      </c>
      <c r="D303" s="19">
        <f>(Plan2!D303/Plan2!$J303)*100</f>
        <v>3.4485791609729248</v>
      </c>
      <c r="E303" s="19">
        <f>(Plan2!E303/Plan2!$J303)*100</f>
        <v>0.46644707493854837</v>
      </c>
      <c r="F303" s="19">
        <f>(Plan2!F303/Plan2!$J303)*100</f>
        <v>2.4606614973819396</v>
      </c>
      <c r="G303" s="19">
        <f>(Plan2!G303/Plan2!$J303)*100</f>
        <v>8.2646688040004435</v>
      </c>
      <c r="H303" s="19">
        <f>(Plan2!H303/Plan2!$J303)*100</f>
        <v>10.20079076949968</v>
      </c>
      <c r="I303" s="19">
        <f>(Plan2!I303/Plan2!$J303)*100</f>
        <v>75.135783703658831</v>
      </c>
      <c r="J303" s="19">
        <f>(Plan2!J303/Plan2!$J303)*100</f>
        <v>100</v>
      </c>
      <c r="K303" s="1"/>
      <c r="L303" s="1"/>
      <c r="M303" s="1"/>
      <c r="N303" s="1"/>
    </row>
    <row r="304" spans="1:17" x14ac:dyDescent="0.25">
      <c r="A304" s="3">
        <v>45261</v>
      </c>
      <c r="B304" s="19">
        <f>(Plan2!B304/Plan2!$J304)*100</f>
        <v>50.039576652104536</v>
      </c>
      <c r="C304" s="19">
        <f>(Plan2!C304/Plan2!$J304)*100</f>
        <v>0.78493621441408035</v>
      </c>
      <c r="D304" s="19">
        <f>(Plan2!D304/Plan2!$J304)*100</f>
        <v>6.5257343237528094</v>
      </c>
      <c r="E304" s="19">
        <f>(Plan2!E304/Plan2!$J304)*100</f>
        <v>0.40234168818872224</v>
      </c>
      <c r="F304" s="19">
        <f>(Plan2!F304/Plan2!$J304)*100</f>
        <v>2.0621695486538889</v>
      </c>
      <c r="G304" s="19">
        <f>(Plan2!G304/Plan2!$J304)*100</f>
        <v>8.8563071400581403</v>
      </c>
      <c r="H304" s="19">
        <f>(Plan2!H304/Plan2!$J304)*100</f>
        <v>1.915582759812364</v>
      </c>
      <c r="I304" s="19">
        <f>(Plan2!I304/Plan2!$J304)*100</f>
        <v>74.415159494207188</v>
      </c>
      <c r="J304" s="19">
        <f>(Plan2!J304/Plan2!$J304)*100</f>
        <v>100</v>
      </c>
      <c r="K304" s="1"/>
      <c r="L304" s="1"/>
      <c r="M304" s="1"/>
      <c r="N304" s="1"/>
    </row>
    <row r="305" spans="1:14" x14ac:dyDescent="0.25">
      <c r="A305" s="3">
        <v>45292</v>
      </c>
      <c r="B305" s="19">
        <f>(Plan2!B305/Plan2!$J305)*100</f>
        <v>61.661367940531051</v>
      </c>
      <c r="C305" s="19">
        <f>(Plan2!C305/Plan2!$J305)*100</f>
        <v>2.3269923492154851</v>
      </c>
      <c r="D305" s="19">
        <f>(Plan2!D305/Plan2!$J305)*100</f>
        <v>3.2931868319639133</v>
      </c>
      <c r="E305" s="19">
        <f>(Plan2!E305/Plan2!$J305)*100</f>
        <v>0.51701936971411078</v>
      </c>
      <c r="F305" s="19">
        <f>(Plan2!F305/Plan2!$J305)*100</f>
        <v>2.3164694407426007</v>
      </c>
      <c r="G305" s="19">
        <f>(Plan2!G305/Plan2!$J305)*100</f>
        <v>8.5469684984195968</v>
      </c>
      <c r="H305" s="19">
        <f>(Plan2!H305/Plan2!$J305)*100</f>
        <v>1.6975060263975499</v>
      </c>
      <c r="I305" s="19">
        <f>(Plan2!I305/Plan2!$J305)*100</f>
        <v>71.473831372421188</v>
      </c>
      <c r="J305" s="19">
        <f>(Plan2!J305/Plan2!$J305)*100</f>
        <v>100</v>
      </c>
      <c r="K305" s="1"/>
      <c r="L305" s="1"/>
      <c r="M305" s="1"/>
      <c r="N305" s="1"/>
    </row>
    <row r="306" spans="1:14" x14ac:dyDescent="0.25">
      <c r="A306" s="3">
        <v>45323</v>
      </c>
      <c r="B306" s="19">
        <f>(Plan2!B306/Plan2!$J306)*100</f>
        <v>51.60707039177295</v>
      </c>
      <c r="C306" s="19">
        <f>(Plan2!C306/Plan2!$J306)*100</f>
        <v>1.8971707953337</v>
      </c>
      <c r="D306" s="19">
        <f>(Plan2!D306/Plan2!$J306)*100</f>
        <v>3.0638423949163327</v>
      </c>
      <c r="E306" s="19">
        <f>(Plan2!E306/Plan2!$J306)*100</f>
        <v>0.58319820072309869</v>
      </c>
      <c r="F306" s="19">
        <f>(Plan2!F306/Plan2!$J306)*100</f>
        <v>2.0278408697731543</v>
      </c>
      <c r="G306" s="19">
        <f>(Plan2!G306/Plan2!$J306)*100</f>
        <v>11.665832972925328</v>
      </c>
      <c r="H306" s="19">
        <f>(Plan2!H306/Plan2!$J306)*100</f>
        <v>8.6692610894297619</v>
      </c>
      <c r="I306" s="19">
        <f>(Plan2!I306/Plan2!$J306)*100</f>
        <v>75.124820324955436</v>
      </c>
      <c r="J306" s="19">
        <f>(Plan2!J306/Plan2!$J306)*100</f>
        <v>100</v>
      </c>
      <c r="K306" s="1"/>
      <c r="L306" s="1"/>
      <c r="M306" s="1"/>
      <c r="N306" s="1"/>
    </row>
    <row r="307" spans="1:14" x14ac:dyDescent="0.25">
      <c r="A307" s="7">
        <v>45352</v>
      </c>
      <c r="B307" s="50">
        <f>(Plan2!B307/Plan2!$J307)*100</f>
        <v>53.620401687194942</v>
      </c>
      <c r="C307" s="50">
        <f>(Plan2!C307/Plan2!$J307)*100</f>
        <v>3.29735627565542</v>
      </c>
      <c r="D307" s="50">
        <f>(Plan2!D307/Plan2!$J307)*100</f>
        <v>5.9232440464286906</v>
      </c>
      <c r="E307" s="50">
        <f>(Plan2!E307/Plan2!$J307)*100</f>
        <v>0.52985395563758275</v>
      </c>
      <c r="F307" s="50">
        <f>(Plan2!F307/Plan2!$J307)*100</f>
        <v>2.4964979229231719</v>
      </c>
      <c r="G307" s="50">
        <f>(Plan2!G307/Plan2!$J307)*100</f>
        <v>7.4819932895943477</v>
      </c>
      <c r="H307" s="50">
        <f>(Plan2!H307/Plan2!$J307)*100</f>
        <v>2.071571145298619</v>
      </c>
      <c r="I307" s="50">
        <f>(Plan2!I307/Plan2!$J307)*100</f>
        <v>74.24440316209359</v>
      </c>
      <c r="J307" s="50">
        <f>(Plan2!J307/Plan2!$J307)*100</f>
        <v>100</v>
      </c>
      <c r="K307" s="1"/>
      <c r="L307" s="1"/>
      <c r="M307" s="1"/>
      <c r="N307" s="1"/>
    </row>
    <row r="308" spans="1:14" x14ac:dyDescent="0.25">
      <c r="A308" s="4" t="s">
        <v>11</v>
      </c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x14ac:dyDescent="0.25">
      <c r="A309" s="4"/>
      <c r="B309" s="1"/>
      <c r="C309" s="1"/>
      <c r="D309" s="1"/>
      <c r="E309" s="1"/>
      <c r="F309" s="1"/>
      <c r="G309" s="1"/>
      <c r="H309" s="1"/>
      <c r="I309" s="1"/>
      <c r="J309" s="1"/>
    </row>
    <row r="310" spans="1:14" x14ac:dyDescent="0.25">
      <c r="A310" s="4"/>
      <c r="E310" s="5"/>
    </row>
    <row r="311" spans="1:14" x14ac:dyDescent="0.25">
      <c r="A311" s="4"/>
      <c r="B311" s="24"/>
      <c r="F311" s="1"/>
    </row>
    <row r="312" spans="1:14" x14ac:dyDescent="0.25">
      <c r="A312" s="4"/>
      <c r="B312" s="24"/>
      <c r="F312" s="1"/>
    </row>
    <row r="313" spans="1:14" x14ac:dyDescent="0.25">
      <c r="B313" s="28"/>
      <c r="C313" s="28"/>
      <c r="D313" s="28"/>
      <c r="E313" s="28"/>
      <c r="F313" s="1"/>
      <c r="G313" s="28"/>
      <c r="H313" s="28"/>
    </row>
    <row r="314" spans="1:14" x14ac:dyDescent="0.25">
      <c r="B314" s="24"/>
      <c r="C314" s="24"/>
      <c r="D314" s="24"/>
      <c r="E314" s="24"/>
      <c r="F314" s="24"/>
      <c r="G314" s="24"/>
      <c r="H314" s="24"/>
    </row>
    <row r="315" spans="1:14" x14ac:dyDescent="0.25">
      <c r="B315" s="28"/>
      <c r="C315" s="28"/>
      <c r="D315" s="28"/>
      <c r="E315" s="28"/>
      <c r="F315" s="28"/>
      <c r="G315" s="28"/>
      <c r="H315" s="28"/>
    </row>
    <row r="316" spans="1:14" x14ac:dyDescent="0.25">
      <c r="B316" s="32"/>
      <c r="C316" s="32"/>
      <c r="D316" s="32"/>
      <c r="E316" s="32"/>
      <c r="F316" s="32"/>
      <c r="G316" s="32"/>
      <c r="H316" s="32"/>
    </row>
    <row r="317" spans="1:14" x14ac:dyDescent="0.25">
      <c r="B317" s="24"/>
    </row>
    <row r="318" spans="1:14" x14ac:dyDescent="0.25">
      <c r="B318" s="24"/>
    </row>
    <row r="319" spans="1:14" x14ac:dyDescent="0.25">
      <c r="B319" s="24"/>
    </row>
    <row r="320" spans="1:14" x14ac:dyDescent="0.25">
      <c r="B320" s="24"/>
    </row>
    <row r="321" spans="2:2" x14ac:dyDescent="0.25">
      <c r="B321" s="24"/>
    </row>
    <row r="322" spans="2:2" x14ac:dyDescent="0.25">
      <c r="B322" s="24"/>
    </row>
    <row r="323" spans="2:2" x14ac:dyDescent="0.25">
      <c r="B323" s="24"/>
    </row>
    <row r="324" spans="2:2" x14ac:dyDescent="0.25">
      <c r="B324" s="24"/>
    </row>
    <row r="325" spans="2:2" x14ac:dyDescent="0.25">
      <c r="B325" s="24"/>
    </row>
    <row r="326" spans="2:2" x14ac:dyDescent="0.25">
      <c r="B326" s="24"/>
    </row>
    <row r="327" spans="2:2" x14ac:dyDescent="0.25">
      <c r="B327" s="24"/>
    </row>
    <row r="328" spans="2:2" x14ac:dyDescent="0.25">
      <c r="B328" s="24"/>
    </row>
    <row r="329" spans="2:2" x14ac:dyDescent="0.25">
      <c r="B329" s="24"/>
    </row>
    <row r="330" spans="2:2" x14ac:dyDescent="0.25">
      <c r="B330" s="24"/>
    </row>
    <row r="331" spans="2:2" x14ac:dyDescent="0.25">
      <c r="B331" s="24"/>
    </row>
    <row r="332" spans="2:2" x14ac:dyDescent="0.25">
      <c r="B332" s="24"/>
    </row>
    <row r="333" spans="2:2" x14ac:dyDescent="0.25">
      <c r="B333" s="24"/>
    </row>
    <row r="334" spans="2:2" x14ac:dyDescent="0.25">
      <c r="B334" s="24"/>
    </row>
    <row r="335" spans="2:2" x14ac:dyDescent="0.25">
      <c r="B335" s="24"/>
    </row>
    <row r="336" spans="2:2" x14ac:dyDescent="0.25">
      <c r="B336" s="24"/>
    </row>
    <row r="337" spans="2:2" x14ac:dyDescent="0.25">
      <c r="B337" s="24"/>
    </row>
    <row r="338" spans="2:2" x14ac:dyDescent="0.25">
      <c r="B338" s="24"/>
    </row>
    <row r="339" spans="2:2" x14ac:dyDescent="0.25">
      <c r="B339" s="24"/>
    </row>
    <row r="340" spans="2:2" x14ac:dyDescent="0.25">
      <c r="B340" s="24"/>
    </row>
    <row r="341" spans="2:2" x14ac:dyDescent="0.25">
      <c r="B341" s="24"/>
    </row>
    <row r="342" spans="2:2" x14ac:dyDescent="0.25">
      <c r="B342" s="24"/>
    </row>
    <row r="343" spans="2:2" x14ac:dyDescent="0.25">
      <c r="B343" s="24"/>
    </row>
    <row r="344" spans="2:2" x14ac:dyDescent="0.25">
      <c r="B344" s="24"/>
    </row>
    <row r="345" spans="2:2" x14ac:dyDescent="0.25">
      <c r="B345" s="24"/>
    </row>
    <row r="346" spans="2:2" x14ac:dyDescent="0.25">
      <c r="B346" s="24"/>
    </row>
    <row r="347" spans="2:2" x14ac:dyDescent="0.25">
      <c r="B347" s="24"/>
    </row>
    <row r="348" spans="2:2" x14ac:dyDescent="0.25">
      <c r="B348" s="24"/>
    </row>
    <row r="349" spans="2:2" x14ac:dyDescent="0.25">
      <c r="B349" s="24"/>
    </row>
    <row r="350" spans="2:2" x14ac:dyDescent="0.25">
      <c r="B350" s="24"/>
    </row>
    <row r="351" spans="2:2" x14ac:dyDescent="0.25">
      <c r="B351" s="24"/>
    </row>
    <row r="352" spans="2:2" x14ac:dyDescent="0.25">
      <c r="B352" s="24"/>
    </row>
    <row r="353" spans="2:2" x14ac:dyDescent="0.25">
      <c r="B353" s="24"/>
    </row>
    <row r="354" spans="2:2" x14ac:dyDescent="0.25">
      <c r="B354" s="24"/>
    </row>
    <row r="355" spans="2:2" x14ac:dyDescent="0.25">
      <c r="B355" s="24"/>
    </row>
    <row r="356" spans="2:2" x14ac:dyDescent="0.25">
      <c r="B356" s="24"/>
    </row>
    <row r="357" spans="2:2" x14ac:dyDescent="0.25">
      <c r="B357" s="24"/>
    </row>
    <row r="358" spans="2:2" x14ac:dyDescent="0.25">
      <c r="B358" s="24"/>
    </row>
    <row r="359" spans="2:2" x14ac:dyDescent="0.25">
      <c r="B359" s="24"/>
    </row>
    <row r="360" spans="2:2" x14ac:dyDescent="0.25">
      <c r="B360" s="24"/>
    </row>
    <row r="361" spans="2:2" x14ac:dyDescent="0.25">
      <c r="B361" s="24"/>
    </row>
    <row r="362" spans="2:2" x14ac:dyDescent="0.25">
      <c r="B362" s="24"/>
    </row>
    <row r="363" spans="2:2" x14ac:dyDescent="0.25">
      <c r="B363" s="24"/>
    </row>
    <row r="364" spans="2:2" x14ac:dyDescent="0.25">
      <c r="B364" s="24"/>
    </row>
    <row r="365" spans="2:2" x14ac:dyDescent="0.25">
      <c r="B365" s="24"/>
    </row>
    <row r="366" spans="2:2" x14ac:dyDescent="0.25">
      <c r="B366" s="24"/>
    </row>
    <row r="367" spans="2:2" x14ac:dyDescent="0.25">
      <c r="B367" s="24"/>
    </row>
    <row r="368" spans="2:2" x14ac:dyDescent="0.25">
      <c r="B368" s="24"/>
    </row>
    <row r="369" spans="2:2" x14ac:dyDescent="0.25">
      <c r="B369" s="24"/>
    </row>
    <row r="370" spans="2:2" x14ac:dyDescent="0.25">
      <c r="B370" s="24"/>
    </row>
    <row r="371" spans="2:2" x14ac:dyDescent="0.25">
      <c r="B371" s="24"/>
    </row>
    <row r="372" spans="2:2" x14ac:dyDescent="0.25">
      <c r="B372" s="24"/>
    </row>
    <row r="373" spans="2:2" x14ac:dyDescent="0.25">
      <c r="B373" s="24"/>
    </row>
    <row r="374" spans="2:2" x14ac:dyDescent="0.25">
      <c r="B374" s="24"/>
    </row>
    <row r="375" spans="2:2" x14ac:dyDescent="0.25">
      <c r="B375" s="24"/>
    </row>
    <row r="376" spans="2:2" x14ac:dyDescent="0.25">
      <c r="B376" s="24"/>
    </row>
    <row r="377" spans="2:2" x14ac:dyDescent="0.25">
      <c r="B377" s="24"/>
    </row>
    <row r="378" spans="2:2" x14ac:dyDescent="0.25">
      <c r="B378" s="24"/>
    </row>
    <row r="379" spans="2:2" x14ac:dyDescent="0.25">
      <c r="B379" s="24"/>
    </row>
    <row r="380" spans="2:2" x14ac:dyDescent="0.25">
      <c r="B380" s="24"/>
    </row>
    <row r="381" spans="2:2" x14ac:dyDescent="0.25">
      <c r="B381" s="24"/>
    </row>
    <row r="382" spans="2:2" x14ac:dyDescent="0.25">
      <c r="B382" s="24"/>
    </row>
    <row r="383" spans="2:2" x14ac:dyDescent="0.25">
      <c r="B383" s="24"/>
    </row>
    <row r="384" spans="2:2" x14ac:dyDescent="0.25">
      <c r="B384" s="24"/>
    </row>
    <row r="385" spans="2:2" x14ac:dyDescent="0.25">
      <c r="B385" s="24"/>
    </row>
    <row r="386" spans="2:2" x14ac:dyDescent="0.25">
      <c r="B386" s="24"/>
    </row>
    <row r="387" spans="2:2" x14ac:dyDescent="0.25">
      <c r="B387" s="24"/>
    </row>
    <row r="388" spans="2:2" x14ac:dyDescent="0.25">
      <c r="B388" s="24"/>
    </row>
    <row r="389" spans="2:2" x14ac:dyDescent="0.25">
      <c r="B389" s="24"/>
    </row>
    <row r="390" spans="2:2" x14ac:dyDescent="0.25">
      <c r="B390" s="24"/>
    </row>
    <row r="391" spans="2:2" x14ac:dyDescent="0.25">
      <c r="B391" s="24"/>
    </row>
    <row r="392" spans="2:2" x14ac:dyDescent="0.25">
      <c r="B392" s="24"/>
    </row>
    <row r="393" spans="2:2" x14ac:dyDescent="0.25">
      <c r="B393" s="24"/>
    </row>
    <row r="394" spans="2:2" x14ac:dyDescent="0.25">
      <c r="B394" s="24"/>
    </row>
    <row r="395" spans="2:2" x14ac:dyDescent="0.25">
      <c r="B395" s="24"/>
    </row>
    <row r="396" spans="2:2" x14ac:dyDescent="0.25">
      <c r="B396" s="24"/>
    </row>
    <row r="397" spans="2:2" x14ac:dyDescent="0.25">
      <c r="B397" s="24"/>
    </row>
    <row r="398" spans="2:2" x14ac:dyDescent="0.25">
      <c r="B398" s="24"/>
    </row>
    <row r="399" spans="2:2" x14ac:dyDescent="0.25">
      <c r="B399" s="24"/>
    </row>
    <row r="400" spans="2:2" x14ac:dyDescent="0.25">
      <c r="B400" s="24"/>
    </row>
    <row r="401" spans="2:2" x14ac:dyDescent="0.25">
      <c r="B401" s="24"/>
    </row>
    <row r="402" spans="2:2" x14ac:dyDescent="0.25">
      <c r="B402" s="24"/>
    </row>
    <row r="403" spans="2:2" x14ac:dyDescent="0.25">
      <c r="B403" s="24"/>
    </row>
    <row r="404" spans="2:2" x14ac:dyDescent="0.25">
      <c r="B404" s="24"/>
    </row>
    <row r="405" spans="2:2" x14ac:dyDescent="0.25">
      <c r="B405" s="24"/>
    </row>
    <row r="406" spans="2:2" x14ac:dyDescent="0.25">
      <c r="B406" s="24"/>
    </row>
    <row r="407" spans="2:2" x14ac:dyDescent="0.25">
      <c r="B407" s="24"/>
    </row>
    <row r="408" spans="2:2" x14ac:dyDescent="0.25">
      <c r="B408" s="24"/>
    </row>
    <row r="409" spans="2:2" x14ac:dyDescent="0.25">
      <c r="B409" s="24"/>
    </row>
    <row r="410" spans="2:2" x14ac:dyDescent="0.25">
      <c r="B410" s="24"/>
    </row>
    <row r="411" spans="2:2" x14ac:dyDescent="0.25">
      <c r="B411" s="24"/>
    </row>
    <row r="412" spans="2:2" x14ac:dyDescent="0.25">
      <c r="B412" s="24"/>
    </row>
    <row r="413" spans="2:2" x14ac:dyDescent="0.25">
      <c r="B413" s="24"/>
    </row>
    <row r="414" spans="2:2" x14ac:dyDescent="0.25">
      <c r="B414" s="24"/>
    </row>
    <row r="415" spans="2:2" x14ac:dyDescent="0.25">
      <c r="B415" s="24"/>
    </row>
    <row r="416" spans="2:2" x14ac:dyDescent="0.25">
      <c r="B416" s="24"/>
    </row>
    <row r="417" spans="2:2" x14ac:dyDescent="0.25">
      <c r="B417" s="24"/>
    </row>
    <row r="418" spans="2:2" x14ac:dyDescent="0.25">
      <c r="B418" s="24"/>
    </row>
    <row r="419" spans="2:2" x14ac:dyDescent="0.25">
      <c r="B419" s="24"/>
    </row>
    <row r="420" spans="2:2" x14ac:dyDescent="0.25">
      <c r="B420" s="24"/>
    </row>
    <row r="421" spans="2:2" x14ac:dyDescent="0.25">
      <c r="B421" s="24"/>
    </row>
    <row r="422" spans="2:2" x14ac:dyDescent="0.25">
      <c r="B422" s="24"/>
    </row>
    <row r="423" spans="2:2" x14ac:dyDescent="0.25">
      <c r="B423" s="24"/>
    </row>
    <row r="424" spans="2:2" x14ac:dyDescent="0.25">
      <c r="B424" s="24"/>
    </row>
    <row r="425" spans="2:2" x14ac:dyDescent="0.25">
      <c r="B425" s="24"/>
    </row>
    <row r="426" spans="2:2" x14ac:dyDescent="0.25">
      <c r="B426" s="24"/>
    </row>
    <row r="427" spans="2:2" x14ac:dyDescent="0.25">
      <c r="B427" s="24"/>
    </row>
    <row r="428" spans="2:2" x14ac:dyDescent="0.25">
      <c r="B428" s="24"/>
    </row>
    <row r="429" spans="2:2" x14ac:dyDescent="0.25">
      <c r="B429" s="24"/>
    </row>
    <row r="430" spans="2:2" x14ac:dyDescent="0.25">
      <c r="B430" s="24"/>
    </row>
    <row r="431" spans="2:2" x14ac:dyDescent="0.25">
      <c r="B431" s="24"/>
    </row>
    <row r="432" spans="2:2" x14ac:dyDescent="0.25">
      <c r="B432" s="24"/>
    </row>
    <row r="433" spans="2:2" x14ac:dyDescent="0.25">
      <c r="B433" s="24"/>
    </row>
    <row r="434" spans="2:2" x14ac:dyDescent="0.25">
      <c r="B434" s="24"/>
    </row>
    <row r="435" spans="2:2" x14ac:dyDescent="0.25">
      <c r="B435" s="24"/>
    </row>
    <row r="436" spans="2:2" x14ac:dyDescent="0.25">
      <c r="B436" s="24"/>
    </row>
    <row r="437" spans="2:2" x14ac:dyDescent="0.25">
      <c r="B437" s="24"/>
    </row>
    <row r="438" spans="2:2" x14ac:dyDescent="0.25">
      <c r="B438" s="24"/>
    </row>
    <row r="439" spans="2:2" x14ac:dyDescent="0.25">
      <c r="B439" s="24"/>
    </row>
    <row r="440" spans="2:2" x14ac:dyDescent="0.25">
      <c r="B440" s="24"/>
    </row>
    <row r="441" spans="2:2" x14ac:dyDescent="0.25">
      <c r="B441" s="24"/>
    </row>
    <row r="442" spans="2:2" x14ac:dyDescent="0.25">
      <c r="B442" s="24"/>
    </row>
    <row r="443" spans="2:2" x14ac:dyDescent="0.25">
      <c r="B443" s="24"/>
    </row>
    <row r="444" spans="2:2" x14ac:dyDescent="0.25">
      <c r="B444" s="24"/>
    </row>
    <row r="445" spans="2:2" x14ac:dyDescent="0.25">
      <c r="B445" s="24"/>
    </row>
    <row r="446" spans="2:2" x14ac:dyDescent="0.25">
      <c r="B446" s="24"/>
    </row>
    <row r="447" spans="2:2" x14ac:dyDescent="0.25">
      <c r="B447" s="24"/>
    </row>
    <row r="448" spans="2:2" x14ac:dyDescent="0.25">
      <c r="B448" s="24"/>
    </row>
    <row r="449" spans="2:2" x14ac:dyDescent="0.25">
      <c r="B449" s="24"/>
    </row>
    <row r="450" spans="2:2" x14ac:dyDescent="0.25">
      <c r="B450" s="24"/>
    </row>
    <row r="451" spans="2:2" x14ac:dyDescent="0.25">
      <c r="B451" s="24"/>
    </row>
    <row r="452" spans="2:2" x14ac:dyDescent="0.25">
      <c r="B452" s="24"/>
    </row>
    <row r="453" spans="2:2" x14ac:dyDescent="0.25">
      <c r="B453" s="24"/>
    </row>
    <row r="454" spans="2:2" x14ac:dyDescent="0.25">
      <c r="B454" s="24"/>
    </row>
    <row r="455" spans="2:2" x14ac:dyDescent="0.25">
      <c r="B455" s="10"/>
    </row>
    <row r="456" spans="2:2" x14ac:dyDescent="0.25">
      <c r="B456" s="24"/>
    </row>
    <row r="457" spans="2:2" x14ac:dyDescent="0.25">
      <c r="B457" s="24"/>
    </row>
    <row r="458" spans="2:2" x14ac:dyDescent="0.25">
      <c r="B458" s="24"/>
    </row>
    <row r="459" spans="2:2" x14ac:dyDescent="0.25">
      <c r="B459" s="10"/>
    </row>
    <row r="460" spans="2:2" x14ac:dyDescent="0.25">
      <c r="B460" s="10"/>
    </row>
    <row r="461" spans="2:2" x14ac:dyDescent="0.25">
      <c r="B461" s="10"/>
    </row>
    <row r="462" spans="2:2" x14ac:dyDescent="0.25">
      <c r="B462" s="10"/>
    </row>
    <row r="463" spans="2:2" x14ac:dyDescent="0.25">
      <c r="B463" s="10"/>
    </row>
    <row r="464" spans="2:2" x14ac:dyDescent="0.25">
      <c r="B464" s="10"/>
    </row>
    <row r="465" spans="2:2" x14ac:dyDescent="0.25">
      <c r="B465" s="10"/>
    </row>
    <row r="466" spans="2:2" x14ac:dyDescent="0.25">
      <c r="B466" s="10"/>
    </row>
    <row r="467" spans="2:2" x14ac:dyDescent="0.25">
      <c r="B467" s="10"/>
    </row>
    <row r="468" spans="2:2" x14ac:dyDescent="0.25">
      <c r="B468" s="10"/>
    </row>
    <row r="469" spans="2:2" x14ac:dyDescent="0.25">
      <c r="B469" s="10"/>
    </row>
    <row r="470" spans="2:2" x14ac:dyDescent="0.25">
      <c r="B470" s="10"/>
    </row>
    <row r="471" spans="2:2" x14ac:dyDescent="0.25">
      <c r="B471" s="10"/>
    </row>
    <row r="472" spans="2:2" x14ac:dyDescent="0.25">
      <c r="B472" s="10"/>
    </row>
    <row r="473" spans="2:2" x14ac:dyDescent="0.25">
      <c r="B473" s="10"/>
    </row>
    <row r="474" spans="2:2" x14ac:dyDescent="0.25">
      <c r="B474" s="10"/>
    </row>
    <row r="475" spans="2:2" x14ac:dyDescent="0.25">
      <c r="B475" s="10"/>
    </row>
    <row r="476" spans="2:2" x14ac:dyDescent="0.25">
      <c r="B476" s="10"/>
    </row>
    <row r="477" spans="2:2" x14ac:dyDescent="0.25">
      <c r="B477" s="10"/>
    </row>
    <row r="478" spans="2:2" x14ac:dyDescent="0.25">
      <c r="B478" s="10"/>
    </row>
    <row r="479" spans="2:2" x14ac:dyDescent="0.25">
      <c r="B479" s="10"/>
    </row>
    <row r="480" spans="2:2" x14ac:dyDescent="0.25">
      <c r="B480" s="10"/>
    </row>
    <row r="481" spans="2:2" x14ac:dyDescent="0.25">
      <c r="B481" s="10"/>
    </row>
    <row r="482" spans="2:2" x14ac:dyDescent="0.25">
      <c r="B482" s="10"/>
    </row>
    <row r="483" spans="2:2" x14ac:dyDescent="0.25">
      <c r="B483" s="10"/>
    </row>
    <row r="484" spans="2:2" x14ac:dyDescent="0.25">
      <c r="B484" s="10"/>
    </row>
    <row r="485" spans="2:2" x14ac:dyDescent="0.25">
      <c r="B485" s="10"/>
    </row>
    <row r="486" spans="2:2" x14ac:dyDescent="0.25">
      <c r="B486" s="10"/>
    </row>
    <row r="487" spans="2:2" x14ac:dyDescent="0.25">
      <c r="B487" s="10"/>
    </row>
    <row r="488" spans="2:2" x14ac:dyDescent="0.25">
      <c r="B488" s="10"/>
    </row>
    <row r="489" spans="2:2" x14ac:dyDescent="0.25">
      <c r="B489" s="10"/>
    </row>
    <row r="490" spans="2:2" x14ac:dyDescent="0.25">
      <c r="B490" s="10"/>
    </row>
    <row r="491" spans="2:2" x14ac:dyDescent="0.25">
      <c r="B491" s="10"/>
    </row>
    <row r="492" spans="2:2" x14ac:dyDescent="0.25">
      <c r="B492" s="10"/>
    </row>
    <row r="493" spans="2:2" x14ac:dyDescent="0.25">
      <c r="B493" s="10"/>
    </row>
    <row r="494" spans="2:2" x14ac:dyDescent="0.25">
      <c r="B494" s="10"/>
    </row>
    <row r="495" spans="2:2" x14ac:dyDescent="0.25">
      <c r="B495" s="10"/>
    </row>
  </sheetData>
  <mergeCells count="6">
    <mergeCell ref="M2:Q2"/>
    <mergeCell ref="A3:A4"/>
    <mergeCell ref="B3:F3"/>
    <mergeCell ref="G3:H3"/>
    <mergeCell ref="I3:I4"/>
    <mergeCell ref="J3:J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51"/>
  <sheetViews>
    <sheetView workbookViewId="0">
      <selection activeCell="B6" sqref="B6:F6"/>
    </sheetView>
  </sheetViews>
  <sheetFormatPr defaultRowHeight="15" x14ac:dyDescent="0.25"/>
  <cols>
    <col min="2" max="2" width="114" customWidth="1"/>
    <col min="3" max="4" width="17.140625" customWidth="1"/>
  </cols>
  <sheetData>
    <row r="1" spans="1:5" ht="30" customHeight="1" thickBot="1" x14ac:dyDescent="0.3">
      <c r="A1" s="34" t="s">
        <v>35</v>
      </c>
      <c r="B1" s="34" t="s">
        <v>34</v>
      </c>
      <c r="C1" s="34" t="s">
        <v>32</v>
      </c>
      <c r="D1" s="34" t="s">
        <v>33</v>
      </c>
      <c r="E1" s="34" t="s">
        <v>40</v>
      </c>
    </row>
    <row r="2" spans="1:5" ht="30" customHeight="1" thickBot="1" x14ac:dyDescent="0.3">
      <c r="A2" s="3">
        <v>44562</v>
      </c>
      <c r="B2" s="35" t="s">
        <v>26</v>
      </c>
      <c r="C2" s="36">
        <v>0</v>
      </c>
      <c r="D2" s="36">
        <v>6338703.5199999996</v>
      </c>
      <c r="E2" t="s">
        <v>4</v>
      </c>
    </row>
    <row r="3" spans="1:5" ht="30" customHeight="1" thickBot="1" x14ac:dyDescent="0.3">
      <c r="A3" s="3">
        <v>44562</v>
      </c>
      <c r="B3" s="35" t="s">
        <v>27</v>
      </c>
      <c r="C3" s="36">
        <v>0</v>
      </c>
      <c r="D3" s="36">
        <v>8572876.9399999995</v>
      </c>
      <c r="E3" t="s">
        <v>4</v>
      </c>
    </row>
    <row r="4" spans="1:5" ht="30" customHeight="1" thickBot="1" x14ac:dyDescent="0.3">
      <c r="A4" s="3">
        <v>44562</v>
      </c>
      <c r="B4" s="35" t="s">
        <v>28</v>
      </c>
      <c r="C4" s="36">
        <v>0</v>
      </c>
      <c r="D4" s="36">
        <v>786518.28</v>
      </c>
      <c r="E4" t="s">
        <v>4</v>
      </c>
    </row>
    <row r="5" spans="1:5" ht="33.75" thickBot="1" x14ac:dyDescent="0.3">
      <c r="A5" s="3">
        <v>44562</v>
      </c>
      <c r="B5" s="35" t="s">
        <v>29</v>
      </c>
      <c r="C5" s="36">
        <v>0</v>
      </c>
      <c r="D5" s="36">
        <v>1619483.44</v>
      </c>
      <c r="E5" t="s">
        <v>4</v>
      </c>
    </row>
    <row r="6" spans="1:5" ht="33.75" thickBot="1" x14ac:dyDescent="0.3">
      <c r="A6" s="3">
        <v>44562</v>
      </c>
      <c r="B6" s="35" t="s">
        <v>30</v>
      </c>
      <c r="C6" s="36">
        <v>0</v>
      </c>
      <c r="D6" s="36">
        <v>659531.26</v>
      </c>
      <c r="E6" t="s">
        <v>4</v>
      </c>
    </row>
    <row r="7" spans="1:5" ht="33.75" thickBot="1" x14ac:dyDescent="0.3">
      <c r="A7" s="3">
        <v>44562</v>
      </c>
      <c r="B7" s="35" t="s">
        <v>31</v>
      </c>
      <c r="C7" s="36">
        <v>0</v>
      </c>
      <c r="D7" s="36">
        <v>1461718989.03</v>
      </c>
      <c r="E7" t="s">
        <v>4</v>
      </c>
    </row>
    <row r="8" spans="1:5" ht="17.25" thickBot="1" x14ac:dyDescent="0.3">
      <c r="A8" s="3">
        <v>44593</v>
      </c>
      <c r="B8" s="35" t="s">
        <v>26</v>
      </c>
      <c r="C8" s="36">
        <v>0</v>
      </c>
      <c r="D8" s="36">
        <v>5658078.4000000004</v>
      </c>
      <c r="E8" t="s">
        <v>4</v>
      </c>
    </row>
    <row r="9" spans="1:5" ht="33.75" thickBot="1" x14ac:dyDescent="0.3">
      <c r="A9" s="3">
        <v>44593</v>
      </c>
      <c r="B9" s="35" t="s">
        <v>27</v>
      </c>
      <c r="C9" s="36">
        <v>0</v>
      </c>
      <c r="D9" s="36">
        <v>8640422.4800000004</v>
      </c>
      <c r="E9" t="s">
        <v>4</v>
      </c>
    </row>
    <row r="10" spans="1:5" ht="50.25" thickBot="1" x14ac:dyDescent="0.3">
      <c r="A10" s="3">
        <v>44593</v>
      </c>
      <c r="B10" s="35" t="s">
        <v>28</v>
      </c>
      <c r="C10" s="36">
        <v>0</v>
      </c>
      <c r="D10" s="36">
        <v>836161.88</v>
      </c>
      <c r="E10" t="s">
        <v>4</v>
      </c>
    </row>
    <row r="11" spans="1:5" ht="33.75" thickBot="1" x14ac:dyDescent="0.3">
      <c r="A11" s="3">
        <v>44593</v>
      </c>
      <c r="B11" s="35" t="s">
        <v>29</v>
      </c>
      <c r="C11" s="36">
        <v>0</v>
      </c>
      <c r="D11" s="36">
        <v>2748428.33</v>
      </c>
      <c r="E11" t="s">
        <v>4</v>
      </c>
    </row>
    <row r="12" spans="1:5" ht="33.75" thickBot="1" x14ac:dyDescent="0.3">
      <c r="A12" s="3">
        <v>44593</v>
      </c>
      <c r="B12" s="35" t="s">
        <v>30</v>
      </c>
      <c r="C12" s="36">
        <v>0</v>
      </c>
      <c r="D12" s="36">
        <v>792705.61</v>
      </c>
      <c r="E12" t="s">
        <v>4</v>
      </c>
    </row>
    <row r="13" spans="1:5" ht="33.75" thickBot="1" x14ac:dyDescent="0.3">
      <c r="A13" s="3">
        <v>44593</v>
      </c>
      <c r="B13" s="35" t="s">
        <v>31</v>
      </c>
      <c r="C13" s="36">
        <v>0</v>
      </c>
      <c r="D13" s="36">
        <v>1361468731.9400001</v>
      </c>
      <c r="E13" t="s">
        <v>4</v>
      </c>
    </row>
    <row r="14" spans="1:5" ht="17.25" thickBot="1" x14ac:dyDescent="0.3">
      <c r="A14" s="3">
        <v>44621</v>
      </c>
      <c r="B14" s="35" t="s">
        <v>26</v>
      </c>
      <c r="C14" s="36">
        <v>0</v>
      </c>
      <c r="D14" s="36">
        <v>5283946.1100000003</v>
      </c>
      <c r="E14" t="s">
        <v>4</v>
      </c>
    </row>
    <row r="15" spans="1:5" ht="33.75" thickBot="1" x14ac:dyDescent="0.3">
      <c r="A15" s="3">
        <v>44621</v>
      </c>
      <c r="B15" s="35" t="s">
        <v>27</v>
      </c>
      <c r="C15" s="36">
        <v>0</v>
      </c>
      <c r="D15" s="36">
        <v>9359404.2899999991</v>
      </c>
      <c r="E15" t="s">
        <v>4</v>
      </c>
    </row>
    <row r="16" spans="1:5" ht="50.25" thickBot="1" x14ac:dyDescent="0.3">
      <c r="A16" s="3">
        <v>44621</v>
      </c>
      <c r="B16" s="35" t="s">
        <v>28</v>
      </c>
      <c r="C16" s="36">
        <v>0</v>
      </c>
      <c r="D16" s="36">
        <v>983964.04</v>
      </c>
      <c r="E16" t="s">
        <v>4</v>
      </c>
    </row>
    <row r="17" spans="1:5" ht="33.75" thickBot="1" x14ac:dyDescent="0.3">
      <c r="A17" s="3">
        <v>44621</v>
      </c>
      <c r="B17" s="35" t="s">
        <v>29</v>
      </c>
      <c r="C17" s="36">
        <v>0</v>
      </c>
      <c r="D17" s="36">
        <v>2517267.25</v>
      </c>
      <c r="E17" t="s">
        <v>4</v>
      </c>
    </row>
    <row r="18" spans="1:5" ht="33.75" thickBot="1" x14ac:dyDescent="0.3">
      <c r="A18" s="3">
        <v>44621</v>
      </c>
      <c r="B18" s="35" t="s">
        <v>30</v>
      </c>
      <c r="C18" s="36">
        <v>0</v>
      </c>
      <c r="D18" s="36">
        <v>1091490.1000000001</v>
      </c>
      <c r="E18" t="s">
        <v>4</v>
      </c>
    </row>
    <row r="19" spans="1:5" ht="33.75" thickBot="1" x14ac:dyDescent="0.3">
      <c r="A19" s="3">
        <v>44621</v>
      </c>
      <c r="B19" s="35" t="s">
        <v>31</v>
      </c>
      <c r="C19" s="36">
        <v>0</v>
      </c>
      <c r="D19" s="36">
        <v>1303038578.5699999</v>
      </c>
      <c r="E19" t="s">
        <v>4</v>
      </c>
    </row>
    <row r="20" spans="1:5" ht="17.25" thickBot="1" x14ac:dyDescent="0.3">
      <c r="A20" s="3">
        <v>44652</v>
      </c>
      <c r="B20" s="35" t="s">
        <v>26</v>
      </c>
      <c r="C20" s="36">
        <v>0</v>
      </c>
      <c r="D20" s="36">
        <v>5971535.5999999996</v>
      </c>
      <c r="E20" t="s">
        <v>4</v>
      </c>
    </row>
    <row r="21" spans="1:5" ht="33.75" thickBot="1" x14ac:dyDescent="0.3">
      <c r="A21" s="3">
        <v>44652</v>
      </c>
      <c r="B21" s="35" t="s">
        <v>27</v>
      </c>
      <c r="C21" s="36">
        <v>0</v>
      </c>
      <c r="D21" s="36">
        <v>8590149.9399999995</v>
      </c>
      <c r="E21" t="s">
        <v>4</v>
      </c>
    </row>
    <row r="22" spans="1:5" ht="50.25" thickBot="1" x14ac:dyDescent="0.3">
      <c r="A22" s="3">
        <v>44652</v>
      </c>
      <c r="B22" s="35" t="s">
        <v>28</v>
      </c>
      <c r="C22" s="36">
        <v>0</v>
      </c>
      <c r="D22" s="36">
        <v>1090267.54</v>
      </c>
      <c r="E22" t="s">
        <v>4</v>
      </c>
    </row>
    <row r="23" spans="1:5" ht="33.75" thickBot="1" x14ac:dyDescent="0.3">
      <c r="A23" s="3">
        <v>44652</v>
      </c>
      <c r="B23" s="35" t="s">
        <v>29</v>
      </c>
      <c r="C23" s="36">
        <v>0</v>
      </c>
      <c r="D23" s="36">
        <v>2612591.4900000002</v>
      </c>
      <c r="E23" t="s">
        <v>4</v>
      </c>
    </row>
    <row r="24" spans="1:5" ht="33.75" thickBot="1" x14ac:dyDescent="0.3">
      <c r="A24" s="3">
        <v>44652</v>
      </c>
      <c r="B24" s="35" t="s">
        <v>30</v>
      </c>
      <c r="C24" s="36">
        <v>0</v>
      </c>
      <c r="D24" s="36">
        <v>1083002.03</v>
      </c>
      <c r="E24" t="s">
        <v>4</v>
      </c>
    </row>
    <row r="25" spans="1:5" ht="33.75" thickBot="1" x14ac:dyDescent="0.3">
      <c r="A25" s="3">
        <v>44652</v>
      </c>
      <c r="B25" s="35" t="s">
        <v>31</v>
      </c>
      <c r="C25" s="36">
        <v>0</v>
      </c>
      <c r="D25" s="36">
        <v>1430331865.48</v>
      </c>
      <c r="E25" t="s">
        <v>4</v>
      </c>
    </row>
    <row r="26" spans="1:5" ht="17.25" thickBot="1" x14ac:dyDescent="0.3">
      <c r="A26" s="3">
        <v>44682</v>
      </c>
      <c r="B26" s="35" t="s">
        <v>26</v>
      </c>
      <c r="C26" s="36">
        <v>0</v>
      </c>
      <c r="D26" s="36">
        <v>6468981.4000000004</v>
      </c>
      <c r="E26" t="s">
        <v>4</v>
      </c>
    </row>
    <row r="27" spans="1:5" ht="33.75" thickBot="1" x14ac:dyDescent="0.3">
      <c r="A27" s="3">
        <v>44682</v>
      </c>
      <c r="B27" s="35" t="s">
        <v>27</v>
      </c>
      <c r="C27" s="36">
        <v>0</v>
      </c>
      <c r="D27" s="36">
        <v>9514542.0099999998</v>
      </c>
      <c r="E27" t="s">
        <v>4</v>
      </c>
    </row>
    <row r="28" spans="1:5" ht="50.25" thickBot="1" x14ac:dyDescent="0.3">
      <c r="A28" s="3">
        <v>44682</v>
      </c>
      <c r="B28" s="35" t="s">
        <v>28</v>
      </c>
      <c r="C28" s="36">
        <v>0</v>
      </c>
      <c r="D28" s="36">
        <v>1124996.1499999999</v>
      </c>
      <c r="E28" t="s">
        <v>4</v>
      </c>
    </row>
    <row r="29" spans="1:5" ht="33.75" thickBot="1" x14ac:dyDescent="0.3">
      <c r="A29" s="3">
        <v>44682</v>
      </c>
      <c r="B29" s="35" t="s">
        <v>29</v>
      </c>
      <c r="C29" s="36">
        <v>0</v>
      </c>
      <c r="D29" s="36">
        <v>3457704.58</v>
      </c>
      <c r="E29" t="s">
        <v>4</v>
      </c>
    </row>
    <row r="30" spans="1:5" ht="33.75" thickBot="1" x14ac:dyDescent="0.3">
      <c r="A30" s="3">
        <v>44682</v>
      </c>
      <c r="B30" s="35" t="s">
        <v>30</v>
      </c>
      <c r="C30" s="36">
        <v>0</v>
      </c>
      <c r="D30" s="36">
        <v>1921796.46</v>
      </c>
      <c r="E30" t="s">
        <v>4</v>
      </c>
    </row>
    <row r="31" spans="1:5" ht="33.75" thickBot="1" x14ac:dyDescent="0.3">
      <c r="A31" s="3">
        <v>44682</v>
      </c>
      <c r="B31" s="35" t="s">
        <v>31</v>
      </c>
      <c r="C31" s="36">
        <v>0</v>
      </c>
      <c r="D31" s="36">
        <v>1447164184.21</v>
      </c>
      <c r="E31" t="s">
        <v>4</v>
      </c>
    </row>
    <row r="32" spans="1:5" ht="17.25" thickBot="1" x14ac:dyDescent="0.3">
      <c r="A32" s="3">
        <v>44562</v>
      </c>
      <c r="B32" s="35" t="s">
        <v>36</v>
      </c>
      <c r="C32" s="36">
        <v>0</v>
      </c>
      <c r="D32" s="36">
        <v>41697234.030000001</v>
      </c>
      <c r="E32" t="s">
        <v>10</v>
      </c>
    </row>
    <row r="33" spans="1:5" ht="17.25" thickBot="1" x14ac:dyDescent="0.3">
      <c r="A33" s="3">
        <v>44562</v>
      </c>
      <c r="B33" s="35" t="s">
        <v>37</v>
      </c>
      <c r="C33" s="36">
        <v>0</v>
      </c>
      <c r="D33" s="36">
        <v>198384859.75</v>
      </c>
      <c r="E33" t="s">
        <v>9</v>
      </c>
    </row>
    <row r="34" spans="1:5" ht="17.25" thickBot="1" x14ac:dyDescent="0.3">
      <c r="A34" s="3">
        <v>44562</v>
      </c>
      <c r="B34" s="35" t="s">
        <v>38</v>
      </c>
      <c r="C34" s="36">
        <v>0</v>
      </c>
      <c r="D34" s="36">
        <v>154709.21</v>
      </c>
      <c r="E34" t="s">
        <v>10</v>
      </c>
    </row>
    <row r="35" spans="1:5" ht="17.25" thickBot="1" x14ac:dyDescent="0.3">
      <c r="A35" s="3">
        <v>44562</v>
      </c>
      <c r="B35" s="35" t="s">
        <v>39</v>
      </c>
      <c r="C35" s="36">
        <v>0</v>
      </c>
      <c r="D35" s="36">
        <v>32718250.780000001</v>
      </c>
      <c r="E35" t="s">
        <v>10</v>
      </c>
    </row>
    <row r="36" spans="1:5" ht="17.25" thickBot="1" x14ac:dyDescent="0.3">
      <c r="A36" s="3">
        <v>44593</v>
      </c>
      <c r="B36" s="35" t="s">
        <v>36</v>
      </c>
      <c r="C36" s="36">
        <v>0</v>
      </c>
      <c r="D36" s="36">
        <v>40395658.549999997</v>
      </c>
      <c r="E36" t="s">
        <v>10</v>
      </c>
    </row>
    <row r="37" spans="1:5" ht="17.25" thickBot="1" x14ac:dyDescent="0.3">
      <c r="A37" s="3">
        <v>44593</v>
      </c>
      <c r="B37" s="35" t="s">
        <v>37</v>
      </c>
      <c r="C37" s="36">
        <v>0</v>
      </c>
      <c r="D37" s="36">
        <v>307415603.83999997</v>
      </c>
      <c r="E37" t="s">
        <v>9</v>
      </c>
    </row>
    <row r="38" spans="1:5" ht="17.25" thickBot="1" x14ac:dyDescent="0.3">
      <c r="A38" s="3">
        <v>44593</v>
      </c>
      <c r="B38" s="35" t="s">
        <v>38</v>
      </c>
      <c r="C38" s="36">
        <v>0</v>
      </c>
      <c r="D38" s="36">
        <v>406314582.60000002</v>
      </c>
      <c r="E38" t="s">
        <v>10</v>
      </c>
    </row>
    <row r="39" spans="1:5" ht="17.25" thickBot="1" x14ac:dyDescent="0.3">
      <c r="A39" s="3">
        <v>44593</v>
      </c>
      <c r="B39" s="35" t="s">
        <v>39</v>
      </c>
      <c r="C39" s="36">
        <v>0</v>
      </c>
      <c r="D39" s="36">
        <v>31756003.190000001</v>
      </c>
      <c r="E39" t="s">
        <v>10</v>
      </c>
    </row>
    <row r="40" spans="1:5" ht="17.25" thickBot="1" x14ac:dyDescent="0.3">
      <c r="A40" s="3">
        <v>44621</v>
      </c>
      <c r="B40" s="35" t="s">
        <v>36</v>
      </c>
      <c r="C40" s="36">
        <v>0</v>
      </c>
      <c r="D40" s="36">
        <v>44160085.619999997</v>
      </c>
      <c r="E40" t="s">
        <v>10</v>
      </c>
    </row>
    <row r="41" spans="1:5" ht="17.25" thickBot="1" x14ac:dyDescent="0.3">
      <c r="A41" s="3">
        <v>44621</v>
      </c>
      <c r="B41" s="35" t="s">
        <v>37</v>
      </c>
      <c r="C41" s="36">
        <v>0</v>
      </c>
      <c r="D41" s="36">
        <v>175547564.53999999</v>
      </c>
      <c r="E41" t="s">
        <v>9</v>
      </c>
    </row>
    <row r="42" spans="1:5" ht="17.25" thickBot="1" x14ac:dyDescent="0.3">
      <c r="A42" s="3">
        <v>44621</v>
      </c>
      <c r="B42" s="35" t="s">
        <v>38</v>
      </c>
      <c r="C42" s="36">
        <v>0</v>
      </c>
      <c r="D42" s="36">
        <v>3941448</v>
      </c>
      <c r="E42" t="s">
        <v>10</v>
      </c>
    </row>
    <row r="43" spans="1:5" ht="17.25" thickBot="1" x14ac:dyDescent="0.3">
      <c r="A43" s="3">
        <v>44621</v>
      </c>
      <c r="B43" s="35" t="s">
        <v>39</v>
      </c>
      <c r="C43" s="36">
        <v>0</v>
      </c>
      <c r="D43" s="36">
        <v>35151286.600000001</v>
      </c>
      <c r="E43" t="s">
        <v>10</v>
      </c>
    </row>
    <row r="44" spans="1:5" ht="17.25" thickBot="1" x14ac:dyDescent="0.3">
      <c r="A44" s="3">
        <v>44652</v>
      </c>
      <c r="B44" s="35" t="s">
        <v>36</v>
      </c>
      <c r="C44" s="36">
        <v>0</v>
      </c>
      <c r="D44" s="36">
        <v>36141809.18</v>
      </c>
      <c r="E44" t="s">
        <v>10</v>
      </c>
    </row>
    <row r="45" spans="1:5" ht="17.25" thickBot="1" x14ac:dyDescent="0.3">
      <c r="A45" s="3">
        <v>44652</v>
      </c>
      <c r="B45" s="35" t="s">
        <v>37</v>
      </c>
      <c r="C45" s="36">
        <v>0</v>
      </c>
      <c r="D45" s="36">
        <v>215301444.33000001</v>
      </c>
      <c r="E45" t="s">
        <v>9</v>
      </c>
    </row>
    <row r="46" spans="1:5" ht="17.25" thickBot="1" x14ac:dyDescent="0.3">
      <c r="A46" s="3">
        <v>44652</v>
      </c>
      <c r="B46" s="35" t="s">
        <v>38</v>
      </c>
      <c r="C46" s="36">
        <v>0</v>
      </c>
      <c r="D46" s="36">
        <v>185819.96</v>
      </c>
      <c r="E46" t="s">
        <v>10</v>
      </c>
    </row>
    <row r="47" spans="1:5" ht="17.25" thickBot="1" x14ac:dyDescent="0.3">
      <c r="A47" s="3">
        <v>44652</v>
      </c>
      <c r="B47" s="35" t="s">
        <v>39</v>
      </c>
      <c r="C47" s="36">
        <v>0</v>
      </c>
      <c r="D47" s="36">
        <v>28805904.84</v>
      </c>
      <c r="E47" t="s">
        <v>10</v>
      </c>
    </row>
    <row r="48" spans="1:5" ht="17.25" thickBot="1" x14ac:dyDescent="0.3">
      <c r="A48" s="3">
        <v>44682</v>
      </c>
      <c r="B48" s="35" t="s">
        <v>36</v>
      </c>
      <c r="C48" s="36">
        <v>0</v>
      </c>
      <c r="D48" s="36">
        <v>42778281.689999998</v>
      </c>
      <c r="E48" t="s">
        <v>10</v>
      </c>
    </row>
    <row r="49" spans="1:5" ht="17.25" thickBot="1" x14ac:dyDescent="0.3">
      <c r="A49" s="3">
        <v>44682</v>
      </c>
      <c r="B49" s="35" t="s">
        <v>37</v>
      </c>
      <c r="C49" s="36">
        <v>0</v>
      </c>
      <c r="D49" s="36">
        <v>230537365.41999999</v>
      </c>
      <c r="E49" t="s">
        <v>9</v>
      </c>
    </row>
    <row r="50" spans="1:5" ht="17.25" thickBot="1" x14ac:dyDescent="0.3">
      <c r="A50" s="3">
        <v>44682</v>
      </c>
      <c r="B50" s="35" t="s">
        <v>38</v>
      </c>
      <c r="C50" s="36">
        <v>0</v>
      </c>
      <c r="D50" s="36">
        <v>311054997.05000001</v>
      </c>
      <c r="E50" t="s">
        <v>10</v>
      </c>
    </row>
    <row r="51" spans="1:5" ht="17.25" thickBot="1" x14ac:dyDescent="0.3">
      <c r="A51" s="3">
        <v>44682</v>
      </c>
      <c r="B51" s="35" t="s">
        <v>39</v>
      </c>
      <c r="C51" s="36">
        <v>0</v>
      </c>
      <c r="D51" s="36">
        <v>34459034.130000003</v>
      </c>
      <c r="E51" t="s">
        <v>10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SUMÁRIO</vt:lpstr>
      <vt:lpstr>Plan1</vt:lpstr>
      <vt:lpstr>Plan2</vt:lpstr>
      <vt:lpstr>Plan3</vt:lpstr>
      <vt:lpstr>Plan4</vt:lpstr>
      <vt:lpstr>Plan5</vt:lpstr>
      <vt:lpstr>Plan6</vt:lpstr>
      <vt:lpstr>Plan7</vt:lpstr>
      <vt:lpstr>2022</vt:lpstr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Perestelo Silva</dc:creator>
  <cp:lastModifiedBy>Maria Amélia Santiago Ataide</cp:lastModifiedBy>
  <dcterms:created xsi:type="dcterms:W3CDTF">2014-12-10T14:35:56Z</dcterms:created>
  <dcterms:modified xsi:type="dcterms:W3CDTF">2024-04-23T18:06:03Z</dcterms:modified>
</cp:coreProperties>
</file>